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MRV\Financial\Investing\Trading\Institute of Trading and Portfolio Management (ITPM)\2021 Trading Masterclass\Professional Trading Masterclass (PTM 2.0)\Documents\Video 03\"/>
    </mc:Choice>
  </mc:AlternateContent>
  <xr:revisionPtr revIDLastSave="0" documentId="13_ncr:1_{96D66F2B-8670-4840-9996-86F32539298B}" xr6:coauthVersionLast="47" xr6:coauthVersionMax="47" xr10:uidLastSave="{00000000-0000-0000-0000-000000000000}"/>
  <bookViews>
    <workbookView xWindow="38280" yWindow="90" windowWidth="38640" windowHeight="21120" tabRatio="785" activeTab="3" xr2:uid="{F8AB8BC4-7729-4C96-B2A1-0CEAA86A8628}"/>
  </bookViews>
  <sheets>
    <sheet name="S&amp;P500_US_Quadnomial (2)" sheetId="12" r:id="rId1"/>
    <sheet name="US UK Long-Term GDP (Annual)" sheetId="2" r:id="rId2"/>
    <sheet name="S&amp;P500_USGDP Correlation" sheetId="5" r:id="rId3"/>
    <sheet name="S&amp;P500_US_Quadnomial" sheetId="3" r:id="rId4"/>
    <sheet name="STOXX600_EUGDP Correlation" sheetId="6" r:id="rId5"/>
    <sheet name="STOXX600_Quadnomial" sheetId="7" r:id="rId6"/>
    <sheet name="STOXX600_EZGDP Correlation" sheetId="10" r:id="rId7"/>
    <sheet name="STOXX600_EZ_Quadnomial" sheetId="11" r:id="rId8"/>
    <sheet name="SZSC_CNGDP Correlation" sheetId="8" r:id="rId9"/>
    <sheet name="SZSC_CN_Quadnomial" sheetId="9" r:id="rId10"/>
  </sheets>
  <definedNames>
    <definedName name="_xlnm._FilterDatabase" localSheetId="3" hidden="1">'S&amp;P500_US_Quadnomial'!$A$1:$K$276</definedName>
    <definedName name="_xlnm._FilterDatabase" localSheetId="0" hidden="1">'S&amp;P500_US_Quadnomial (2)'!$A$1:$K$276</definedName>
    <definedName name="_xlnm._FilterDatabase" localSheetId="7" hidden="1">STOXX600_EZ_Quadnomial!$A$1:$K$276</definedName>
    <definedName name="_xlnm._FilterDatabase" localSheetId="5" hidden="1">STOXX600_Quadnomial!$A$1:$K$276</definedName>
    <definedName name="_xlnm._FilterDatabase" localSheetId="9" hidden="1">SZSC_CN_Quadnomial!$A$1:$K$276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6" i="5" l="1"/>
  <c r="F286" i="5" s="1"/>
  <c r="E286" i="5"/>
  <c r="H286" i="5" s="1"/>
  <c r="G286" i="5"/>
  <c r="I287" i="5" s="1"/>
  <c r="J286" i="5"/>
  <c r="M286" i="5"/>
  <c r="N286" i="5"/>
  <c r="P286" i="5"/>
  <c r="Q286" i="5"/>
  <c r="D287" i="5"/>
  <c r="F288" i="5" s="1"/>
  <c r="E287" i="5"/>
  <c r="H287" i="5" s="1"/>
  <c r="G287" i="5"/>
  <c r="J287" i="5"/>
  <c r="M287" i="5"/>
  <c r="N287" i="5"/>
  <c r="P287" i="5"/>
  <c r="Q287" i="5"/>
  <c r="D288" i="5"/>
  <c r="G289" i="5" s="1"/>
  <c r="E288" i="5"/>
  <c r="H288" i="5" s="1"/>
  <c r="M288" i="5"/>
  <c r="N288" i="5"/>
  <c r="O288" i="5"/>
  <c r="P288" i="5"/>
  <c r="R289" i="5" s="1"/>
  <c r="Q288" i="5"/>
  <c r="D289" i="5"/>
  <c r="J291" i="5" s="1"/>
  <c r="E289" i="5"/>
  <c r="H289" i="5" s="1"/>
  <c r="M289" i="5"/>
  <c r="P289" i="5"/>
  <c r="Q289" i="5"/>
  <c r="D290" i="5"/>
  <c r="J292" i="5" s="1"/>
  <c r="E290" i="5"/>
  <c r="H290" i="5" s="1"/>
  <c r="F290" i="5"/>
  <c r="P290" i="5"/>
  <c r="Q290" i="5"/>
  <c r="D291" i="5"/>
  <c r="M294" i="5" s="1"/>
  <c r="E291" i="5"/>
  <c r="K291" i="5" s="1"/>
  <c r="G291" i="5"/>
  <c r="Q291" i="5"/>
  <c r="D292" i="5"/>
  <c r="M295" i="5" s="1"/>
  <c r="E292" i="5"/>
  <c r="K292" i="5" s="1"/>
  <c r="D293" i="5"/>
  <c r="P297" i="5" s="1"/>
  <c r="E293" i="5"/>
  <c r="K293" i="5" s="1"/>
  <c r="D294" i="5"/>
  <c r="P298" i="5" s="1"/>
  <c r="E294" i="5"/>
  <c r="N294" i="5" s="1"/>
  <c r="D295" i="5"/>
  <c r="E295" i="5"/>
  <c r="N295" i="5" s="1"/>
  <c r="F295" i="5"/>
  <c r="D296" i="5"/>
  <c r="E296" i="5"/>
  <c r="G296" i="5"/>
  <c r="H296" i="5"/>
  <c r="K296" i="5"/>
  <c r="N296" i="5"/>
  <c r="Q296" i="5"/>
  <c r="D297" i="5"/>
  <c r="E297" i="5"/>
  <c r="G297" i="5"/>
  <c r="H297" i="5"/>
  <c r="J297" i="5"/>
  <c r="K297" i="5"/>
  <c r="N297" i="5"/>
  <c r="Q297" i="5"/>
  <c r="D298" i="5"/>
  <c r="E298" i="5"/>
  <c r="G298" i="5"/>
  <c r="H298" i="5"/>
  <c r="J298" i="5"/>
  <c r="K298" i="5"/>
  <c r="M298" i="5"/>
  <c r="N298" i="5"/>
  <c r="Q298" i="5"/>
  <c r="D299" i="5"/>
  <c r="G300" i="5" s="1"/>
  <c r="E299" i="5"/>
  <c r="G299" i="5"/>
  <c r="H299" i="5"/>
  <c r="J299" i="5"/>
  <c r="K299" i="5"/>
  <c r="M299" i="5"/>
  <c r="N299" i="5"/>
  <c r="P299" i="5"/>
  <c r="Q299" i="5"/>
  <c r="D300" i="5"/>
  <c r="E300" i="5"/>
  <c r="H300" i="5" s="1"/>
  <c r="J300" i="5"/>
  <c r="K300" i="5"/>
  <c r="M300" i="5"/>
  <c r="N300" i="5"/>
  <c r="P300" i="5"/>
  <c r="Q300" i="5"/>
  <c r="E285" i="12"/>
  <c r="F285" i="12"/>
  <c r="E286" i="12"/>
  <c r="F286" i="12"/>
  <c r="E287" i="12"/>
  <c r="F287" i="12"/>
  <c r="E288" i="12"/>
  <c r="F288" i="12"/>
  <c r="E289" i="12"/>
  <c r="F289" i="12"/>
  <c r="E290" i="12"/>
  <c r="F290" i="12"/>
  <c r="H290" i="12" s="1"/>
  <c r="J290" i="12"/>
  <c r="E291" i="12"/>
  <c r="F291" i="12"/>
  <c r="E292" i="12"/>
  <c r="J292" i="12" s="1"/>
  <c r="F292" i="12"/>
  <c r="E293" i="12"/>
  <c r="F293" i="12"/>
  <c r="E294" i="12"/>
  <c r="F294" i="12"/>
  <c r="E295" i="12"/>
  <c r="I295" i="12" s="1"/>
  <c r="F295" i="12"/>
  <c r="E296" i="12"/>
  <c r="F296" i="12"/>
  <c r="E297" i="12"/>
  <c r="G297" i="12" s="1"/>
  <c r="F297" i="12"/>
  <c r="K297" i="12"/>
  <c r="E298" i="12"/>
  <c r="F298" i="12"/>
  <c r="E299" i="12"/>
  <c r="F299" i="12"/>
  <c r="J299" i="12" s="1"/>
  <c r="F284" i="12"/>
  <c r="E284" i="12"/>
  <c r="F283" i="12"/>
  <c r="E283" i="12"/>
  <c r="F282" i="12"/>
  <c r="E282" i="12"/>
  <c r="F281" i="12"/>
  <c r="E281" i="12"/>
  <c r="F280" i="12"/>
  <c r="E280" i="12"/>
  <c r="F279" i="12"/>
  <c r="E279" i="12"/>
  <c r="I279" i="12" s="1"/>
  <c r="F278" i="12"/>
  <c r="E278" i="12"/>
  <c r="K277" i="12"/>
  <c r="I277" i="12"/>
  <c r="F277" i="12"/>
  <c r="E277" i="12"/>
  <c r="F276" i="12"/>
  <c r="E276" i="12"/>
  <c r="F275" i="12"/>
  <c r="E275" i="12"/>
  <c r="F274" i="12"/>
  <c r="E274" i="12"/>
  <c r="F273" i="12"/>
  <c r="E273" i="12"/>
  <c r="I273" i="12" s="1"/>
  <c r="F272" i="12"/>
  <c r="E272" i="12"/>
  <c r="H272" i="12" s="1"/>
  <c r="F271" i="12"/>
  <c r="E271" i="12"/>
  <c r="F270" i="12"/>
  <c r="E270" i="12"/>
  <c r="J270" i="12" s="1"/>
  <c r="F269" i="12"/>
  <c r="E269" i="12"/>
  <c r="G269" i="12" s="1"/>
  <c r="F268" i="12"/>
  <c r="E268" i="12"/>
  <c r="F267" i="12"/>
  <c r="E267" i="12"/>
  <c r="F266" i="12"/>
  <c r="E266" i="12"/>
  <c r="F265" i="12"/>
  <c r="E265" i="12"/>
  <c r="F264" i="12"/>
  <c r="E264" i="12"/>
  <c r="F263" i="12"/>
  <c r="E263" i="12"/>
  <c r="F262" i="12"/>
  <c r="E262" i="12"/>
  <c r="F261" i="12"/>
  <c r="E261" i="12"/>
  <c r="F260" i="12"/>
  <c r="E260" i="12"/>
  <c r="F259" i="12"/>
  <c r="E259" i="12"/>
  <c r="F258" i="12"/>
  <c r="E258" i="12"/>
  <c r="F257" i="12"/>
  <c r="E257" i="12"/>
  <c r="F256" i="12"/>
  <c r="E256" i="12"/>
  <c r="F255" i="12"/>
  <c r="E255" i="12"/>
  <c r="F254" i="12"/>
  <c r="E254" i="12"/>
  <c r="F253" i="12"/>
  <c r="E253" i="12"/>
  <c r="F252" i="12"/>
  <c r="E252" i="12"/>
  <c r="J252" i="12" s="1"/>
  <c r="F251" i="12"/>
  <c r="E251" i="12"/>
  <c r="F250" i="12"/>
  <c r="E250" i="12"/>
  <c r="F249" i="12"/>
  <c r="E249" i="12"/>
  <c r="F248" i="12"/>
  <c r="E248" i="12"/>
  <c r="F247" i="12"/>
  <c r="E247" i="12"/>
  <c r="F246" i="12"/>
  <c r="E246" i="12"/>
  <c r="F245" i="12"/>
  <c r="E245" i="12"/>
  <c r="F244" i="12"/>
  <c r="E244" i="12"/>
  <c r="F243" i="12"/>
  <c r="E243" i="12"/>
  <c r="F242" i="12"/>
  <c r="E242" i="12"/>
  <c r="F241" i="12"/>
  <c r="E241" i="12"/>
  <c r="F240" i="12"/>
  <c r="E240" i="12"/>
  <c r="F239" i="12"/>
  <c r="E239" i="12"/>
  <c r="F238" i="12"/>
  <c r="E238" i="12"/>
  <c r="F237" i="12"/>
  <c r="E237" i="12"/>
  <c r="F236" i="12"/>
  <c r="E236" i="12"/>
  <c r="F235" i="12"/>
  <c r="E235" i="12"/>
  <c r="F234" i="12"/>
  <c r="E234" i="12"/>
  <c r="K234" i="12" s="1"/>
  <c r="F233" i="12"/>
  <c r="E233" i="12"/>
  <c r="F232" i="12"/>
  <c r="E232" i="12"/>
  <c r="F231" i="12"/>
  <c r="E231" i="12"/>
  <c r="F230" i="12"/>
  <c r="E230" i="12"/>
  <c r="F229" i="12"/>
  <c r="E229" i="12"/>
  <c r="F228" i="12"/>
  <c r="E228" i="12"/>
  <c r="F227" i="12"/>
  <c r="E227" i="12"/>
  <c r="F226" i="12"/>
  <c r="E226" i="12"/>
  <c r="F225" i="12"/>
  <c r="E225" i="12"/>
  <c r="F224" i="12"/>
  <c r="E224" i="12"/>
  <c r="F223" i="12"/>
  <c r="E223" i="12"/>
  <c r="K223" i="12" s="1"/>
  <c r="F222" i="12"/>
  <c r="E222" i="12"/>
  <c r="F221" i="12"/>
  <c r="E221" i="12"/>
  <c r="F220" i="12"/>
  <c r="E220" i="12"/>
  <c r="F219" i="12"/>
  <c r="E219" i="12"/>
  <c r="F218" i="12"/>
  <c r="E218" i="12"/>
  <c r="F217" i="12"/>
  <c r="E217" i="12"/>
  <c r="F216" i="12"/>
  <c r="E216" i="12"/>
  <c r="F215" i="12"/>
  <c r="E215" i="12"/>
  <c r="G215" i="12" s="1"/>
  <c r="F214" i="12"/>
  <c r="E214" i="12"/>
  <c r="F213" i="12"/>
  <c r="E213" i="12"/>
  <c r="H213" i="12" s="1"/>
  <c r="F212" i="12"/>
  <c r="E212" i="12"/>
  <c r="F211" i="12"/>
  <c r="E211" i="12"/>
  <c r="F210" i="12"/>
  <c r="K210" i="12" s="1"/>
  <c r="E210" i="12"/>
  <c r="F209" i="12"/>
  <c r="E209" i="12"/>
  <c r="K209" i="12" s="1"/>
  <c r="F208" i="12"/>
  <c r="E208" i="12"/>
  <c r="G207" i="12"/>
  <c r="F207" i="12"/>
  <c r="E207" i="12"/>
  <c r="K207" i="12" s="1"/>
  <c r="F206" i="12"/>
  <c r="E206" i="12"/>
  <c r="F205" i="12"/>
  <c r="E205" i="12"/>
  <c r="F204" i="12"/>
  <c r="E204" i="12"/>
  <c r="F203" i="12"/>
  <c r="E203" i="12"/>
  <c r="F202" i="12"/>
  <c r="E202" i="12"/>
  <c r="F201" i="12"/>
  <c r="E201" i="12"/>
  <c r="F200" i="12"/>
  <c r="E200" i="12"/>
  <c r="I200" i="12" s="1"/>
  <c r="F199" i="12"/>
  <c r="E199" i="12"/>
  <c r="I199" i="12" s="1"/>
  <c r="F198" i="12"/>
  <c r="E198" i="12"/>
  <c r="F197" i="12"/>
  <c r="E197" i="12"/>
  <c r="F196" i="12"/>
  <c r="G196" i="12" s="1"/>
  <c r="E196" i="12"/>
  <c r="F195" i="12"/>
  <c r="E195" i="12"/>
  <c r="I195" i="12" s="1"/>
  <c r="F194" i="12"/>
  <c r="E194" i="12"/>
  <c r="F193" i="12"/>
  <c r="E193" i="12"/>
  <c r="F192" i="12"/>
  <c r="E192" i="12"/>
  <c r="F191" i="12"/>
  <c r="E191" i="12"/>
  <c r="F190" i="12"/>
  <c r="E190" i="12"/>
  <c r="K190" i="12" s="1"/>
  <c r="F189" i="12"/>
  <c r="E189" i="12"/>
  <c r="F188" i="12"/>
  <c r="E188" i="12"/>
  <c r="K188" i="12" s="1"/>
  <c r="F187" i="12"/>
  <c r="J187" i="12" s="1"/>
  <c r="E187" i="12"/>
  <c r="F186" i="12"/>
  <c r="E186" i="12"/>
  <c r="J186" i="12" s="1"/>
  <c r="F185" i="12"/>
  <c r="E185" i="12"/>
  <c r="K185" i="12" s="1"/>
  <c r="F184" i="12"/>
  <c r="E184" i="12"/>
  <c r="F183" i="12"/>
  <c r="E183" i="12"/>
  <c r="F182" i="12"/>
  <c r="E182" i="12"/>
  <c r="F181" i="12"/>
  <c r="E181" i="12"/>
  <c r="F180" i="12"/>
  <c r="E180" i="12"/>
  <c r="K180" i="12" s="1"/>
  <c r="F179" i="12"/>
  <c r="I179" i="12" s="1"/>
  <c r="E179" i="12"/>
  <c r="F178" i="12"/>
  <c r="E178" i="12"/>
  <c r="F177" i="12"/>
  <c r="E177" i="12"/>
  <c r="J177" i="12" s="1"/>
  <c r="F176" i="12"/>
  <c r="E176" i="12"/>
  <c r="F175" i="12"/>
  <c r="H175" i="12" s="1"/>
  <c r="E175" i="12"/>
  <c r="F174" i="12"/>
  <c r="E174" i="12"/>
  <c r="F173" i="12"/>
  <c r="E173" i="12"/>
  <c r="F172" i="12"/>
  <c r="E172" i="12"/>
  <c r="F171" i="12"/>
  <c r="E171" i="12"/>
  <c r="F170" i="12"/>
  <c r="E170" i="12"/>
  <c r="K170" i="12" s="1"/>
  <c r="F169" i="12"/>
  <c r="E169" i="12"/>
  <c r="K169" i="12" s="1"/>
  <c r="F168" i="12"/>
  <c r="E168" i="12"/>
  <c r="F167" i="12"/>
  <c r="E167" i="12"/>
  <c r="F166" i="12"/>
  <c r="E166" i="12"/>
  <c r="F165" i="12"/>
  <c r="E165" i="12"/>
  <c r="F164" i="12"/>
  <c r="E164" i="12"/>
  <c r="F163" i="12"/>
  <c r="E163" i="12"/>
  <c r="F162" i="12"/>
  <c r="E162" i="12"/>
  <c r="F161" i="12"/>
  <c r="E161" i="12"/>
  <c r="F160" i="12"/>
  <c r="E160" i="12"/>
  <c r="F159" i="12"/>
  <c r="E159" i="12"/>
  <c r="F158" i="12"/>
  <c r="E158" i="12"/>
  <c r="K158" i="12" s="1"/>
  <c r="F157" i="12"/>
  <c r="E157" i="12"/>
  <c r="F156" i="12"/>
  <c r="E156" i="12"/>
  <c r="K156" i="12" s="1"/>
  <c r="F155" i="12"/>
  <c r="E155" i="12"/>
  <c r="F154" i="12"/>
  <c r="E154" i="12"/>
  <c r="F153" i="12"/>
  <c r="E153" i="12"/>
  <c r="F152" i="12"/>
  <c r="E152" i="12"/>
  <c r="F151" i="12"/>
  <c r="E151" i="12"/>
  <c r="F150" i="12"/>
  <c r="E150" i="12"/>
  <c r="F149" i="12"/>
  <c r="E149" i="12"/>
  <c r="F148" i="12"/>
  <c r="E148" i="12"/>
  <c r="K148" i="12" s="1"/>
  <c r="F147" i="12"/>
  <c r="E147" i="12"/>
  <c r="F146" i="12"/>
  <c r="E146" i="12"/>
  <c r="F145" i="12"/>
  <c r="E145" i="12"/>
  <c r="G145" i="12" s="1"/>
  <c r="F144" i="12"/>
  <c r="E144" i="12"/>
  <c r="F143" i="12"/>
  <c r="E143" i="12"/>
  <c r="F142" i="12"/>
  <c r="E142" i="12"/>
  <c r="J142" i="12" s="1"/>
  <c r="F141" i="12"/>
  <c r="E141" i="12"/>
  <c r="F140" i="12"/>
  <c r="E140" i="12"/>
  <c r="F139" i="12"/>
  <c r="E139" i="12"/>
  <c r="F138" i="12"/>
  <c r="E138" i="12"/>
  <c r="F137" i="12"/>
  <c r="E137" i="12"/>
  <c r="F136" i="12"/>
  <c r="K136" i="12" s="1"/>
  <c r="E136" i="12"/>
  <c r="F135" i="12"/>
  <c r="E135" i="12"/>
  <c r="F134" i="12"/>
  <c r="E134" i="12"/>
  <c r="F133" i="12"/>
  <c r="E133" i="12"/>
  <c r="F132" i="12"/>
  <c r="E132" i="12"/>
  <c r="F131" i="12"/>
  <c r="E131" i="12"/>
  <c r="F130" i="12"/>
  <c r="E130" i="12"/>
  <c r="F129" i="12"/>
  <c r="E129" i="12"/>
  <c r="F128" i="12"/>
  <c r="E128" i="12"/>
  <c r="F127" i="12"/>
  <c r="E127" i="12"/>
  <c r="F126" i="12"/>
  <c r="E126" i="12"/>
  <c r="F125" i="12"/>
  <c r="E125" i="12"/>
  <c r="F124" i="12"/>
  <c r="E124" i="12"/>
  <c r="F123" i="12"/>
  <c r="E123" i="12"/>
  <c r="F122" i="12"/>
  <c r="E122" i="12"/>
  <c r="F121" i="12"/>
  <c r="E121" i="12"/>
  <c r="I121" i="12" s="1"/>
  <c r="F120" i="12"/>
  <c r="E120" i="12"/>
  <c r="F119" i="12"/>
  <c r="E119" i="12"/>
  <c r="F118" i="12"/>
  <c r="E118" i="12"/>
  <c r="F117" i="12"/>
  <c r="E117" i="12"/>
  <c r="F116" i="12"/>
  <c r="E116" i="12"/>
  <c r="F115" i="12"/>
  <c r="E115" i="12"/>
  <c r="F114" i="12"/>
  <c r="E114" i="12"/>
  <c r="F113" i="12"/>
  <c r="E113" i="12"/>
  <c r="J113" i="12" s="1"/>
  <c r="F112" i="12"/>
  <c r="E112" i="12"/>
  <c r="F111" i="12"/>
  <c r="I111" i="12" s="1"/>
  <c r="E111" i="12"/>
  <c r="F110" i="12"/>
  <c r="E110" i="12"/>
  <c r="G110" i="12" s="1"/>
  <c r="F109" i="12"/>
  <c r="E109" i="12"/>
  <c r="F108" i="12"/>
  <c r="E108" i="12"/>
  <c r="F107" i="12"/>
  <c r="E107" i="12"/>
  <c r="F106" i="12"/>
  <c r="E106" i="12"/>
  <c r="F105" i="12"/>
  <c r="E105" i="12"/>
  <c r="F104" i="12"/>
  <c r="G104" i="12" s="1"/>
  <c r="E104" i="12"/>
  <c r="F103" i="12"/>
  <c r="E103" i="12"/>
  <c r="F102" i="12"/>
  <c r="E102" i="12"/>
  <c r="F101" i="12"/>
  <c r="E101" i="12"/>
  <c r="F100" i="12"/>
  <c r="E100" i="12"/>
  <c r="F99" i="12"/>
  <c r="E99" i="12"/>
  <c r="F98" i="12"/>
  <c r="E98" i="12"/>
  <c r="F97" i="12"/>
  <c r="E97" i="12"/>
  <c r="F96" i="12"/>
  <c r="E96" i="12"/>
  <c r="F95" i="12"/>
  <c r="E95" i="12"/>
  <c r="F94" i="12"/>
  <c r="E94" i="12"/>
  <c r="F93" i="12"/>
  <c r="E93" i="12"/>
  <c r="F92" i="12"/>
  <c r="E92" i="12"/>
  <c r="F91" i="12"/>
  <c r="E91" i="12"/>
  <c r="F90" i="12"/>
  <c r="E90" i="12"/>
  <c r="K90" i="12" s="1"/>
  <c r="F89" i="12"/>
  <c r="E89" i="12"/>
  <c r="H88" i="12"/>
  <c r="F88" i="12"/>
  <c r="E88" i="12"/>
  <c r="F87" i="12"/>
  <c r="E87" i="12"/>
  <c r="F86" i="12"/>
  <c r="I86" i="12" s="1"/>
  <c r="E86" i="12"/>
  <c r="F85" i="12"/>
  <c r="E85" i="12"/>
  <c r="F84" i="12"/>
  <c r="E84" i="12"/>
  <c r="F83" i="12"/>
  <c r="E83" i="12"/>
  <c r="F82" i="12"/>
  <c r="E82" i="12"/>
  <c r="F81" i="12"/>
  <c r="E81" i="12"/>
  <c r="F80" i="12"/>
  <c r="E80" i="12"/>
  <c r="F79" i="12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G72" i="12" s="1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4" i="12"/>
  <c r="E64" i="12"/>
  <c r="I64" i="12" s="1"/>
  <c r="F63" i="12"/>
  <c r="E63" i="12"/>
  <c r="F62" i="12"/>
  <c r="E62" i="12"/>
  <c r="F61" i="12"/>
  <c r="E61" i="12"/>
  <c r="F60" i="12"/>
  <c r="E60" i="12"/>
  <c r="F59" i="12"/>
  <c r="J59" i="12" s="1"/>
  <c r="E59" i="12"/>
  <c r="F58" i="12"/>
  <c r="E58" i="12"/>
  <c r="F57" i="12"/>
  <c r="E57" i="12"/>
  <c r="F56" i="12"/>
  <c r="E56" i="12"/>
  <c r="F55" i="12"/>
  <c r="E55" i="12"/>
  <c r="F54" i="12"/>
  <c r="G54" i="12" s="1"/>
  <c r="E54" i="12"/>
  <c r="F53" i="12"/>
  <c r="E53" i="12"/>
  <c r="F52" i="12"/>
  <c r="E52" i="12"/>
  <c r="F51" i="12"/>
  <c r="I51" i="12" s="1"/>
  <c r="E51" i="12"/>
  <c r="F50" i="12"/>
  <c r="E50" i="12"/>
  <c r="F49" i="12"/>
  <c r="E49" i="12"/>
  <c r="F48" i="12"/>
  <c r="J48" i="12" s="1"/>
  <c r="E48" i="12"/>
  <c r="F47" i="12"/>
  <c r="E47" i="12"/>
  <c r="F46" i="12"/>
  <c r="E46" i="12"/>
  <c r="F45" i="12"/>
  <c r="E45" i="12"/>
  <c r="F44" i="12"/>
  <c r="E44" i="12"/>
  <c r="F43" i="12"/>
  <c r="E43" i="12"/>
  <c r="F42" i="12"/>
  <c r="K42" i="12" s="1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K32" i="12" s="1"/>
  <c r="E32" i="12"/>
  <c r="F31" i="12"/>
  <c r="I31" i="12" s="1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G23" i="12" s="1"/>
  <c r="E23" i="12"/>
  <c r="F22" i="12"/>
  <c r="E22" i="12"/>
  <c r="F21" i="12"/>
  <c r="E21" i="12"/>
  <c r="F20" i="12"/>
  <c r="E20" i="12"/>
  <c r="F19" i="12"/>
  <c r="E19" i="12"/>
  <c r="F18" i="12"/>
  <c r="I18" i="12" s="1"/>
  <c r="E18" i="12"/>
  <c r="F17" i="12"/>
  <c r="E17" i="12"/>
  <c r="F16" i="12"/>
  <c r="E16" i="12"/>
  <c r="F15" i="12"/>
  <c r="E15" i="12"/>
  <c r="F14" i="12"/>
  <c r="E14" i="12"/>
  <c r="F13" i="12"/>
  <c r="E13" i="12"/>
  <c r="J13" i="12" s="1"/>
  <c r="F12" i="12"/>
  <c r="E12" i="12"/>
  <c r="F11" i="12"/>
  <c r="I11" i="12" s="1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104" i="11"/>
  <c r="E104" i="11"/>
  <c r="F103" i="11"/>
  <c r="E103" i="11"/>
  <c r="F102" i="11"/>
  <c r="J102" i="11" s="1"/>
  <c r="E102" i="11"/>
  <c r="F101" i="11"/>
  <c r="I101" i="11" s="1"/>
  <c r="E101" i="11"/>
  <c r="F100" i="11"/>
  <c r="K100" i="11" s="1"/>
  <c r="E100" i="11"/>
  <c r="F99" i="11"/>
  <c r="E99" i="11"/>
  <c r="I99" i="11" s="1"/>
  <c r="F98" i="11"/>
  <c r="E98" i="11"/>
  <c r="K98" i="11" s="1"/>
  <c r="F97" i="11"/>
  <c r="J97" i="11" s="1"/>
  <c r="E97" i="11"/>
  <c r="F96" i="11"/>
  <c r="H96" i="11" s="1"/>
  <c r="E96" i="11"/>
  <c r="K96" i="11" s="1"/>
  <c r="F95" i="11"/>
  <c r="E95" i="11"/>
  <c r="K95" i="11" s="1"/>
  <c r="F94" i="11"/>
  <c r="E94" i="11"/>
  <c r="J94" i="11" s="1"/>
  <c r="F93" i="11"/>
  <c r="E93" i="11"/>
  <c r="F92" i="11"/>
  <c r="I92" i="11" s="1"/>
  <c r="E92" i="11"/>
  <c r="F91" i="11"/>
  <c r="E91" i="11"/>
  <c r="J91" i="11" s="1"/>
  <c r="F90" i="11"/>
  <c r="J90" i="11" s="1"/>
  <c r="E90" i="11"/>
  <c r="F89" i="11"/>
  <c r="H89" i="11" s="1"/>
  <c r="E89" i="11"/>
  <c r="F88" i="11"/>
  <c r="K88" i="11" s="1"/>
  <c r="E88" i="11"/>
  <c r="H88" i="11" s="1"/>
  <c r="F87" i="11"/>
  <c r="E87" i="11"/>
  <c r="F86" i="11"/>
  <c r="E86" i="11"/>
  <c r="F85" i="11"/>
  <c r="E85" i="11"/>
  <c r="K85" i="11" s="1"/>
  <c r="F84" i="11"/>
  <c r="E84" i="11"/>
  <c r="K84" i="11" s="1"/>
  <c r="F83" i="11"/>
  <c r="E83" i="11"/>
  <c r="K83" i="11" s="1"/>
  <c r="F82" i="11"/>
  <c r="E82" i="11"/>
  <c r="F81" i="11"/>
  <c r="E81" i="11"/>
  <c r="F80" i="11"/>
  <c r="E80" i="11"/>
  <c r="J80" i="11" s="1"/>
  <c r="F79" i="11"/>
  <c r="E79" i="11"/>
  <c r="G79" i="11" s="1"/>
  <c r="F78" i="11"/>
  <c r="E78" i="11"/>
  <c r="K78" i="11" s="1"/>
  <c r="F77" i="11"/>
  <c r="I77" i="11" s="1"/>
  <c r="E77" i="11"/>
  <c r="K76" i="11"/>
  <c r="J76" i="11"/>
  <c r="F76" i="11"/>
  <c r="E76" i="11"/>
  <c r="F75" i="11"/>
  <c r="H75" i="11" s="1"/>
  <c r="E75" i="11"/>
  <c r="F74" i="11"/>
  <c r="E74" i="11"/>
  <c r="F73" i="11"/>
  <c r="E73" i="11"/>
  <c r="J73" i="11" s="1"/>
  <c r="F72" i="11"/>
  <c r="H72" i="11" s="1"/>
  <c r="E72" i="11"/>
  <c r="F71" i="11"/>
  <c r="H71" i="11" s="1"/>
  <c r="E71" i="11"/>
  <c r="F70" i="11"/>
  <c r="E70" i="11"/>
  <c r="F69" i="11"/>
  <c r="E69" i="11"/>
  <c r="G68" i="11"/>
  <c r="F68" i="11"/>
  <c r="E68" i="11"/>
  <c r="J68" i="11" s="1"/>
  <c r="F67" i="11"/>
  <c r="E67" i="11"/>
  <c r="F66" i="11"/>
  <c r="J66" i="11" s="1"/>
  <c r="E66" i="11"/>
  <c r="F65" i="11"/>
  <c r="I65" i="11" s="1"/>
  <c r="E65" i="11"/>
  <c r="K64" i="11"/>
  <c r="J64" i="11"/>
  <c r="H64" i="11"/>
  <c r="G64" i="11"/>
  <c r="F64" i="11"/>
  <c r="I64" i="11" s="1"/>
  <c r="E64" i="11"/>
  <c r="K63" i="11"/>
  <c r="F63" i="11"/>
  <c r="E63" i="11"/>
  <c r="F62" i="11"/>
  <c r="E62" i="11"/>
  <c r="F61" i="11"/>
  <c r="J61" i="11" s="1"/>
  <c r="E61" i="11"/>
  <c r="F60" i="11"/>
  <c r="H60" i="11" s="1"/>
  <c r="E60" i="11"/>
  <c r="F59" i="11"/>
  <c r="K59" i="11" s="1"/>
  <c r="E59" i="11"/>
  <c r="F58" i="11"/>
  <c r="E58" i="11"/>
  <c r="J58" i="11" s="1"/>
  <c r="F57" i="11"/>
  <c r="E57" i="11"/>
  <c r="F56" i="11"/>
  <c r="K56" i="11" s="1"/>
  <c r="E56" i="11"/>
  <c r="F55" i="11"/>
  <c r="E55" i="11"/>
  <c r="G55" i="11" s="1"/>
  <c r="F54" i="11"/>
  <c r="J54" i="11" s="1"/>
  <c r="E54" i="11"/>
  <c r="I54" i="11" s="1"/>
  <c r="F53" i="11"/>
  <c r="I53" i="11" s="1"/>
  <c r="E53" i="11"/>
  <c r="F52" i="11"/>
  <c r="J52" i="11" s="1"/>
  <c r="E52" i="11"/>
  <c r="G52" i="11" s="1"/>
  <c r="F51" i="11"/>
  <c r="K51" i="11" s="1"/>
  <c r="E51" i="11"/>
  <c r="F50" i="11"/>
  <c r="E50" i="11"/>
  <c r="F49" i="11"/>
  <c r="E49" i="11"/>
  <c r="K49" i="11" s="1"/>
  <c r="G48" i="11"/>
  <c r="F48" i="11"/>
  <c r="E48" i="11"/>
  <c r="H48" i="11" s="1"/>
  <c r="F47" i="11"/>
  <c r="E47" i="11"/>
  <c r="K47" i="11" s="1"/>
  <c r="F46" i="11"/>
  <c r="E46" i="11"/>
  <c r="J46" i="11" s="1"/>
  <c r="F45" i="11"/>
  <c r="E45" i="11"/>
  <c r="G44" i="11"/>
  <c r="F44" i="11"/>
  <c r="K44" i="11" s="1"/>
  <c r="E44" i="11"/>
  <c r="F43" i="11"/>
  <c r="E43" i="11"/>
  <c r="F42" i="11"/>
  <c r="J42" i="11" s="1"/>
  <c r="E42" i="11"/>
  <c r="F41" i="11"/>
  <c r="I41" i="11" s="1"/>
  <c r="E41" i="11"/>
  <c r="F40" i="11"/>
  <c r="K40" i="11" s="1"/>
  <c r="E40" i="11"/>
  <c r="J40" i="11" s="1"/>
  <c r="H39" i="11"/>
  <c r="F39" i="11"/>
  <c r="K39" i="11" s="1"/>
  <c r="E39" i="11"/>
  <c r="F38" i="11"/>
  <c r="E38" i="11"/>
  <c r="F37" i="11"/>
  <c r="H37" i="11" s="1"/>
  <c r="E37" i="11"/>
  <c r="F36" i="11"/>
  <c r="E36" i="11"/>
  <c r="F35" i="11"/>
  <c r="E35" i="11"/>
  <c r="J35" i="11" s="1"/>
  <c r="F34" i="11"/>
  <c r="E34" i="11"/>
  <c r="F33" i="11"/>
  <c r="E33" i="11"/>
  <c r="I32" i="11"/>
  <c r="F32" i="11"/>
  <c r="E32" i="11"/>
  <c r="G32" i="11" s="1"/>
  <c r="F31" i="11"/>
  <c r="K31" i="11" s="1"/>
  <c r="E31" i="11"/>
  <c r="F30" i="11"/>
  <c r="J30" i="11" s="1"/>
  <c r="E30" i="11"/>
  <c r="F29" i="11"/>
  <c r="I29" i="11" s="1"/>
  <c r="E29" i="11"/>
  <c r="F28" i="11"/>
  <c r="E28" i="11"/>
  <c r="F27" i="11"/>
  <c r="E27" i="11"/>
  <c r="I27" i="11" s="1"/>
  <c r="F26" i="11"/>
  <c r="E26" i="11"/>
  <c r="J25" i="11"/>
  <c r="F25" i="11"/>
  <c r="E25" i="11"/>
  <c r="H25" i="11" s="1"/>
  <c r="F24" i="11"/>
  <c r="H24" i="11" s="1"/>
  <c r="E24" i="11"/>
  <c r="G24" i="11" s="1"/>
  <c r="F23" i="11"/>
  <c r="E23" i="11"/>
  <c r="K23" i="11" s="1"/>
  <c r="F22" i="11"/>
  <c r="E22" i="11"/>
  <c r="I22" i="11" s="1"/>
  <c r="F21" i="11"/>
  <c r="E21" i="11"/>
  <c r="F20" i="11"/>
  <c r="E20" i="11"/>
  <c r="F19" i="11"/>
  <c r="I19" i="11" s="1"/>
  <c r="E19" i="11"/>
  <c r="F18" i="11"/>
  <c r="E18" i="11"/>
  <c r="F17" i="11"/>
  <c r="E17" i="11"/>
  <c r="F16" i="11"/>
  <c r="E16" i="11"/>
  <c r="F15" i="11"/>
  <c r="I15" i="11" s="1"/>
  <c r="E15" i="11"/>
  <c r="F14" i="11"/>
  <c r="E14" i="11"/>
  <c r="F13" i="11"/>
  <c r="J13" i="11" s="1"/>
  <c r="E13" i="11"/>
  <c r="F12" i="11"/>
  <c r="E12" i="11"/>
  <c r="F11" i="11"/>
  <c r="E11" i="11"/>
  <c r="K11" i="11" s="1"/>
  <c r="F10" i="11"/>
  <c r="H10" i="11" s="1"/>
  <c r="E10" i="11"/>
  <c r="F9" i="11"/>
  <c r="E9" i="11"/>
  <c r="K8" i="11"/>
  <c r="H8" i="11"/>
  <c r="F8" i="11"/>
  <c r="E8" i="11"/>
  <c r="G8" i="11" s="1"/>
  <c r="G7" i="11"/>
  <c r="F7" i="11"/>
  <c r="E7" i="11"/>
  <c r="J7" i="11" s="1"/>
  <c r="F6" i="11"/>
  <c r="E6" i="11"/>
  <c r="H6" i="11" s="1"/>
  <c r="F5" i="11"/>
  <c r="E5" i="11"/>
  <c r="I5" i="11" s="1"/>
  <c r="F4" i="11"/>
  <c r="E4" i="11"/>
  <c r="G105" i="10"/>
  <c r="E105" i="10"/>
  <c r="H105" i="10" s="1"/>
  <c r="D105" i="10"/>
  <c r="E104" i="10"/>
  <c r="Q104" i="10" s="1"/>
  <c r="D104" i="10"/>
  <c r="E103" i="10"/>
  <c r="Q103" i="10" s="1"/>
  <c r="D103" i="10"/>
  <c r="J105" i="10" s="1"/>
  <c r="P102" i="10"/>
  <c r="E102" i="10"/>
  <c r="Q102" i="10" s="1"/>
  <c r="D102" i="10"/>
  <c r="E101" i="10"/>
  <c r="D101" i="10"/>
  <c r="P105" i="10" s="1"/>
  <c r="K100" i="10"/>
  <c r="E100" i="10"/>
  <c r="Q100" i="10" s="1"/>
  <c r="D100" i="10"/>
  <c r="P104" i="10" s="1"/>
  <c r="E99" i="10"/>
  <c r="Q99" i="10" s="1"/>
  <c r="D99" i="10"/>
  <c r="P103" i="10" s="1"/>
  <c r="M98" i="10"/>
  <c r="E98" i="10"/>
  <c r="D98" i="10"/>
  <c r="J100" i="10" s="1"/>
  <c r="G97" i="10"/>
  <c r="E97" i="10"/>
  <c r="K97" i="10" s="1"/>
  <c r="D97" i="10"/>
  <c r="P101" i="10" s="1"/>
  <c r="G96" i="10"/>
  <c r="E96" i="10"/>
  <c r="N96" i="10" s="1"/>
  <c r="D96" i="10"/>
  <c r="P100" i="10" s="1"/>
  <c r="M95" i="10"/>
  <c r="E95" i="10"/>
  <c r="Q95" i="10" s="1"/>
  <c r="D95" i="10"/>
  <c r="P99" i="10" s="1"/>
  <c r="E94" i="10"/>
  <c r="D94" i="10"/>
  <c r="G93" i="10"/>
  <c r="E93" i="10"/>
  <c r="K93" i="10" s="1"/>
  <c r="D93" i="10"/>
  <c r="P97" i="10" s="1"/>
  <c r="Q92" i="10"/>
  <c r="E92" i="10"/>
  <c r="N92" i="10" s="1"/>
  <c r="D92" i="10"/>
  <c r="P96" i="10" s="1"/>
  <c r="E91" i="10"/>
  <c r="Q91" i="10" s="1"/>
  <c r="D91" i="10"/>
  <c r="P95" i="10" s="1"/>
  <c r="E90" i="10"/>
  <c r="H90" i="10" s="1"/>
  <c r="D90" i="10"/>
  <c r="E89" i="10"/>
  <c r="D89" i="10"/>
  <c r="G88" i="10"/>
  <c r="E88" i="10"/>
  <c r="N88" i="10" s="1"/>
  <c r="D88" i="10"/>
  <c r="G87" i="10"/>
  <c r="E87" i="10"/>
  <c r="Q87" i="10" s="1"/>
  <c r="D87" i="10"/>
  <c r="P91" i="10" s="1"/>
  <c r="E86" i="10"/>
  <c r="H86" i="10" s="1"/>
  <c r="D86" i="10"/>
  <c r="P90" i="10" s="1"/>
  <c r="M85" i="10"/>
  <c r="E85" i="10"/>
  <c r="K85" i="10" s="1"/>
  <c r="D85" i="10"/>
  <c r="J84" i="10"/>
  <c r="E84" i="10"/>
  <c r="H84" i="10" s="1"/>
  <c r="D84" i="10"/>
  <c r="M87" i="10" s="1"/>
  <c r="E83" i="10"/>
  <c r="Q83" i="10" s="1"/>
  <c r="D83" i="10"/>
  <c r="P87" i="10" s="1"/>
  <c r="E82" i="10"/>
  <c r="H82" i="10" s="1"/>
  <c r="D82" i="10"/>
  <c r="G83" i="10" s="1"/>
  <c r="M81" i="10"/>
  <c r="E81" i="10"/>
  <c r="K81" i="10" s="1"/>
  <c r="D81" i="10"/>
  <c r="E80" i="10"/>
  <c r="D80" i="10"/>
  <c r="E79" i="10"/>
  <c r="Q79" i="10" s="1"/>
  <c r="D79" i="10"/>
  <c r="P83" i="10" s="1"/>
  <c r="M78" i="10"/>
  <c r="E78" i="10"/>
  <c r="H78" i="10" s="1"/>
  <c r="D78" i="10"/>
  <c r="N77" i="10"/>
  <c r="E77" i="10"/>
  <c r="K77" i="10" s="1"/>
  <c r="D77" i="10"/>
  <c r="E76" i="10"/>
  <c r="D76" i="10"/>
  <c r="M79" i="10" s="1"/>
  <c r="E75" i="10"/>
  <c r="Q75" i="10" s="1"/>
  <c r="D75" i="10"/>
  <c r="P79" i="10" s="1"/>
  <c r="M74" i="10"/>
  <c r="E74" i="10"/>
  <c r="H74" i="10" s="1"/>
  <c r="D74" i="10"/>
  <c r="N73" i="10"/>
  <c r="M73" i="10"/>
  <c r="E73" i="10"/>
  <c r="H73" i="10" s="1"/>
  <c r="D73" i="10"/>
  <c r="H72" i="10"/>
  <c r="G72" i="10"/>
  <c r="E72" i="10"/>
  <c r="D72" i="10"/>
  <c r="M75" i="10" s="1"/>
  <c r="K71" i="10"/>
  <c r="H71" i="10"/>
  <c r="E71" i="10"/>
  <c r="Q71" i="10" s="1"/>
  <c r="D71" i="10"/>
  <c r="P75" i="10" s="1"/>
  <c r="P70" i="10"/>
  <c r="M70" i="10"/>
  <c r="E70" i="10"/>
  <c r="H70" i="10" s="1"/>
  <c r="D70" i="10"/>
  <c r="P74" i="10" s="1"/>
  <c r="Q69" i="10"/>
  <c r="N69" i="10"/>
  <c r="H69" i="10"/>
  <c r="E69" i="10"/>
  <c r="K69" i="10" s="1"/>
  <c r="D69" i="10"/>
  <c r="J68" i="10"/>
  <c r="E68" i="10"/>
  <c r="Q68" i="10" s="1"/>
  <c r="D68" i="10"/>
  <c r="J70" i="10" s="1"/>
  <c r="E67" i="10"/>
  <c r="Q67" i="10" s="1"/>
  <c r="D67" i="10"/>
  <c r="P71" i="10" s="1"/>
  <c r="P66" i="10"/>
  <c r="E66" i="10"/>
  <c r="Q66" i="10" s="1"/>
  <c r="D66" i="10"/>
  <c r="G67" i="10" s="1"/>
  <c r="M65" i="10"/>
  <c r="E65" i="10"/>
  <c r="K65" i="10" s="1"/>
  <c r="D65" i="10"/>
  <c r="P69" i="10" s="1"/>
  <c r="P64" i="10"/>
  <c r="H64" i="10"/>
  <c r="G64" i="10"/>
  <c r="E64" i="10"/>
  <c r="N64" i="10" s="1"/>
  <c r="D64" i="10"/>
  <c r="P68" i="10" s="1"/>
  <c r="E63" i="10"/>
  <c r="Q63" i="10" s="1"/>
  <c r="D63" i="10"/>
  <c r="P67" i="10" s="1"/>
  <c r="E62" i="10"/>
  <c r="H62" i="10" s="1"/>
  <c r="D62" i="10"/>
  <c r="G63" i="10" s="1"/>
  <c r="M61" i="10"/>
  <c r="E61" i="10"/>
  <c r="Q61" i="10" s="1"/>
  <c r="D61" i="10"/>
  <c r="E60" i="10"/>
  <c r="Q60" i="10" s="1"/>
  <c r="D60" i="10"/>
  <c r="H59" i="10"/>
  <c r="G59" i="10"/>
  <c r="E59" i="10"/>
  <c r="Q59" i="10" s="1"/>
  <c r="D59" i="10"/>
  <c r="P63" i="10" s="1"/>
  <c r="E58" i="10"/>
  <c r="N58" i="10" s="1"/>
  <c r="D58" i="10"/>
  <c r="J60" i="10" s="1"/>
  <c r="E57" i="10"/>
  <c r="K57" i="10" s="1"/>
  <c r="D57" i="10"/>
  <c r="H56" i="10"/>
  <c r="E56" i="10"/>
  <c r="N56" i="10" s="1"/>
  <c r="D56" i="10"/>
  <c r="P60" i="10" s="1"/>
  <c r="N55" i="10"/>
  <c r="G55" i="10"/>
  <c r="E55" i="10"/>
  <c r="Q55" i="10" s="1"/>
  <c r="D55" i="10"/>
  <c r="P59" i="10" s="1"/>
  <c r="E54" i="10"/>
  <c r="H54" i="10" s="1"/>
  <c r="D54" i="10"/>
  <c r="P58" i="10" s="1"/>
  <c r="J53" i="10"/>
  <c r="E53" i="10"/>
  <c r="K53" i="10" s="1"/>
  <c r="D53" i="10"/>
  <c r="P57" i="10" s="1"/>
  <c r="E52" i="10"/>
  <c r="N52" i="10" s="1"/>
  <c r="D52" i="10"/>
  <c r="J54" i="10" s="1"/>
  <c r="K51" i="10"/>
  <c r="H51" i="10"/>
  <c r="E51" i="10"/>
  <c r="Q51" i="10" s="1"/>
  <c r="D51" i="10"/>
  <c r="G52" i="10" s="1"/>
  <c r="E50" i="10"/>
  <c r="H50" i="10" s="1"/>
  <c r="D50" i="10"/>
  <c r="G51" i="10" s="1"/>
  <c r="J49" i="10"/>
  <c r="E49" i="10"/>
  <c r="K49" i="10" s="1"/>
  <c r="D49" i="10"/>
  <c r="J51" i="10" s="1"/>
  <c r="P48" i="10"/>
  <c r="E48" i="10"/>
  <c r="N48" i="10" s="1"/>
  <c r="D48" i="10"/>
  <c r="E47" i="10"/>
  <c r="Q47" i="10" s="1"/>
  <c r="D47" i="10"/>
  <c r="J46" i="10"/>
  <c r="E46" i="10"/>
  <c r="H46" i="10" s="1"/>
  <c r="D46" i="10"/>
  <c r="P50" i="10" s="1"/>
  <c r="H45" i="10"/>
  <c r="E45" i="10"/>
  <c r="K45" i="10" s="1"/>
  <c r="D45" i="10"/>
  <c r="M48" i="10" s="1"/>
  <c r="G44" i="10"/>
  <c r="E44" i="10"/>
  <c r="N44" i="10" s="1"/>
  <c r="D44" i="10"/>
  <c r="P43" i="10"/>
  <c r="E43" i="10"/>
  <c r="Q43" i="10" s="1"/>
  <c r="D43" i="10"/>
  <c r="M46" i="10" s="1"/>
  <c r="J42" i="10"/>
  <c r="E42" i="10"/>
  <c r="Q42" i="10" s="1"/>
  <c r="D42" i="10"/>
  <c r="P46" i="10" s="1"/>
  <c r="J41" i="10"/>
  <c r="E41" i="10"/>
  <c r="K41" i="10" s="1"/>
  <c r="D41" i="10"/>
  <c r="M44" i="10" s="1"/>
  <c r="E40" i="10"/>
  <c r="N40" i="10" s="1"/>
  <c r="D40" i="10"/>
  <c r="P44" i="10" s="1"/>
  <c r="G39" i="10"/>
  <c r="E39" i="10"/>
  <c r="Q39" i="10" s="1"/>
  <c r="D39" i="10"/>
  <c r="G40" i="10" s="1"/>
  <c r="E38" i="10"/>
  <c r="H38" i="10" s="1"/>
  <c r="D38" i="10"/>
  <c r="P42" i="10" s="1"/>
  <c r="E37" i="10"/>
  <c r="K37" i="10" s="1"/>
  <c r="D37" i="10"/>
  <c r="M40" i="10" s="1"/>
  <c r="P36" i="10"/>
  <c r="K36" i="10"/>
  <c r="E36" i="10"/>
  <c r="N36" i="10" s="1"/>
  <c r="D36" i="10"/>
  <c r="P35" i="10"/>
  <c r="N35" i="10"/>
  <c r="E35" i="10"/>
  <c r="Q35" i="10" s="1"/>
  <c r="D35" i="10"/>
  <c r="J37" i="10" s="1"/>
  <c r="M34" i="10"/>
  <c r="E34" i="10"/>
  <c r="H34" i="10" s="1"/>
  <c r="D34" i="10"/>
  <c r="P38" i="10" s="1"/>
  <c r="M33" i="10"/>
  <c r="E33" i="10"/>
  <c r="K33" i="10" s="1"/>
  <c r="D33" i="10"/>
  <c r="M36" i="10" s="1"/>
  <c r="G32" i="10"/>
  <c r="E32" i="10"/>
  <c r="N32" i="10" s="1"/>
  <c r="D32" i="10"/>
  <c r="J34" i="10" s="1"/>
  <c r="P31" i="10"/>
  <c r="G31" i="10"/>
  <c r="E31" i="10"/>
  <c r="Q31" i="10" s="1"/>
  <c r="D31" i="10"/>
  <c r="J33" i="10" s="1"/>
  <c r="Q30" i="10"/>
  <c r="N30" i="10"/>
  <c r="M30" i="10"/>
  <c r="J30" i="10"/>
  <c r="E30" i="10"/>
  <c r="H30" i="10" s="1"/>
  <c r="D30" i="10"/>
  <c r="Q29" i="10"/>
  <c r="J29" i="10"/>
  <c r="E29" i="10"/>
  <c r="N29" i="10" s="1"/>
  <c r="D29" i="10"/>
  <c r="G30" i="10" s="1"/>
  <c r="N28" i="10"/>
  <c r="G28" i="10"/>
  <c r="E28" i="10"/>
  <c r="K28" i="10" s="1"/>
  <c r="D28" i="10"/>
  <c r="M31" i="10" s="1"/>
  <c r="G27" i="10"/>
  <c r="E27" i="10"/>
  <c r="K27" i="10" s="1"/>
  <c r="D27" i="10"/>
  <c r="E26" i="10"/>
  <c r="K26" i="10" s="1"/>
  <c r="D26" i="10"/>
  <c r="J28" i="10" s="1"/>
  <c r="N25" i="10"/>
  <c r="E25" i="10"/>
  <c r="Q25" i="10" s="1"/>
  <c r="D25" i="10"/>
  <c r="P29" i="10" s="1"/>
  <c r="E24" i="10"/>
  <c r="K24" i="10" s="1"/>
  <c r="D24" i="10"/>
  <c r="P28" i="10" s="1"/>
  <c r="E23" i="10"/>
  <c r="H23" i="10" s="1"/>
  <c r="D23" i="10"/>
  <c r="J25" i="10" s="1"/>
  <c r="P22" i="10"/>
  <c r="M22" i="10"/>
  <c r="H22" i="10"/>
  <c r="G22" i="10"/>
  <c r="E22" i="10"/>
  <c r="Q22" i="10" s="1"/>
  <c r="D22" i="10"/>
  <c r="P26" i="10" s="1"/>
  <c r="M21" i="10"/>
  <c r="J21" i="10"/>
  <c r="G21" i="10"/>
  <c r="E21" i="10"/>
  <c r="K21" i="10" s="1"/>
  <c r="D21" i="10"/>
  <c r="M24" i="10" s="1"/>
  <c r="J20" i="10"/>
  <c r="E20" i="10"/>
  <c r="N20" i="10" s="1"/>
  <c r="D20" i="10"/>
  <c r="M19" i="10"/>
  <c r="E19" i="10"/>
  <c r="K19" i="10" s="1"/>
  <c r="D19" i="10"/>
  <c r="G20" i="10" s="1"/>
  <c r="Q18" i="10"/>
  <c r="E18" i="10"/>
  <c r="N18" i="10" s="1"/>
  <c r="D18" i="10"/>
  <c r="G19" i="10" s="1"/>
  <c r="E17" i="10"/>
  <c r="N17" i="10" s="1"/>
  <c r="D17" i="10"/>
  <c r="P21" i="10" s="1"/>
  <c r="E16" i="10"/>
  <c r="Q16" i="10" s="1"/>
  <c r="D16" i="10"/>
  <c r="P20" i="10" s="1"/>
  <c r="Q15" i="10"/>
  <c r="H15" i="10"/>
  <c r="E15" i="10"/>
  <c r="K15" i="10" s="1"/>
  <c r="D15" i="10"/>
  <c r="J17" i="10" s="1"/>
  <c r="Q14" i="10"/>
  <c r="E14" i="10"/>
  <c r="H14" i="10" s="1"/>
  <c r="D14" i="10"/>
  <c r="G15" i="10" s="1"/>
  <c r="M13" i="10"/>
  <c r="E13" i="10"/>
  <c r="Q13" i="10" s="1"/>
  <c r="D13" i="10"/>
  <c r="G14" i="10" s="1"/>
  <c r="J12" i="10"/>
  <c r="E12" i="10"/>
  <c r="Q12" i="10" s="1"/>
  <c r="D12" i="10"/>
  <c r="M15" i="10" s="1"/>
  <c r="K11" i="10"/>
  <c r="J11" i="10"/>
  <c r="E11" i="10"/>
  <c r="N11" i="10" s="1"/>
  <c r="D11" i="10"/>
  <c r="M10" i="10"/>
  <c r="E10" i="10"/>
  <c r="H10" i="10" s="1"/>
  <c r="D10" i="10"/>
  <c r="P14" i="10" s="1"/>
  <c r="J9" i="10"/>
  <c r="E9" i="10"/>
  <c r="Q9" i="10" s="1"/>
  <c r="D9" i="10"/>
  <c r="P13" i="10" s="1"/>
  <c r="E8" i="10"/>
  <c r="Q8" i="10" s="1"/>
  <c r="D8" i="10"/>
  <c r="J10" i="10" s="1"/>
  <c r="N7" i="10"/>
  <c r="K7" i="10"/>
  <c r="E7" i="10"/>
  <c r="H7" i="10" s="1"/>
  <c r="D7" i="10"/>
  <c r="G8" i="10" s="1"/>
  <c r="E105" i="9"/>
  <c r="F105" i="9"/>
  <c r="E106" i="9"/>
  <c r="F106" i="9"/>
  <c r="E107" i="9"/>
  <c r="F107" i="9"/>
  <c r="J107" i="9" s="1"/>
  <c r="E108" i="9"/>
  <c r="H108" i="9" s="1"/>
  <c r="F108" i="9"/>
  <c r="E109" i="9"/>
  <c r="G109" i="9" s="1"/>
  <c r="F109" i="9"/>
  <c r="E110" i="9"/>
  <c r="G110" i="9" s="1"/>
  <c r="F110" i="9"/>
  <c r="E111" i="9"/>
  <c r="F111" i="9"/>
  <c r="H111" i="9" s="1"/>
  <c r="E112" i="9"/>
  <c r="K112" i="9" s="1"/>
  <c r="F112" i="9"/>
  <c r="E113" i="9"/>
  <c r="I113" i="9" s="1"/>
  <c r="F113" i="9"/>
  <c r="E114" i="9"/>
  <c r="F114" i="9"/>
  <c r="E115" i="9"/>
  <c r="F115" i="9"/>
  <c r="E116" i="9"/>
  <c r="H116" i="9" s="1"/>
  <c r="F116" i="9"/>
  <c r="I116" i="9" s="1"/>
  <c r="D106" i="8"/>
  <c r="G107" i="8" s="1"/>
  <c r="E106" i="8"/>
  <c r="H106" i="8" s="1"/>
  <c r="N106" i="8"/>
  <c r="Q106" i="8"/>
  <c r="D107" i="8"/>
  <c r="J109" i="8" s="1"/>
  <c r="E107" i="8"/>
  <c r="H107" i="8" s="1"/>
  <c r="J107" i="8"/>
  <c r="D108" i="8"/>
  <c r="G109" i="8" s="1"/>
  <c r="E108" i="8"/>
  <c r="K108" i="8" s="1"/>
  <c r="H108" i="8"/>
  <c r="Q108" i="8"/>
  <c r="D109" i="8"/>
  <c r="G110" i="8" s="1"/>
  <c r="E109" i="8"/>
  <c r="H109" i="8" s="1"/>
  <c r="Q109" i="8"/>
  <c r="D110" i="8"/>
  <c r="G111" i="8" s="1"/>
  <c r="E110" i="8"/>
  <c r="H110" i="8" s="1"/>
  <c r="J110" i="8"/>
  <c r="K110" i="8"/>
  <c r="Q110" i="8"/>
  <c r="D111" i="8"/>
  <c r="E111" i="8"/>
  <c r="N111" i="8" s="1"/>
  <c r="J111" i="8"/>
  <c r="P111" i="8"/>
  <c r="D112" i="8"/>
  <c r="G113" i="8" s="1"/>
  <c r="E112" i="8"/>
  <c r="K112" i="8" s="1"/>
  <c r="G112" i="8"/>
  <c r="H112" i="8"/>
  <c r="Q112" i="8"/>
  <c r="D113" i="8"/>
  <c r="G114" i="8" s="1"/>
  <c r="E113" i="8"/>
  <c r="H113" i="8" s="1"/>
  <c r="J113" i="8"/>
  <c r="P113" i="8"/>
  <c r="D114" i="8"/>
  <c r="G115" i="8" s="1"/>
  <c r="E114" i="8"/>
  <c r="Q114" i="8" s="1"/>
  <c r="J114" i="8"/>
  <c r="M114" i="8"/>
  <c r="D115" i="8"/>
  <c r="J117" i="8" s="1"/>
  <c r="E115" i="8"/>
  <c r="N115" i="8" s="1"/>
  <c r="P115" i="8"/>
  <c r="D116" i="8"/>
  <c r="G117" i="8" s="1"/>
  <c r="E116" i="8"/>
  <c r="K116" i="8" s="1"/>
  <c r="G116" i="8"/>
  <c r="H116" i="8"/>
  <c r="J116" i="8"/>
  <c r="Q116" i="8"/>
  <c r="D117" i="8"/>
  <c r="E117" i="8"/>
  <c r="H117" i="8" s="1"/>
  <c r="M117" i="8"/>
  <c r="F104" i="9"/>
  <c r="E104" i="9"/>
  <c r="K104" i="9" s="1"/>
  <c r="J103" i="9"/>
  <c r="H103" i="9"/>
  <c r="F103" i="9"/>
  <c r="E103" i="9"/>
  <c r="F102" i="9"/>
  <c r="E102" i="9"/>
  <c r="F101" i="9"/>
  <c r="E101" i="9"/>
  <c r="K101" i="9" s="1"/>
  <c r="F100" i="9"/>
  <c r="E100" i="9"/>
  <c r="K100" i="9" s="1"/>
  <c r="F99" i="9"/>
  <c r="E99" i="9"/>
  <c r="F98" i="9"/>
  <c r="E98" i="9"/>
  <c r="K98" i="9" s="1"/>
  <c r="F97" i="9"/>
  <c r="E97" i="9"/>
  <c r="K96" i="9"/>
  <c r="F96" i="9"/>
  <c r="E96" i="9"/>
  <c r="G96" i="9" s="1"/>
  <c r="F95" i="9"/>
  <c r="E95" i="9"/>
  <c r="F94" i="9"/>
  <c r="E94" i="9"/>
  <c r="G94" i="9" s="1"/>
  <c r="F93" i="9"/>
  <c r="E93" i="9"/>
  <c r="K92" i="9"/>
  <c r="F92" i="9"/>
  <c r="E92" i="9"/>
  <c r="F91" i="9"/>
  <c r="E91" i="9"/>
  <c r="K91" i="9" s="1"/>
  <c r="F90" i="9"/>
  <c r="E90" i="9"/>
  <c r="K89" i="9"/>
  <c r="F89" i="9"/>
  <c r="E89" i="9"/>
  <c r="F88" i="9"/>
  <c r="E88" i="9"/>
  <c r="F87" i="9"/>
  <c r="E87" i="9"/>
  <c r="H87" i="9" s="1"/>
  <c r="F86" i="9"/>
  <c r="E86" i="9"/>
  <c r="F85" i="9"/>
  <c r="E85" i="9"/>
  <c r="F84" i="9"/>
  <c r="G84" i="9" s="1"/>
  <c r="E84" i="9"/>
  <c r="F83" i="9"/>
  <c r="E83" i="9"/>
  <c r="F82" i="9"/>
  <c r="E82" i="9"/>
  <c r="F81" i="9"/>
  <c r="E81" i="9"/>
  <c r="F80" i="9"/>
  <c r="E80" i="9"/>
  <c r="I80" i="9" s="1"/>
  <c r="F79" i="9"/>
  <c r="E79" i="9"/>
  <c r="F78" i="9"/>
  <c r="E78" i="9"/>
  <c r="F77" i="9"/>
  <c r="E77" i="9"/>
  <c r="I77" i="9" s="1"/>
  <c r="F76" i="9"/>
  <c r="E76" i="9"/>
  <c r="K76" i="9" s="1"/>
  <c r="F75" i="9"/>
  <c r="E75" i="9"/>
  <c r="H75" i="9" s="1"/>
  <c r="F74" i="9"/>
  <c r="E74" i="9"/>
  <c r="F73" i="9"/>
  <c r="E73" i="9"/>
  <c r="J73" i="9" s="1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K65" i="9" s="1"/>
  <c r="F64" i="9"/>
  <c r="E64" i="9"/>
  <c r="K64" i="9" s="1"/>
  <c r="K63" i="9"/>
  <c r="F63" i="9"/>
  <c r="E63" i="9"/>
  <c r="F62" i="9"/>
  <c r="E62" i="9"/>
  <c r="K62" i="9" s="1"/>
  <c r="F61" i="9"/>
  <c r="E61" i="9"/>
  <c r="J61" i="9" s="1"/>
  <c r="H60" i="9"/>
  <c r="F60" i="9"/>
  <c r="I60" i="9" s="1"/>
  <c r="E60" i="9"/>
  <c r="F59" i="9"/>
  <c r="E59" i="9"/>
  <c r="K59" i="9" s="1"/>
  <c r="F58" i="9"/>
  <c r="E58" i="9"/>
  <c r="F57" i="9"/>
  <c r="E57" i="9"/>
  <c r="F56" i="9"/>
  <c r="E56" i="9"/>
  <c r="I56" i="9" s="1"/>
  <c r="F55" i="9"/>
  <c r="E55" i="9"/>
  <c r="F54" i="9"/>
  <c r="E54" i="9"/>
  <c r="K53" i="9"/>
  <c r="J53" i="9"/>
  <c r="F53" i="9"/>
  <c r="E53" i="9"/>
  <c r="H53" i="9" s="1"/>
  <c r="F52" i="9"/>
  <c r="E52" i="9"/>
  <c r="K51" i="9"/>
  <c r="F51" i="9"/>
  <c r="E51" i="9"/>
  <c r="F50" i="9"/>
  <c r="E50" i="9"/>
  <c r="F49" i="9"/>
  <c r="E49" i="9"/>
  <c r="H48" i="9"/>
  <c r="F48" i="9"/>
  <c r="E48" i="9"/>
  <c r="I48" i="9" s="1"/>
  <c r="F47" i="9"/>
  <c r="E47" i="9"/>
  <c r="F46" i="9"/>
  <c r="E46" i="9"/>
  <c r="G46" i="9" s="1"/>
  <c r="F45" i="9"/>
  <c r="E45" i="9"/>
  <c r="F44" i="9"/>
  <c r="E44" i="9"/>
  <c r="F43" i="9"/>
  <c r="E43" i="9"/>
  <c r="K43" i="9" s="1"/>
  <c r="F42" i="9"/>
  <c r="E42" i="9"/>
  <c r="K42" i="9" s="1"/>
  <c r="F41" i="9"/>
  <c r="E41" i="9"/>
  <c r="H41" i="9" s="1"/>
  <c r="F40" i="9"/>
  <c r="E40" i="9"/>
  <c r="F39" i="9"/>
  <c r="E39" i="9"/>
  <c r="H39" i="9" s="1"/>
  <c r="F38" i="9"/>
  <c r="E38" i="9"/>
  <c r="F37" i="9"/>
  <c r="H37" i="9" s="1"/>
  <c r="E37" i="9"/>
  <c r="F36" i="9"/>
  <c r="E36" i="9"/>
  <c r="F35" i="9"/>
  <c r="E35" i="9"/>
  <c r="K35" i="9" s="1"/>
  <c r="F34" i="9"/>
  <c r="E34" i="9"/>
  <c r="F33" i="9"/>
  <c r="E33" i="9"/>
  <c r="F32" i="9"/>
  <c r="E32" i="9"/>
  <c r="F31" i="9"/>
  <c r="E31" i="9"/>
  <c r="K31" i="9" s="1"/>
  <c r="F30" i="9"/>
  <c r="E30" i="9"/>
  <c r="K30" i="9" s="1"/>
  <c r="K29" i="9"/>
  <c r="F29" i="9"/>
  <c r="E29" i="9"/>
  <c r="F28" i="9"/>
  <c r="E28" i="9"/>
  <c r="K28" i="9" s="1"/>
  <c r="F27" i="9"/>
  <c r="E27" i="9"/>
  <c r="F26" i="9"/>
  <c r="E26" i="9"/>
  <c r="F25" i="9"/>
  <c r="E25" i="9"/>
  <c r="J25" i="9" s="1"/>
  <c r="F24" i="9"/>
  <c r="I24" i="9" s="1"/>
  <c r="E24" i="9"/>
  <c r="F23" i="9"/>
  <c r="E23" i="9"/>
  <c r="F22" i="9"/>
  <c r="E22" i="9"/>
  <c r="F21" i="9"/>
  <c r="E21" i="9"/>
  <c r="F20" i="9"/>
  <c r="E20" i="9"/>
  <c r="I20" i="9" s="1"/>
  <c r="F19" i="9"/>
  <c r="E19" i="9"/>
  <c r="K19" i="9" s="1"/>
  <c r="F18" i="9"/>
  <c r="G18" i="9" s="1"/>
  <c r="E18" i="9"/>
  <c r="F17" i="9"/>
  <c r="E17" i="9"/>
  <c r="F16" i="9"/>
  <c r="E16" i="9"/>
  <c r="F15" i="9"/>
  <c r="E15" i="9"/>
  <c r="F14" i="9"/>
  <c r="E14" i="9"/>
  <c r="F13" i="9"/>
  <c r="E13" i="9"/>
  <c r="K13" i="9" s="1"/>
  <c r="F12" i="9"/>
  <c r="E12" i="9"/>
  <c r="G12" i="9" s="1"/>
  <c r="F11" i="9"/>
  <c r="E11" i="9"/>
  <c r="K10" i="9"/>
  <c r="F10" i="9"/>
  <c r="E10" i="9"/>
  <c r="H10" i="9" s="1"/>
  <c r="F9" i="9"/>
  <c r="E9" i="9"/>
  <c r="F8" i="9"/>
  <c r="E8" i="9"/>
  <c r="K8" i="9" s="1"/>
  <c r="F7" i="9"/>
  <c r="E7" i="9"/>
  <c r="F6" i="9"/>
  <c r="E6" i="9"/>
  <c r="H6" i="9" s="1"/>
  <c r="F5" i="9"/>
  <c r="E5" i="9"/>
  <c r="H5" i="9" s="1"/>
  <c r="F4" i="9"/>
  <c r="E4" i="9"/>
  <c r="E105" i="8"/>
  <c r="Q105" i="8" s="1"/>
  <c r="D105" i="8"/>
  <c r="G106" i="8" s="1"/>
  <c r="E104" i="8"/>
  <c r="H104" i="8" s="1"/>
  <c r="D104" i="8"/>
  <c r="G105" i="8" s="1"/>
  <c r="E103" i="8"/>
  <c r="K103" i="8" s="1"/>
  <c r="D103" i="8"/>
  <c r="P107" i="8" s="1"/>
  <c r="E102" i="8"/>
  <c r="Q102" i="8" s="1"/>
  <c r="D102" i="8"/>
  <c r="J104" i="8" s="1"/>
  <c r="E101" i="8"/>
  <c r="Q101" i="8" s="1"/>
  <c r="D101" i="8"/>
  <c r="P105" i="8" s="1"/>
  <c r="E100" i="8"/>
  <c r="H100" i="8" s="1"/>
  <c r="D100" i="8"/>
  <c r="P104" i="8" s="1"/>
  <c r="E99" i="8"/>
  <c r="K99" i="8" s="1"/>
  <c r="D99" i="8"/>
  <c r="J101" i="8" s="1"/>
  <c r="E98" i="8"/>
  <c r="D98" i="8"/>
  <c r="P102" i="8" s="1"/>
  <c r="E97" i="8"/>
  <c r="Q97" i="8" s="1"/>
  <c r="D97" i="8"/>
  <c r="P101" i="8" s="1"/>
  <c r="E96" i="8"/>
  <c r="H96" i="8" s="1"/>
  <c r="D96" i="8"/>
  <c r="P100" i="8" s="1"/>
  <c r="E95" i="8"/>
  <c r="K95" i="8" s="1"/>
  <c r="D95" i="8"/>
  <c r="E94" i="8"/>
  <c r="Q94" i="8" s="1"/>
  <c r="D94" i="8"/>
  <c r="E93" i="8"/>
  <c r="Q93" i="8" s="1"/>
  <c r="D93" i="8"/>
  <c r="P97" i="8" s="1"/>
  <c r="E92" i="8"/>
  <c r="H92" i="8" s="1"/>
  <c r="D92" i="8"/>
  <c r="P96" i="8" s="1"/>
  <c r="E91" i="8"/>
  <c r="N91" i="8" s="1"/>
  <c r="D91" i="8"/>
  <c r="E90" i="8"/>
  <c r="Q90" i="8" s="1"/>
  <c r="D90" i="8"/>
  <c r="P94" i="8" s="1"/>
  <c r="E89" i="8"/>
  <c r="Q89" i="8" s="1"/>
  <c r="D89" i="8"/>
  <c r="P93" i="8" s="1"/>
  <c r="E88" i="8"/>
  <c r="K88" i="8" s="1"/>
  <c r="D88" i="8"/>
  <c r="P92" i="8" s="1"/>
  <c r="E87" i="8"/>
  <c r="K87" i="8" s="1"/>
  <c r="D87" i="8"/>
  <c r="P91" i="8" s="1"/>
  <c r="E86" i="8"/>
  <c r="N86" i="8" s="1"/>
  <c r="D86" i="8"/>
  <c r="M89" i="8" s="1"/>
  <c r="E85" i="8"/>
  <c r="Q85" i="8" s="1"/>
  <c r="D85" i="8"/>
  <c r="P89" i="8" s="1"/>
  <c r="J84" i="8"/>
  <c r="E84" i="8"/>
  <c r="H84" i="8" s="1"/>
  <c r="D84" i="8"/>
  <c r="M87" i="8" s="1"/>
  <c r="N83" i="8"/>
  <c r="E83" i="8"/>
  <c r="K83" i="8" s="1"/>
  <c r="D83" i="8"/>
  <c r="J85" i="8" s="1"/>
  <c r="E82" i="8"/>
  <c r="N82" i="8" s="1"/>
  <c r="D82" i="8"/>
  <c r="E81" i="8"/>
  <c r="Q81" i="8" s="1"/>
  <c r="D81" i="8"/>
  <c r="P85" i="8" s="1"/>
  <c r="E80" i="8"/>
  <c r="Q80" i="8" s="1"/>
  <c r="D80" i="8"/>
  <c r="E79" i="8"/>
  <c r="K79" i="8" s="1"/>
  <c r="D79" i="8"/>
  <c r="E78" i="8"/>
  <c r="D78" i="8"/>
  <c r="E77" i="8"/>
  <c r="Q77" i="8" s="1"/>
  <c r="D77" i="8"/>
  <c r="P81" i="8" s="1"/>
  <c r="E76" i="8"/>
  <c r="H76" i="8" s="1"/>
  <c r="D76" i="8"/>
  <c r="M79" i="8" s="1"/>
  <c r="E75" i="8"/>
  <c r="K75" i="8" s="1"/>
  <c r="D75" i="8"/>
  <c r="P79" i="8" s="1"/>
  <c r="E74" i="8"/>
  <c r="N74" i="8" s="1"/>
  <c r="D74" i="8"/>
  <c r="M77" i="8" s="1"/>
  <c r="E73" i="8"/>
  <c r="Q73" i="8" s="1"/>
  <c r="D73" i="8"/>
  <c r="P77" i="8" s="1"/>
  <c r="E72" i="8"/>
  <c r="H72" i="8" s="1"/>
  <c r="D72" i="8"/>
  <c r="G73" i="8" s="1"/>
  <c r="E71" i="8"/>
  <c r="K71" i="8" s="1"/>
  <c r="D71" i="8"/>
  <c r="J73" i="8" s="1"/>
  <c r="E70" i="8"/>
  <c r="N70" i="8" s="1"/>
  <c r="D70" i="8"/>
  <c r="P74" i="8" s="1"/>
  <c r="E69" i="8"/>
  <c r="Q69" i="8" s="1"/>
  <c r="D69" i="8"/>
  <c r="P73" i="8" s="1"/>
  <c r="E68" i="8"/>
  <c r="Q68" i="8" s="1"/>
  <c r="D68" i="8"/>
  <c r="G69" i="8" s="1"/>
  <c r="E67" i="8"/>
  <c r="K67" i="8" s="1"/>
  <c r="D67" i="8"/>
  <c r="P71" i="8" s="1"/>
  <c r="E66" i="8"/>
  <c r="D66" i="8"/>
  <c r="E65" i="8"/>
  <c r="Q65" i="8" s="1"/>
  <c r="D65" i="8"/>
  <c r="G66" i="8" s="1"/>
  <c r="E64" i="8"/>
  <c r="Q64" i="8" s="1"/>
  <c r="D64" i="8"/>
  <c r="P68" i="8" s="1"/>
  <c r="E63" i="8"/>
  <c r="H63" i="8" s="1"/>
  <c r="D63" i="8"/>
  <c r="J65" i="8" s="1"/>
  <c r="E62" i="8"/>
  <c r="D62" i="8"/>
  <c r="E61" i="8"/>
  <c r="Q61" i="8" s="1"/>
  <c r="D61" i="8"/>
  <c r="P65" i="8" s="1"/>
  <c r="E60" i="8"/>
  <c r="Q60" i="8" s="1"/>
  <c r="D60" i="8"/>
  <c r="P64" i="8" s="1"/>
  <c r="E59" i="8"/>
  <c r="H59" i="8" s="1"/>
  <c r="D59" i="8"/>
  <c r="P63" i="8" s="1"/>
  <c r="E58" i="8"/>
  <c r="Q58" i="8" s="1"/>
  <c r="D58" i="8"/>
  <c r="E57" i="8"/>
  <c r="Q57" i="8" s="1"/>
  <c r="D57" i="8"/>
  <c r="P61" i="8" s="1"/>
  <c r="E56" i="8"/>
  <c r="Q56" i="8" s="1"/>
  <c r="D56" i="8"/>
  <c r="P60" i="8" s="1"/>
  <c r="E55" i="8"/>
  <c r="H55" i="8" s="1"/>
  <c r="D55" i="8"/>
  <c r="J57" i="8" s="1"/>
  <c r="E54" i="8"/>
  <c r="D54" i="8"/>
  <c r="E53" i="8"/>
  <c r="Q53" i="8" s="1"/>
  <c r="D53" i="8"/>
  <c r="M56" i="8" s="1"/>
  <c r="E52" i="8"/>
  <c r="Q52" i="8" s="1"/>
  <c r="D52" i="8"/>
  <c r="M55" i="8" s="1"/>
  <c r="E51" i="8"/>
  <c r="H51" i="8" s="1"/>
  <c r="D51" i="8"/>
  <c r="J53" i="8" s="1"/>
  <c r="E50" i="8"/>
  <c r="Q50" i="8" s="1"/>
  <c r="D50" i="8"/>
  <c r="J52" i="8" s="1"/>
  <c r="E49" i="8"/>
  <c r="Q49" i="8" s="1"/>
  <c r="D49" i="8"/>
  <c r="P53" i="8" s="1"/>
  <c r="E48" i="8"/>
  <c r="Q48" i="8" s="1"/>
  <c r="D48" i="8"/>
  <c r="P52" i="8" s="1"/>
  <c r="E47" i="8"/>
  <c r="H47" i="8" s="1"/>
  <c r="D47" i="8"/>
  <c r="J49" i="8" s="1"/>
  <c r="E46" i="8"/>
  <c r="D46" i="8"/>
  <c r="P50" i="8" s="1"/>
  <c r="E45" i="8"/>
  <c r="Q45" i="8" s="1"/>
  <c r="D45" i="8"/>
  <c r="G46" i="8" s="1"/>
  <c r="E44" i="8"/>
  <c r="Q44" i="8" s="1"/>
  <c r="D44" i="8"/>
  <c r="G45" i="8" s="1"/>
  <c r="E43" i="8"/>
  <c r="H43" i="8" s="1"/>
  <c r="D43" i="8"/>
  <c r="J45" i="8" s="1"/>
  <c r="E42" i="8"/>
  <c r="D42" i="8"/>
  <c r="E41" i="8"/>
  <c r="H41" i="8" s="1"/>
  <c r="D41" i="8"/>
  <c r="P45" i="8" s="1"/>
  <c r="E40" i="8"/>
  <c r="Q40" i="8" s="1"/>
  <c r="D40" i="8"/>
  <c r="G41" i="8" s="1"/>
  <c r="E39" i="8"/>
  <c r="H39" i="8" s="1"/>
  <c r="D39" i="8"/>
  <c r="J41" i="8" s="1"/>
  <c r="E38" i="8"/>
  <c r="Q38" i="8" s="1"/>
  <c r="D38" i="8"/>
  <c r="J40" i="8" s="1"/>
  <c r="E37" i="8"/>
  <c r="H37" i="8" s="1"/>
  <c r="D37" i="8"/>
  <c r="P41" i="8" s="1"/>
  <c r="E36" i="8"/>
  <c r="Q36" i="8" s="1"/>
  <c r="D36" i="8"/>
  <c r="G37" i="8" s="1"/>
  <c r="E35" i="8"/>
  <c r="H35" i="8" s="1"/>
  <c r="D35" i="8"/>
  <c r="P39" i="8" s="1"/>
  <c r="E34" i="8"/>
  <c r="D34" i="8"/>
  <c r="J36" i="8" s="1"/>
  <c r="E33" i="8"/>
  <c r="D33" i="8"/>
  <c r="P37" i="8" s="1"/>
  <c r="J32" i="8"/>
  <c r="E32" i="8"/>
  <c r="Q32" i="8" s="1"/>
  <c r="D32" i="8"/>
  <c r="M35" i="8" s="1"/>
  <c r="E31" i="8"/>
  <c r="H31" i="8" s="1"/>
  <c r="D31" i="8"/>
  <c r="J33" i="8" s="1"/>
  <c r="E30" i="8"/>
  <c r="N30" i="8" s="1"/>
  <c r="D30" i="8"/>
  <c r="E29" i="8"/>
  <c r="Q29" i="8" s="1"/>
  <c r="D29" i="8"/>
  <c r="E28" i="8"/>
  <c r="H28" i="8" s="1"/>
  <c r="D28" i="8"/>
  <c r="M31" i="8" s="1"/>
  <c r="E27" i="8"/>
  <c r="D27" i="8"/>
  <c r="G28" i="8" s="1"/>
  <c r="E26" i="8"/>
  <c r="D26" i="8"/>
  <c r="J28" i="8" s="1"/>
  <c r="G25" i="8"/>
  <c r="E25" i="8"/>
  <c r="K25" i="8" s="1"/>
  <c r="D25" i="8"/>
  <c r="G26" i="8" s="1"/>
  <c r="E24" i="8"/>
  <c r="D24" i="8"/>
  <c r="P28" i="8" s="1"/>
  <c r="E23" i="8"/>
  <c r="N23" i="8" s="1"/>
  <c r="D23" i="8"/>
  <c r="P27" i="8" s="1"/>
  <c r="E22" i="8"/>
  <c r="K22" i="8" s="1"/>
  <c r="D22" i="8"/>
  <c r="P26" i="8" s="1"/>
  <c r="E21" i="8"/>
  <c r="Q21" i="8" s="1"/>
  <c r="D21" i="8"/>
  <c r="G22" i="8" s="1"/>
  <c r="E20" i="8"/>
  <c r="Q20" i="8" s="1"/>
  <c r="D20" i="8"/>
  <c r="M23" i="8" s="1"/>
  <c r="E19" i="8"/>
  <c r="D19" i="8"/>
  <c r="G20" i="8" s="1"/>
  <c r="E18" i="8"/>
  <c r="Q18" i="8" s="1"/>
  <c r="D18" i="8"/>
  <c r="E17" i="8"/>
  <c r="D17" i="8"/>
  <c r="P21" i="8" s="1"/>
  <c r="E16" i="8"/>
  <c r="Q16" i="8" s="1"/>
  <c r="D16" i="8"/>
  <c r="J18" i="8" s="1"/>
  <c r="E15" i="8"/>
  <c r="Q15" i="8" s="1"/>
  <c r="D15" i="8"/>
  <c r="P19" i="8" s="1"/>
  <c r="E14" i="8"/>
  <c r="Q14" i="8" s="1"/>
  <c r="D14" i="8"/>
  <c r="P18" i="8" s="1"/>
  <c r="E13" i="8"/>
  <c r="K13" i="8" s="1"/>
  <c r="D13" i="8"/>
  <c r="G14" i="8" s="1"/>
  <c r="E12" i="8"/>
  <c r="Q12" i="8" s="1"/>
  <c r="D12" i="8"/>
  <c r="M15" i="8" s="1"/>
  <c r="E11" i="8"/>
  <c r="N11" i="8" s="1"/>
  <c r="D11" i="8"/>
  <c r="P15" i="8" s="1"/>
  <c r="E10" i="8"/>
  <c r="Q10" i="8" s="1"/>
  <c r="D10" i="8"/>
  <c r="J12" i="8" s="1"/>
  <c r="E9" i="8"/>
  <c r="H9" i="8" s="1"/>
  <c r="D9" i="8"/>
  <c r="G10" i="8" s="1"/>
  <c r="E8" i="8"/>
  <c r="D8" i="8"/>
  <c r="G9" i="8" s="1"/>
  <c r="E7" i="8"/>
  <c r="H7" i="8" s="1"/>
  <c r="D7" i="8"/>
  <c r="G8" i="8" s="1"/>
  <c r="F104" i="7"/>
  <c r="E104" i="7"/>
  <c r="F103" i="7"/>
  <c r="E103" i="7"/>
  <c r="F102" i="7"/>
  <c r="E102" i="7"/>
  <c r="F101" i="7"/>
  <c r="E101" i="7"/>
  <c r="F100" i="7"/>
  <c r="E100" i="7"/>
  <c r="F99" i="7"/>
  <c r="K99" i="7" s="1"/>
  <c r="E99" i="7"/>
  <c r="F98" i="7"/>
  <c r="E98" i="7"/>
  <c r="F97" i="7"/>
  <c r="E97" i="7"/>
  <c r="F96" i="7"/>
  <c r="E96" i="7"/>
  <c r="F95" i="7"/>
  <c r="E95" i="7"/>
  <c r="J95" i="7" s="1"/>
  <c r="F94" i="7"/>
  <c r="E94" i="7"/>
  <c r="G94" i="7" s="1"/>
  <c r="F93" i="7"/>
  <c r="E93" i="7"/>
  <c r="F92" i="7"/>
  <c r="E92" i="7"/>
  <c r="F91" i="7"/>
  <c r="E91" i="7"/>
  <c r="F90" i="7"/>
  <c r="E90" i="7"/>
  <c r="F89" i="7"/>
  <c r="I89" i="7" s="1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G80" i="7" s="1"/>
  <c r="F79" i="7"/>
  <c r="E79" i="7"/>
  <c r="F78" i="7"/>
  <c r="E78" i="7"/>
  <c r="F77" i="7"/>
  <c r="E77" i="7"/>
  <c r="F76" i="7"/>
  <c r="I76" i="7" s="1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J69" i="7" s="1"/>
  <c r="E69" i="7"/>
  <c r="F68" i="7"/>
  <c r="E68" i="7"/>
  <c r="F67" i="7"/>
  <c r="E67" i="7"/>
  <c r="F66" i="7"/>
  <c r="E66" i="7"/>
  <c r="I66" i="7" s="1"/>
  <c r="F65" i="7"/>
  <c r="E65" i="7"/>
  <c r="K65" i="7" s="1"/>
  <c r="F64" i="7"/>
  <c r="E64" i="7"/>
  <c r="F63" i="7"/>
  <c r="E63" i="7"/>
  <c r="K63" i="7" s="1"/>
  <c r="F62" i="7"/>
  <c r="E62" i="7"/>
  <c r="K62" i="7" s="1"/>
  <c r="F61" i="7"/>
  <c r="E61" i="7"/>
  <c r="F60" i="7"/>
  <c r="E60" i="7"/>
  <c r="F59" i="7"/>
  <c r="E59" i="7"/>
  <c r="F58" i="7"/>
  <c r="E58" i="7"/>
  <c r="F57" i="7"/>
  <c r="E57" i="7"/>
  <c r="K57" i="7" s="1"/>
  <c r="F56" i="7"/>
  <c r="E56" i="7"/>
  <c r="G56" i="7" s="1"/>
  <c r="F55" i="7"/>
  <c r="E55" i="7"/>
  <c r="F54" i="7"/>
  <c r="E54" i="7"/>
  <c r="F53" i="7"/>
  <c r="E53" i="7"/>
  <c r="K53" i="7" s="1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K45" i="7" s="1"/>
  <c r="F44" i="7"/>
  <c r="E44" i="7"/>
  <c r="F43" i="7"/>
  <c r="E43" i="7"/>
  <c r="F42" i="7"/>
  <c r="E42" i="7"/>
  <c r="F41" i="7"/>
  <c r="E41" i="7"/>
  <c r="F40" i="7"/>
  <c r="E40" i="7"/>
  <c r="K40" i="7" s="1"/>
  <c r="F39" i="7"/>
  <c r="E39" i="7"/>
  <c r="F38" i="7"/>
  <c r="E38" i="7"/>
  <c r="F37" i="7"/>
  <c r="E37" i="7"/>
  <c r="H37" i="7" s="1"/>
  <c r="F36" i="7"/>
  <c r="E36" i="7"/>
  <c r="K36" i="7" s="1"/>
  <c r="F35" i="7"/>
  <c r="E35" i="7"/>
  <c r="J35" i="7" s="1"/>
  <c r="F34" i="7"/>
  <c r="E34" i="7"/>
  <c r="F33" i="7"/>
  <c r="J33" i="7" s="1"/>
  <c r="E33" i="7"/>
  <c r="F32" i="7"/>
  <c r="E32" i="7"/>
  <c r="G32" i="7" s="1"/>
  <c r="F31" i="7"/>
  <c r="E31" i="7"/>
  <c r="H31" i="7" s="1"/>
  <c r="F30" i="7"/>
  <c r="E30" i="7"/>
  <c r="F29" i="7"/>
  <c r="E29" i="7"/>
  <c r="F28" i="7"/>
  <c r="E28" i="7"/>
  <c r="F27" i="7"/>
  <c r="E27" i="7"/>
  <c r="K27" i="7" s="1"/>
  <c r="F26" i="7"/>
  <c r="E26" i="7"/>
  <c r="K26" i="7" s="1"/>
  <c r="F25" i="7"/>
  <c r="J25" i="7" s="1"/>
  <c r="E25" i="7"/>
  <c r="F24" i="7"/>
  <c r="E24" i="7"/>
  <c r="F23" i="7"/>
  <c r="E23" i="7"/>
  <c r="J23" i="7" s="1"/>
  <c r="F22" i="7"/>
  <c r="E22" i="7"/>
  <c r="F21" i="7"/>
  <c r="E21" i="7"/>
  <c r="F20" i="7"/>
  <c r="I20" i="7" s="1"/>
  <c r="E20" i="7"/>
  <c r="F19" i="7"/>
  <c r="E19" i="7"/>
  <c r="H19" i="7" s="1"/>
  <c r="F18" i="7"/>
  <c r="E18" i="7"/>
  <c r="F17" i="7"/>
  <c r="E17" i="7"/>
  <c r="F16" i="7"/>
  <c r="E16" i="7"/>
  <c r="K16" i="7" s="1"/>
  <c r="F15" i="7"/>
  <c r="E15" i="7"/>
  <c r="G15" i="7" s="1"/>
  <c r="F14" i="7"/>
  <c r="E14" i="7"/>
  <c r="F13" i="7"/>
  <c r="E13" i="7"/>
  <c r="F12" i="7"/>
  <c r="E12" i="7"/>
  <c r="F11" i="7"/>
  <c r="E11" i="7"/>
  <c r="K11" i="7" s="1"/>
  <c r="F10" i="7"/>
  <c r="E10" i="7"/>
  <c r="F9" i="7"/>
  <c r="E9" i="7"/>
  <c r="F8" i="7"/>
  <c r="E8" i="7"/>
  <c r="J8" i="7" s="1"/>
  <c r="F7" i="7"/>
  <c r="E7" i="7"/>
  <c r="F6" i="7"/>
  <c r="E6" i="7"/>
  <c r="F5" i="7"/>
  <c r="I5" i="7" s="1"/>
  <c r="E5" i="7"/>
  <c r="F4" i="7"/>
  <c r="E4" i="7"/>
  <c r="F37" i="6"/>
  <c r="F53" i="6"/>
  <c r="F69" i="6"/>
  <c r="F85" i="6"/>
  <c r="F101" i="6"/>
  <c r="N105" i="6"/>
  <c r="E105" i="6"/>
  <c r="H105" i="6" s="1"/>
  <c r="D105" i="6"/>
  <c r="E104" i="6"/>
  <c r="D104" i="6"/>
  <c r="G105" i="6" s="1"/>
  <c r="E103" i="6"/>
  <c r="D103" i="6"/>
  <c r="P102" i="6"/>
  <c r="G102" i="6"/>
  <c r="E102" i="6"/>
  <c r="Q102" i="6" s="1"/>
  <c r="D102" i="6"/>
  <c r="G103" i="6" s="1"/>
  <c r="E101" i="6"/>
  <c r="N101" i="6" s="1"/>
  <c r="D101" i="6"/>
  <c r="P105" i="6" s="1"/>
  <c r="E100" i="6"/>
  <c r="D100" i="6"/>
  <c r="E99" i="6"/>
  <c r="H99" i="6" s="1"/>
  <c r="D99" i="6"/>
  <c r="E98" i="6"/>
  <c r="K98" i="6" s="1"/>
  <c r="D98" i="6"/>
  <c r="M101" i="6" s="1"/>
  <c r="E97" i="6"/>
  <c r="N97" i="6" s="1"/>
  <c r="D97" i="6"/>
  <c r="P101" i="6" s="1"/>
  <c r="E96" i="6"/>
  <c r="K96" i="6" s="1"/>
  <c r="D96" i="6"/>
  <c r="E95" i="6"/>
  <c r="H95" i="6" s="1"/>
  <c r="D95" i="6"/>
  <c r="P99" i="6" s="1"/>
  <c r="Q94" i="6"/>
  <c r="E94" i="6"/>
  <c r="D94" i="6"/>
  <c r="M97" i="6" s="1"/>
  <c r="E93" i="6"/>
  <c r="H93" i="6" s="1"/>
  <c r="D93" i="6"/>
  <c r="P97" i="6" s="1"/>
  <c r="E92" i="6"/>
  <c r="N92" i="6" s="1"/>
  <c r="D92" i="6"/>
  <c r="E91" i="6"/>
  <c r="Q91" i="6" s="1"/>
  <c r="D91" i="6"/>
  <c r="P95" i="6" s="1"/>
  <c r="E90" i="6"/>
  <c r="K90" i="6" s="1"/>
  <c r="D90" i="6"/>
  <c r="J92" i="6" s="1"/>
  <c r="E89" i="6"/>
  <c r="Q89" i="6" s="1"/>
  <c r="D89" i="6"/>
  <c r="P93" i="6" s="1"/>
  <c r="E88" i="6"/>
  <c r="Q88" i="6" s="1"/>
  <c r="D88" i="6"/>
  <c r="M91" i="6" s="1"/>
  <c r="E87" i="6"/>
  <c r="H87" i="6" s="1"/>
  <c r="D87" i="6"/>
  <c r="Q86" i="6"/>
  <c r="E86" i="6"/>
  <c r="H86" i="6" s="1"/>
  <c r="D86" i="6"/>
  <c r="P90" i="6" s="1"/>
  <c r="E85" i="6"/>
  <c r="D85" i="6"/>
  <c r="P89" i="6" s="1"/>
  <c r="E84" i="6"/>
  <c r="D84" i="6"/>
  <c r="G85" i="6" s="1"/>
  <c r="P83" i="6"/>
  <c r="E83" i="6"/>
  <c r="K83" i="6" s="1"/>
  <c r="D83" i="6"/>
  <c r="F103" i="6" s="1"/>
  <c r="E82" i="6"/>
  <c r="N82" i="6" s="1"/>
  <c r="D82" i="6"/>
  <c r="F102" i="6" s="1"/>
  <c r="J81" i="6"/>
  <c r="E81" i="6"/>
  <c r="H81" i="6" s="1"/>
  <c r="D81" i="6"/>
  <c r="P85" i="6" s="1"/>
  <c r="E80" i="6"/>
  <c r="D80" i="6"/>
  <c r="E79" i="6"/>
  <c r="Q79" i="6" s="1"/>
  <c r="D79" i="6"/>
  <c r="E78" i="6"/>
  <c r="K78" i="6" s="1"/>
  <c r="D78" i="6"/>
  <c r="J80" i="6" s="1"/>
  <c r="E77" i="6"/>
  <c r="Q77" i="6" s="1"/>
  <c r="D77" i="6"/>
  <c r="P81" i="6" s="1"/>
  <c r="M76" i="6"/>
  <c r="E76" i="6"/>
  <c r="K76" i="6" s="1"/>
  <c r="D76" i="6"/>
  <c r="F96" i="6" s="1"/>
  <c r="E75" i="6"/>
  <c r="K75" i="6" s="1"/>
  <c r="D75" i="6"/>
  <c r="P79" i="6" s="1"/>
  <c r="E74" i="6"/>
  <c r="Q74" i="6" s="1"/>
  <c r="D74" i="6"/>
  <c r="G75" i="6" s="1"/>
  <c r="E73" i="6"/>
  <c r="Q73" i="6" s="1"/>
  <c r="D73" i="6"/>
  <c r="G74" i="6" s="1"/>
  <c r="E72" i="6"/>
  <c r="K72" i="6" s="1"/>
  <c r="D72" i="6"/>
  <c r="J74" i="6" s="1"/>
  <c r="E71" i="6"/>
  <c r="Q71" i="6" s="1"/>
  <c r="D71" i="6"/>
  <c r="F91" i="6" s="1"/>
  <c r="E70" i="6"/>
  <c r="H70" i="6" s="1"/>
  <c r="D70" i="6"/>
  <c r="P74" i="6" s="1"/>
  <c r="E69" i="6"/>
  <c r="Q69" i="6" s="1"/>
  <c r="D69" i="6"/>
  <c r="M72" i="6" s="1"/>
  <c r="E68" i="6"/>
  <c r="N68" i="6" s="1"/>
  <c r="D68" i="6"/>
  <c r="J70" i="6" s="1"/>
  <c r="E67" i="6"/>
  <c r="K67" i="6" s="1"/>
  <c r="D67" i="6"/>
  <c r="E66" i="6"/>
  <c r="Q66" i="6" s="1"/>
  <c r="D66" i="6"/>
  <c r="M69" i="6" s="1"/>
  <c r="E65" i="6"/>
  <c r="H65" i="6" s="1"/>
  <c r="D65" i="6"/>
  <c r="P64" i="6"/>
  <c r="E64" i="6"/>
  <c r="Q64" i="6" s="1"/>
  <c r="D64" i="6"/>
  <c r="P68" i="6" s="1"/>
  <c r="G63" i="6"/>
  <c r="E63" i="6"/>
  <c r="K63" i="6" s="1"/>
  <c r="D63" i="6"/>
  <c r="F82" i="6" s="1"/>
  <c r="E62" i="6"/>
  <c r="H62" i="6" s="1"/>
  <c r="D62" i="6"/>
  <c r="P66" i="6" s="1"/>
  <c r="E61" i="6"/>
  <c r="H61" i="6" s="1"/>
  <c r="D61" i="6"/>
  <c r="G62" i="6" s="1"/>
  <c r="E60" i="6"/>
  <c r="Q60" i="6" s="1"/>
  <c r="D60" i="6"/>
  <c r="F80" i="6" s="1"/>
  <c r="E59" i="6"/>
  <c r="H59" i="6" s="1"/>
  <c r="D59" i="6"/>
  <c r="P63" i="6" s="1"/>
  <c r="E58" i="6"/>
  <c r="N58" i="6" s="1"/>
  <c r="D58" i="6"/>
  <c r="P62" i="6" s="1"/>
  <c r="E57" i="6"/>
  <c r="H57" i="6" s="1"/>
  <c r="D57" i="6"/>
  <c r="G58" i="6" s="1"/>
  <c r="E56" i="6"/>
  <c r="N56" i="6" s="1"/>
  <c r="D56" i="6"/>
  <c r="P60" i="6" s="1"/>
  <c r="E55" i="6"/>
  <c r="N55" i="6" s="1"/>
  <c r="D55" i="6"/>
  <c r="J57" i="6" s="1"/>
  <c r="H54" i="6"/>
  <c r="E54" i="6"/>
  <c r="Q54" i="6" s="1"/>
  <c r="D54" i="6"/>
  <c r="P58" i="6" s="1"/>
  <c r="P53" i="6"/>
  <c r="E53" i="6"/>
  <c r="H53" i="6" s="1"/>
  <c r="D53" i="6"/>
  <c r="E52" i="6"/>
  <c r="Q52" i="6" s="1"/>
  <c r="D52" i="6"/>
  <c r="J54" i="6" s="1"/>
  <c r="E51" i="6"/>
  <c r="K51" i="6" s="1"/>
  <c r="D51" i="6"/>
  <c r="J53" i="6" s="1"/>
  <c r="E50" i="6"/>
  <c r="Q50" i="6" s="1"/>
  <c r="D50" i="6"/>
  <c r="M53" i="6" s="1"/>
  <c r="E49" i="6"/>
  <c r="N49" i="6" s="1"/>
  <c r="D49" i="6"/>
  <c r="M52" i="6" s="1"/>
  <c r="E48" i="6"/>
  <c r="N48" i="6" s="1"/>
  <c r="D48" i="6"/>
  <c r="P52" i="6" s="1"/>
  <c r="E47" i="6"/>
  <c r="Q47" i="6" s="1"/>
  <c r="D47" i="6"/>
  <c r="G48" i="6" s="1"/>
  <c r="E46" i="6"/>
  <c r="N46" i="6" s="1"/>
  <c r="D46" i="6"/>
  <c r="P50" i="6" s="1"/>
  <c r="E45" i="6"/>
  <c r="K45" i="6" s="1"/>
  <c r="D45" i="6"/>
  <c r="J47" i="6" s="1"/>
  <c r="E44" i="6"/>
  <c r="H44" i="6" s="1"/>
  <c r="D44" i="6"/>
  <c r="P48" i="6" s="1"/>
  <c r="P43" i="6"/>
  <c r="E43" i="6"/>
  <c r="K43" i="6" s="1"/>
  <c r="D43" i="6"/>
  <c r="M46" i="6" s="1"/>
  <c r="E42" i="6"/>
  <c r="Q42" i="6" s="1"/>
  <c r="D42" i="6"/>
  <c r="J44" i="6" s="1"/>
  <c r="P41" i="6"/>
  <c r="E41" i="6"/>
  <c r="Q41" i="6" s="1"/>
  <c r="D41" i="6"/>
  <c r="M44" i="6" s="1"/>
  <c r="E40" i="6"/>
  <c r="N40" i="6" s="1"/>
  <c r="D40" i="6"/>
  <c r="G41" i="6" s="1"/>
  <c r="E39" i="6"/>
  <c r="K39" i="6" s="1"/>
  <c r="D39" i="6"/>
  <c r="G40" i="6" s="1"/>
  <c r="E38" i="6"/>
  <c r="K38" i="6" s="1"/>
  <c r="D38" i="6"/>
  <c r="J40" i="6" s="1"/>
  <c r="E37" i="6"/>
  <c r="N37" i="6" s="1"/>
  <c r="D37" i="6"/>
  <c r="G38" i="6" s="1"/>
  <c r="Q36" i="6"/>
  <c r="G36" i="6"/>
  <c r="E36" i="6"/>
  <c r="K36" i="6" s="1"/>
  <c r="D36" i="6"/>
  <c r="P40" i="6" s="1"/>
  <c r="K35" i="6"/>
  <c r="H35" i="6"/>
  <c r="E35" i="6"/>
  <c r="Q35" i="6" s="1"/>
  <c r="D35" i="6"/>
  <c r="M38" i="6" s="1"/>
  <c r="E34" i="6"/>
  <c r="N34" i="6" s="1"/>
  <c r="D34" i="6"/>
  <c r="M37" i="6" s="1"/>
  <c r="E33" i="6"/>
  <c r="K33" i="6" s="1"/>
  <c r="D33" i="6"/>
  <c r="P37" i="6" s="1"/>
  <c r="M32" i="6"/>
  <c r="E32" i="6"/>
  <c r="H32" i="6" s="1"/>
  <c r="D32" i="6"/>
  <c r="M35" i="6" s="1"/>
  <c r="H31" i="6"/>
  <c r="E31" i="6"/>
  <c r="Q31" i="6" s="1"/>
  <c r="D31" i="6"/>
  <c r="J33" i="6" s="1"/>
  <c r="Q30" i="6"/>
  <c r="N30" i="6"/>
  <c r="K30" i="6"/>
  <c r="H30" i="6"/>
  <c r="E30" i="6"/>
  <c r="D30" i="6"/>
  <c r="G31" i="6" s="1"/>
  <c r="E29" i="6"/>
  <c r="Q29" i="6" s="1"/>
  <c r="D29" i="6"/>
  <c r="J31" i="6" s="1"/>
  <c r="E28" i="6"/>
  <c r="Q28" i="6" s="1"/>
  <c r="D28" i="6"/>
  <c r="M31" i="6" s="1"/>
  <c r="E27" i="6"/>
  <c r="Q27" i="6" s="1"/>
  <c r="D27" i="6"/>
  <c r="M30" i="6" s="1"/>
  <c r="E26" i="6"/>
  <c r="N26" i="6" s="1"/>
  <c r="D26" i="6"/>
  <c r="M29" i="6" s="1"/>
  <c r="E25" i="6"/>
  <c r="Q25" i="6" s="1"/>
  <c r="D25" i="6"/>
  <c r="F45" i="6" s="1"/>
  <c r="E24" i="6"/>
  <c r="Q24" i="6" s="1"/>
  <c r="D24" i="6"/>
  <c r="P28" i="6" s="1"/>
  <c r="E23" i="6"/>
  <c r="N23" i="6" s="1"/>
  <c r="D23" i="6"/>
  <c r="P27" i="6" s="1"/>
  <c r="J22" i="6"/>
  <c r="E22" i="6"/>
  <c r="N22" i="6" s="1"/>
  <c r="D22" i="6"/>
  <c r="M25" i="6" s="1"/>
  <c r="G21" i="6"/>
  <c r="E21" i="6"/>
  <c r="K21" i="6" s="1"/>
  <c r="D21" i="6"/>
  <c r="M24" i="6" s="1"/>
  <c r="E20" i="6"/>
  <c r="Q20" i="6" s="1"/>
  <c r="D20" i="6"/>
  <c r="P24" i="6" s="1"/>
  <c r="E19" i="6"/>
  <c r="Q19" i="6" s="1"/>
  <c r="D19" i="6"/>
  <c r="M22" i="6" s="1"/>
  <c r="E18" i="6"/>
  <c r="D18" i="6"/>
  <c r="P22" i="6" s="1"/>
  <c r="E17" i="6"/>
  <c r="N17" i="6" s="1"/>
  <c r="D17" i="6"/>
  <c r="G18" i="6" s="1"/>
  <c r="Q16" i="6"/>
  <c r="N16" i="6"/>
  <c r="K16" i="6"/>
  <c r="H16" i="6"/>
  <c r="E16" i="6"/>
  <c r="D16" i="6"/>
  <c r="P20" i="6" s="1"/>
  <c r="H15" i="6"/>
  <c r="E15" i="6"/>
  <c r="N15" i="6" s="1"/>
  <c r="D15" i="6"/>
  <c r="G16" i="6" s="1"/>
  <c r="M14" i="6"/>
  <c r="E14" i="6"/>
  <c r="N14" i="6" s="1"/>
  <c r="D14" i="6"/>
  <c r="J16" i="6" s="1"/>
  <c r="E13" i="6"/>
  <c r="Q13" i="6" s="1"/>
  <c r="D13" i="6"/>
  <c r="J15" i="6" s="1"/>
  <c r="P12" i="6"/>
  <c r="G12" i="6"/>
  <c r="E12" i="6"/>
  <c r="K12" i="6" s="1"/>
  <c r="D12" i="6"/>
  <c r="M15" i="6" s="1"/>
  <c r="E11" i="6"/>
  <c r="H11" i="6" s="1"/>
  <c r="D11" i="6"/>
  <c r="P15" i="6" s="1"/>
  <c r="E10" i="6"/>
  <c r="N10" i="6" s="1"/>
  <c r="D10" i="6"/>
  <c r="F30" i="6" s="1"/>
  <c r="E9" i="6"/>
  <c r="Q9" i="6" s="1"/>
  <c r="D9" i="6"/>
  <c r="J11" i="6" s="1"/>
  <c r="E8" i="6"/>
  <c r="H8" i="6" s="1"/>
  <c r="D8" i="6"/>
  <c r="M11" i="6" s="1"/>
  <c r="E7" i="6"/>
  <c r="H7" i="6" s="1"/>
  <c r="D7" i="6"/>
  <c r="G8" i="6" s="1"/>
  <c r="I290" i="5" l="1"/>
  <c r="I289" i="5"/>
  <c r="I288" i="5"/>
  <c r="I294" i="5"/>
  <c r="M296" i="5"/>
  <c r="K294" i="5"/>
  <c r="J293" i="5"/>
  <c r="H291" i="5"/>
  <c r="G290" i="5"/>
  <c r="I292" i="5" s="1"/>
  <c r="F289" i="5"/>
  <c r="F296" i="5"/>
  <c r="M297" i="5"/>
  <c r="K295" i="5"/>
  <c r="J294" i="5"/>
  <c r="H292" i="5"/>
  <c r="I299" i="5" s="1"/>
  <c r="R286" i="5"/>
  <c r="J295" i="5"/>
  <c r="H293" i="5"/>
  <c r="G292" i="5"/>
  <c r="I298" i="5" s="1"/>
  <c r="F291" i="5"/>
  <c r="R287" i="5"/>
  <c r="J296" i="5"/>
  <c r="H294" i="5"/>
  <c r="G293" i="5"/>
  <c r="F292" i="5"/>
  <c r="R288" i="5"/>
  <c r="H295" i="5"/>
  <c r="G294" i="5"/>
  <c r="F293" i="5"/>
  <c r="O286" i="5"/>
  <c r="G295" i="5"/>
  <c r="F294" i="5"/>
  <c r="R290" i="5"/>
  <c r="O287" i="5"/>
  <c r="F297" i="5"/>
  <c r="Q292" i="5"/>
  <c r="P291" i="5"/>
  <c r="R291" i="5" s="1"/>
  <c r="N289" i="5"/>
  <c r="O300" i="5" s="1"/>
  <c r="K286" i="5"/>
  <c r="F298" i="5"/>
  <c r="Q293" i="5"/>
  <c r="R295" i="5" s="1"/>
  <c r="P292" i="5"/>
  <c r="N290" i="5"/>
  <c r="O294" i="5" s="1"/>
  <c r="K287" i="5"/>
  <c r="F299" i="5"/>
  <c r="Q294" i="5"/>
  <c r="P293" i="5"/>
  <c r="N291" i="5"/>
  <c r="M290" i="5"/>
  <c r="K288" i="5"/>
  <c r="I286" i="5"/>
  <c r="F300" i="5"/>
  <c r="Q295" i="5"/>
  <c r="P294" i="5"/>
  <c r="R296" i="5" s="1"/>
  <c r="O293" i="5"/>
  <c r="N292" i="5"/>
  <c r="M291" i="5"/>
  <c r="K289" i="5"/>
  <c r="J288" i="5"/>
  <c r="P295" i="5"/>
  <c r="N293" i="5"/>
  <c r="M292" i="5"/>
  <c r="K290" i="5"/>
  <c r="J289" i="5"/>
  <c r="P296" i="5"/>
  <c r="M293" i="5"/>
  <c r="J290" i="5"/>
  <c r="O296" i="5"/>
  <c r="G288" i="5"/>
  <c r="I293" i="5" s="1"/>
  <c r="F287" i="5"/>
  <c r="K10" i="12"/>
  <c r="G105" i="12"/>
  <c r="K145" i="12"/>
  <c r="H216" i="12"/>
  <c r="K240" i="12"/>
  <c r="J248" i="12"/>
  <c r="G298" i="12"/>
  <c r="J291" i="12"/>
  <c r="I299" i="12"/>
  <c r="K43" i="12"/>
  <c r="K98" i="12"/>
  <c r="J115" i="12"/>
  <c r="K265" i="12"/>
  <c r="K20" i="12"/>
  <c r="H60" i="12"/>
  <c r="I12" i="12"/>
  <c r="I265" i="12"/>
  <c r="G247" i="12"/>
  <c r="H93" i="12"/>
  <c r="I101" i="12"/>
  <c r="G6" i="12"/>
  <c r="H14" i="12"/>
  <c r="I30" i="12"/>
  <c r="K46" i="12"/>
  <c r="J78" i="12"/>
  <c r="K244" i="12"/>
  <c r="I81" i="12"/>
  <c r="H119" i="12"/>
  <c r="J213" i="12"/>
  <c r="G286" i="12"/>
  <c r="K65" i="12"/>
  <c r="I88" i="12"/>
  <c r="K112" i="12"/>
  <c r="I214" i="12"/>
  <c r="I230" i="12"/>
  <c r="K6" i="12"/>
  <c r="H61" i="12"/>
  <c r="K91" i="12"/>
  <c r="J138" i="12"/>
  <c r="K146" i="12"/>
  <c r="J154" i="12"/>
  <c r="K162" i="12"/>
  <c r="H255" i="12"/>
  <c r="K263" i="12"/>
  <c r="K286" i="12"/>
  <c r="H7" i="12"/>
  <c r="J14" i="12"/>
  <c r="J147" i="12"/>
  <c r="J171" i="12"/>
  <c r="H195" i="12"/>
  <c r="J217" i="12"/>
  <c r="K256" i="12"/>
  <c r="K264" i="12"/>
  <c r="J286" i="12"/>
  <c r="I39" i="12"/>
  <c r="J85" i="12"/>
  <c r="K116" i="12"/>
  <c r="I124" i="12"/>
  <c r="K203" i="12"/>
  <c r="H298" i="12"/>
  <c r="I286" i="12"/>
  <c r="H286" i="12"/>
  <c r="J32" i="12"/>
  <c r="I48" i="12"/>
  <c r="J124" i="12"/>
  <c r="G204" i="12"/>
  <c r="G211" i="12"/>
  <c r="K218" i="12"/>
  <c r="I226" i="12"/>
  <c r="J250" i="12"/>
  <c r="G265" i="12"/>
  <c r="J25" i="12"/>
  <c r="H49" i="12"/>
  <c r="K64" i="12"/>
  <c r="H87" i="12"/>
  <c r="H157" i="12"/>
  <c r="K235" i="12"/>
  <c r="G64" i="12"/>
  <c r="K110" i="12"/>
  <c r="J49" i="12"/>
  <c r="H64" i="12"/>
  <c r="K103" i="12"/>
  <c r="H182" i="12"/>
  <c r="H259" i="12"/>
  <c r="G73" i="12"/>
  <c r="K81" i="12"/>
  <c r="G127" i="12"/>
  <c r="I175" i="12"/>
  <c r="J183" i="12"/>
  <c r="H221" i="12"/>
  <c r="J229" i="12"/>
  <c r="K252" i="12"/>
  <c r="K295" i="12"/>
  <c r="K27" i="12"/>
  <c r="K35" i="12"/>
  <c r="K105" i="12"/>
  <c r="J112" i="12"/>
  <c r="I128" i="12"/>
  <c r="H136" i="12"/>
  <c r="J144" i="12"/>
  <c r="J176" i="12"/>
  <c r="K192" i="12"/>
  <c r="H222" i="12"/>
  <c r="J238" i="12"/>
  <c r="I261" i="12"/>
  <c r="G268" i="12"/>
  <c r="G276" i="12"/>
  <c r="K283" i="12"/>
  <c r="I289" i="12"/>
  <c r="K44" i="12"/>
  <c r="K82" i="12"/>
  <c r="K137" i="12"/>
  <c r="K238" i="12"/>
  <c r="J288" i="12"/>
  <c r="K13" i="12"/>
  <c r="I169" i="12"/>
  <c r="K231" i="12"/>
  <c r="K239" i="12"/>
  <c r="G4" i="12"/>
  <c r="H62" i="12"/>
  <c r="J89" i="12"/>
  <c r="K96" i="12"/>
  <c r="K104" i="12"/>
  <c r="K111" i="12"/>
  <c r="I217" i="12"/>
  <c r="G230" i="12"/>
  <c r="K243" i="12"/>
  <c r="J264" i="12"/>
  <c r="K282" i="12"/>
  <c r="H296" i="12"/>
  <c r="I290" i="12"/>
  <c r="G285" i="12"/>
  <c r="H145" i="12"/>
  <c r="H217" i="12"/>
  <c r="H230" i="12"/>
  <c r="G264" i="12"/>
  <c r="H269" i="12"/>
  <c r="H28" i="12"/>
  <c r="H89" i="12"/>
  <c r="I140" i="12"/>
  <c r="K154" i="12"/>
  <c r="J169" i="12"/>
  <c r="H224" i="12"/>
  <c r="H295" i="12"/>
  <c r="K290" i="12"/>
  <c r="J43" i="12"/>
  <c r="J111" i="12"/>
  <c r="I176" i="12"/>
  <c r="I190" i="12"/>
  <c r="H205" i="12"/>
  <c r="K225" i="12"/>
  <c r="G238" i="12"/>
  <c r="K276" i="12"/>
  <c r="G36" i="12"/>
  <c r="I49" i="12"/>
  <c r="G57" i="12"/>
  <c r="K106" i="12"/>
  <c r="K119" i="12"/>
  <c r="I238" i="12"/>
  <c r="I6" i="12"/>
  <c r="H44" i="12"/>
  <c r="H77" i="12"/>
  <c r="J120" i="12"/>
  <c r="K219" i="12"/>
  <c r="G245" i="12"/>
  <c r="H252" i="12"/>
  <c r="G260" i="12"/>
  <c r="H277" i="12"/>
  <c r="G288" i="12"/>
  <c r="I22" i="12"/>
  <c r="K37" i="12"/>
  <c r="K107" i="12"/>
  <c r="K113" i="12"/>
  <c r="K128" i="12"/>
  <c r="K135" i="12"/>
  <c r="G185" i="12"/>
  <c r="G192" i="12"/>
  <c r="K226" i="12"/>
  <c r="I272" i="12"/>
  <c r="H38" i="12"/>
  <c r="K51" i="12"/>
  <c r="I72" i="12"/>
  <c r="K100" i="12"/>
  <c r="G128" i="12"/>
  <c r="K143" i="12"/>
  <c r="K172" i="12"/>
  <c r="H193" i="12"/>
  <c r="K199" i="12"/>
  <c r="H227" i="12"/>
  <c r="J233" i="12"/>
  <c r="H266" i="12"/>
  <c r="J272" i="12"/>
  <c r="G293" i="12"/>
  <c r="J72" i="12"/>
  <c r="J128" i="12"/>
  <c r="K272" i="12"/>
  <c r="K16" i="12"/>
  <c r="G122" i="12"/>
  <c r="G136" i="12"/>
  <c r="J240" i="12"/>
  <c r="J17" i="12"/>
  <c r="K60" i="12"/>
  <c r="K80" i="12"/>
  <c r="G109" i="12"/>
  <c r="K115" i="12"/>
  <c r="I166" i="12"/>
  <c r="K201" i="12"/>
  <c r="K215" i="12"/>
  <c r="G263" i="12"/>
  <c r="G273" i="12"/>
  <c r="I298" i="12"/>
  <c r="I292" i="12"/>
  <c r="J31" i="12"/>
  <c r="G60" i="12"/>
  <c r="H73" i="12"/>
  <c r="G144" i="12"/>
  <c r="H273" i="12"/>
  <c r="I47" i="12"/>
  <c r="H67" i="12"/>
  <c r="I73" i="12"/>
  <c r="J94" i="12"/>
  <c r="I102" i="12"/>
  <c r="I110" i="12"/>
  <c r="I137" i="12"/>
  <c r="K144" i="12"/>
  <c r="K151" i="12"/>
  <c r="J159" i="12"/>
  <c r="I167" i="12"/>
  <c r="G174" i="12"/>
  <c r="I216" i="12"/>
  <c r="K229" i="12"/>
  <c r="K241" i="12"/>
  <c r="I263" i="12"/>
  <c r="H280" i="12"/>
  <c r="K26" i="12"/>
  <c r="K33" i="12"/>
  <c r="G41" i="12"/>
  <c r="G48" i="12"/>
  <c r="K68" i="12"/>
  <c r="J73" i="12"/>
  <c r="J110" i="12"/>
  <c r="K117" i="12"/>
  <c r="K160" i="12"/>
  <c r="J168" i="12"/>
  <c r="J222" i="12"/>
  <c r="J242" i="12"/>
  <c r="J263" i="12"/>
  <c r="J268" i="12"/>
  <c r="K281" i="12"/>
  <c r="I14" i="12"/>
  <c r="H110" i="12"/>
  <c r="J162" i="12"/>
  <c r="H169" i="12"/>
  <c r="I185" i="12"/>
  <c r="H190" i="12"/>
  <c r="I222" i="12"/>
  <c r="J226" i="12"/>
  <c r="I288" i="12"/>
  <c r="K39" i="12"/>
  <c r="J99" i="12"/>
  <c r="H105" i="12"/>
  <c r="G115" i="12"/>
  <c r="H151" i="12"/>
  <c r="G206" i="12"/>
  <c r="K279" i="12"/>
  <c r="J28" i="12"/>
  <c r="J33" i="12"/>
  <c r="G39" i="12"/>
  <c r="I44" i="12"/>
  <c r="I60" i="12"/>
  <c r="K78" i="12"/>
  <c r="G83" i="12"/>
  <c r="I89" i="12"/>
  <c r="I105" i="12"/>
  <c r="I115" i="12"/>
  <c r="I120" i="12"/>
  <c r="J136" i="12"/>
  <c r="I145" i="12"/>
  <c r="H176" i="12"/>
  <c r="K186" i="12"/>
  <c r="J191" i="12"/>
  <c r="G201" i="12"/>
  <c r="K217" i="12"/>
  <c r="I227" i="12"/>
  <c r="G232" i="12"/>
  <c r="I242" i="12"/>
  <c r="H254" i="12"/>
  <c r="K260" i="12"/>
  <c r="G299" i="12"/>
  <c r="J295" i="12"/>
  <c r="K291" i="12"/>
  <c r="I55" i="12"/>
  <c r="G78" i="12"/>
  <c r="H141" i="12"/>
  <c r="H201" i="12"/>
  <c r="G237" i="12"/>
  <c r="J247" i="12"/>
  <c r="J4" i="12"/>
  <c r="G9" i="12"/>
  <c r="H39" i="12"/>
  <c r="K56" i="12"/>
  <c r="K67" i="12"/>
  <c r="K73" i="12"/>
  <c r="K79" i="12"/>
  <c r="G89" i="12"/>
  <c r="H94" i="12"/>
  <c r="H111" i="12"/>
  <c r="K126" i="12"/>
  <c r="K142" i="12"/>
  <c r="H152" i="12"/>
  <c r="H170" i="12"/>
  <c r="G176" i="12"/>
  <c r="K196" i="12"/>
  <c r="I201" i="12"/>
  <c r="K213" i="12"/>
  <c r="J227" i="12"/>
  <c r="H238" i="12"/>
  <c r="I248" i="12"/>
  <c r="J265" i="12"/>
  <c r="K274" i="12"/>
  <c r="G287" i="12"/>
  <c r="H22" i="12"/>
  <c r="K165" i="12"/>
  <c r="G224" i="12"/>
  <c r="K17" i="12"/>
  <c r="K30" i="12"/>
  <c r="K40" i="12"/>
  <c r="H57" i="12"/>
  <c r="G62" i="12"/>
  <c r="I80" i="12"/>
  <c r="H85" i="12"/>
  <c r="K89" i="12"/>
  <c r="G101" i="12"/>
  <c r="G121" i="12"/>
  <c r="H127" i="12"/>
  <c r="I133" i="12"/>
  <c r="H137" i="12"/>
  <c r="G143" i="12"/>
  <c r="K147" i="12"/>
  <c r="I160" i="12"/>
  <c r="K176" i="12"/>
  <c r="I182" i="12"/>
  <c r="K187" i="12"/>
  <c r="H192" i="12"/>
  <c r="K202" i="12"/>
  <c r="K208" i="12"/>
  <c r="I224" i="12"/>
  <c r="I233" i="12"/>
  <c r="I243" i="12"/>
  <c r="G249" i="12"/>
  <c r="I256" i="12"/>
  <c r="K261" i="12"/>
  <c r="K270" i="12"/>
  <c r="J298" i="12"/>
  <c r="G295" i="12"/>
  <c r="G17" i="12"/>
  <c r="G30" i="12"/>
  <c r="I57" i="12"/>
  <c r="H80" i="12"/>
  <c r="I85" i="12"/>
  <c r="H121" i="12"/>
  <c r="J137" i="12"/>
  <c r="H143" i="12"/>
  <c r="H160" i="12"/>
  <c r="I192" i="12"/>
  <c r="J224" i="12"/>
  <c r="K233" i="12"/>
  <c r="G256" i="12"/>
  <c r="G281" i="12"/>
  <c r="J201" i="12"/>
  <c r="H17" i="12"/>
  <c r="J41" i="12"/>
  <c r="J57" i="12"/>
  <c r="J80" i="12"/>
  <c r="J90" i="12"/>
  <c r="J96" i="12"/>
  <c r="G112" i="12"/>
  <c r="J133" i="12"/>
  <c r="G154" i="12"/>
  <c r="J160" i="12"/>
  <c r="G177" i="12"/>
  <c r="G183" i="12"/>
  <c r="I188" i="12"/>
  <c r="J192" i="12"/>
  <c r="G198" i="12"/>
  <c r="I209" i="12"/>
  <c r="K220" i="12"/>
  <c r="K224" i="12"/>
  <c r="G229" i="12"/>
  <c r="G250" i="12"/>
  <c r="H256" i="12"/>
  <c r="G262" i="12"/>
  <c r="H271" i="12"/>
  <c r="J297" i="12"/>
  <c r="G294" i="12"/>
  <c r="G290" i="12"/>
  <c r="K31" i="12"/>
  <c r="K36" i="12"/>
  <c r="H41" i="12"/>
  <c r="H46" i="12"/>
  <c r="K57" i="12"/>
  <c r="K75" i="12"/>
  <c r="I90" i="12"/>
  <c r="G96" i="12"/>
  <c r="I112" i="12"/>
  <c r="G117" i="12"/>
  <c r="K133" i="12"/>
  <c r="H138" i="12"/>
  <c r="H144" i="12"/>
  <c r="G148" i="12"/>
  <c r="H154" i="12"/>
  <c r="H188" i="12"/>
  <c r="H209" i="12"/>
  <c r="J239" i="12"/>
  <c r="J256" i="12"/>
  <c r="I266" i="12"/>
  <c r="G277" i="12"/>
  <c r="I297" i="12"/>
  <c r="H289" i="12"/>
  <c r="G153" i="12"/>
  <c r="K275" i="12"/>
  <c r="H6" i="12"/>
  <c r="I41" i="12"/>
  <c r="I46" i="12"/>
  <c r="I96" i="12"/>
  <c r="H117" i="12"/>
  <c r="J209" i="12"/>
  <c r="H234" i="12"/>
  <c r="H239" i="12"/>
  <c r="J266" i="12"/>
  <c r="H297" i="12"/>
  <c r="H293" i="12"/>
  <c r="G289" i="12"/>
  <c r="I34" i="12"/>
  <c r="K101" i="12"/>
  <c r="K25" i="12"/>
  <c r="G31" i="12"/>
  <c r="K41" i="12"/>
  <c r="K52" i="12"/>
  <c r="G81" i="12"/>
  <c r="H128" i="12"/>
  <c r="G134" i="12"/>
  <c r="I144" i="12"/>
  <c r="I161" i="12"/>
  <c r="K168" i="12"/>
  <c r="G173" i="12"/>
  <c r="J193" i="12"/>
  <c r="G199" i="12"/>
  <c r="K204" i="12"/>
  <c r="H225" i="12"/>
  <c r="I234" i="12"/>
  <c r="K257" i="12"/>
  <c r="K285" i="12"/>
  <c r="K121" i="12"/>
  <c r="J6" i="12"/>
  <c r="K19" i="12"/>
  <c r="H31" i="12"/>
  <c r="J42" i="12"/>
  <c r="I71" i="12"/>
  <c r="J76" i="12"/>
  <c r="H81" i="12"/>
  <c r="K87" i="12"/>
  <c r="K97" i="12"/>
  <c r="K149" i="12"/>
  <c r="K155" i="12"/>
  <c r="K179" i="12"/>
  <c r="I194" i="12"/>
  <c r="K292" i="12"/>
  <c r="K4" i="12"/>
  <c r="I106" i="12"/>
  <c r="G137" i="12"/>
  <c r="K171" i="12"/>
  <c r="G233" i="12"/>
  <c r="K288" i="12"/>
  <c r="K132" i="12"/>
  <c r="J243" i="12"/>
  <c r="I7" i="12"/>
  <c r="G38" i="12"/>
  <c r="K48" i="12"/>
  <c r="K72" i="12"/>
  <c r="G77" i="12"/>
  <c r="J114" i="12"/>
  <c r="G119" i="12"/>
  <c r="H124" i="12"/>
  <c r="K129" i="12"/>
  <c r="K140" i="12"/>
  <c r="H156" i="12"/>
  <c r="I162" i="12"/>
  <c r="G169" i="12"/>
  <c r="K175" i="12"/>
  <c r="H185" i="12"/>
  <c r="K195" i="12"/>
  <c r="K200" i="12"/>
  <c r="G205" i="12"/>
  <c r="J211" i="12"/>
  <c r="H246" i="12"/>
  <c r="K268" i="12"/>
  <c r="K299" i="12"/>
  <c r="G296" i="12"/>
  <c r="G292" i="12"/>
  <c r="H285" i="12"/>
  <c r="K293" i="12"/>
  <c r="J293" i="12"/>
  <c r="H291" i="12"/>
  <c r="I293" i="12"/>
  <c r="G291" i="12"/>
  <c r="I291" i="12"/>
  <c r="H288" i="12"/>
  <c r="H299" i="12"/>
  <c r="K294" i="12"/>
  <c r="J285" i="12"/>
  <c r="J294" i="12"/>
  <c r="H292" i="12"/>
  <c r="K287" i="12"/>
  <c r="I285" i="12"/>
  <c r="K296" i="12"/>
  <c r="I294" i="12"/>
  <c r="J287" i="12"/>
  <c r="J296" i="12"/>
  <c r="H294" i="12"/>
  <c r="K289" i="12"/>
  <c r="I287" i="12"/>
  <c r="K298" i="12"/>
  <c r="I296" i="12"/>
  <c r="J289" i="12"/>
  <c r="H287" i="12"/>
  <c r="H281" i="12"/>
  <c r="I281" i="12"/>
  <c r="J281" i="12"/>
  <c r="J282" i="12"/>
  <c r="G282" i="12"/>
  <c r="G284" i="12"/>
  <c r="G165" i="12"/>
  <c r="K11" i="12"/>
  <c r="K15" i="12"/>
  <c r="G18" i="12"/>
  <c r="H23" i="12"/>
  <c r="K50" i="12"/>
  <c r="G56" i="12"/>
  <c r="G67" i="12"/>
  <c r="J81" i="12"/>
  <c r="K85" i="12"/>
  <c r="J101" i="12"/>
  <c r="J105" i="12"/>
  <c r="K124" i="12"/>
  <c r="G141" i="12"/>
  <c r="G149" i="12"/>
  <c r="H153" i="12"/>
  <c r="G156" i="12"/>
  <c r="K161" i="12"/>
  <c r="I165" i="12"/>
  <c r="H174" i="12"/>
  <c r="J185" i="12"/>
  <c r="I193" i="12"/>
  <c r="H245" i="12"/>
  <c r="H249" i="12"/>
  <c r="K254" i="12"/>
  <c r="K271" i="12"/>
  <c r="J273" i="12"/>
  <c r="H18" i="12"/>
  <c r="I23" i="12"/>
  <c r="H56" i="12"/>
  <c r="I153" i="12"/>
  <c r="I174" i="12"/>
  <c r="I249" i="12"/>
  <c r="K273" i="12"/>
  <c r="H11" i="12"/>
  <c r="J23" i="12"/>
  <c r="G35" i="12"/>
  <c r="I56" i="12"/>
  <c r="G135" i="12"/>
  <c r="H149" i="12"/>
  <c r="J153" i="12"/>
  <c r="H161" i="12"/>
  <c r="J174" i="12"/>
  <c r="J210" i="12"/>
  <c r="G218" i="12"/>
  <c r="J249" i="12"/>
  <c r="K259" i="12"/>
  <c r="G271" i="12"/>
  <c r="K23" i="12"/>
  <c r="I28" i="12"/>
  <c r="I35" i="12"/>
  <c r="J56" i="12"/>
  <c r="I98" i="12"/>
  <c r="G102" i="12"/>
  <c r="I114" i="12"/>
  <c r="I135" i="12"/>
  <c r="I149" i="12"/>
  <c r="K153" i="12"/>
  <c r="G166" i="12"/>
  <c r="K174" i="12"/>
  <c r="H218" i="12"/>
  <c r="K249" i="12"/>
  <c r="G16" i="12"/>
  <c r="K24" i="12"/>
  <c r="G32" i="12"/>
  <c r="J35" i="12"/>
  <c r="J39" i="12"/>
  <c r="H51" i="12"/>
  <c r="J60" i="12"/>
  <c r="J64" i="12"/>
  <c r="K69" i="12"/>
  <c r="J82" i="12"/>
  <c r="I94" i="12"/>
  <c r="J98" i="12"/>
  <c r="H102" i="12"/>
  <c r="H106" i="12"/>
  <c r="J121" i="12"/>
  <c r="J135" i="12"/>
  <c r="J145" i="12"/>
  <c r="H166" i="12"/>
  <c r="G208" i="12"/>
  <c r="H215" i="12"/>
  <c r="I218" i="12"/>
  <c r="I239" i="12"/>
  <c r="G255" i="12"/>
  <c r="H264" i="12"/>
  <c r="J274" i="12"/>
  <c r="H282" i="12"/>
  <c r="K7" i="12"/>
  <c r="I16" i="12"/>
  <c r="H29" i="12"/>
  <c r="H32" i="12"/>
  <c r="K74" i="12"/>
  <c r="G90" i="12"/>
  <c r="H131" i="12"/>
  <c r="I138" i="12"/>
  <c r="G179" i="12"/>
  <c r="H183" i="12"/>
  <c r="G191" i="12"/>
  <c r="G200" i="12"/>
  <c r="H208" i="12"/>
  <c r="K216" i="12"/>
  <c r="J218" i="12"/>
  <c r="J235" i="12"/>
  <c r="G243" i="12"/>
  <c r="H247" i="12"/>
  <c r="I255" i="12"/>
  <c r="I264" i="12"/>
  <c r="G279" i="12"/>
  <c r="I282" i="12"/>
  <c r="J16" i="12"/>
  <c r="G25" i="12"/>
  <c r="I32" i="12"/>
  <c r="G40" i="12"/>
  <c r="G65" i="12"/>
  <c r="G70" i="12"/>
  <c r="G80" i="12"/>
  <c r="J83" i="12"/>
  <c r="G87" i="12"/>
  <c r="H90" i="12"/>
  <c r="K95" i="12"/>
  <c r="H99" i="12"/>
  <c r="J122" i="12"/>
  <c r="K159" i="12"/>
  <c r="H179" i="12"/>
  <c r="I183" i="12"/>
  <c r="I191" i="12"/>
  <c r="H200" i="12"/>
  <c r="I208" i="12"/>
  <c r="J232" i="12"/>
  <c r="K236" i="12"/>
  <c r="H243" i="12"/>
  <c r="I247" i="12"/>
  <c r="J255" i="12"/>
  <c r="G272" i="12"/>
  <c r="J275" i="12"/>
  <c r="H279" i="12"/>
  <c r="J208" i="12"/>
  <c r="G13" i="12"/>
  <c r="H21" i="12"/>
  <c r="H25" i="12"/>
  <c r="H40" i="12"/>
  <c r="G44" i="12"/>
  <c r="H48" i="12"/>
  <c r="K53" i="12"/>
  <c r="H65" i="12"/>
  <c r="K83" i="12"/>
  <c r="K88" i="12"/>
  <c r="I99" i="12"/>
  <c r="J104" i="12"/>
  <c r="K108" i="12"/>
  <c r="H115" i="12"/>
  <c r="I119" i="12"/>
  <c r="K122" i="12"/>
  <c r="I127" i="12"/>
  <c r="J146" i="12"/>
  <c r="I154" i="12"/>
  <c r="J167" i="12"/>
  <c r="I172" i="12"/>
  <c r="J179" i="12"/>
  <c r="K183" i="12"/>
  <c r="G188" i="12"/>
  <c r="J200" i="12"/>
  <c r="I204" i="12"/>
  <c r="G213" i="12"/>
  <c r="K228" i="12"/>
  <c r="G240" i="12"/>
  <c r="K247" i="12"/>
  <c r="G252" i="12"/>
  <c r="I268" i="12"/>
  <c r="K280" i="12"/>
  <c r="H8" i="12"/>
  <c r="I13" i="12"/>
  <c r="I25" i="12"/>
  <c r="I33" i="12"/>
  <c r="J37" i="12"/>
  <c r="I40" i="12"/>
  <c r="K62" i="12"/>
  <c r="I65" i="12"/>
  <c r="G84" i="12"/>
  <c r="J119" i="12"/>
  <c r="J127" i="12"/>
  <c r="G132" i="12"/>
  <c r="I136" i="12"/>
  <c r="G151" i="12"/>
  <c r="K163" i="12"/>
  <c r="K167" i="12"/>
  <c r="K184" i="12"/>
  <c r="H240" i="12"/>
  <c r="H248" i="12"/>
  <c r="J40" i="12"/>
  <c r="J65" i="12"/>
  <c r="I240" i="12"/>
  <c r="J9" i="12"/>
  <c r="I17" i="12"/>
  <c r="J30" i="12"/>
  <c r="K58" i="12"/>
  <c r="G85" i="12"/>
  <c r="H96" i="12"/>
  <c r="H112" i="12"/>
  <c r="H120" i="12"/>
  <c r="G124" i="12"/>
  <c r="G140" i="12"/>
  <c r="K152" i="12"/>
  <c r="G160" i="12"/>
  <c r="K164" i="12"/>
  <c r="K197" i="12"/>
  <c r="G209" i="12"/>
  <c r="I213" i="12"/>
  <c r="G217" i="12"/>
  <c r="H233" i="12"/>
  <c r="I252" i="12"/>
  <c r="H265" i="12"/>
  <c r="K284" i="12"/>
  <c r="H5" i="12"/>
  <c r="K9" i="12"/>
  <c r="K63" i="12"/>
  <c r="H92" i="12"/>
  <c r="J140" i="12"/>
  <c r="G181" i="12"/>
  <c r="J206" i="12"/>
  <c r="I229" i="12"/>
  <c r="J241" i="12"/>
  <c r="K245" i="12"/>
  <c r="K118" i="12"/>
  <c r="J118" i="12"/>
  <c r="K157" i="12"/>
  <c r="J157" i="12"/>
  <c r="I157" i="12"/>
  <c r="J172" i="12"/>
  <c r="K177" i="12"/>
  <c r="K206" i="12"/>
  <c r="K211" i="12"/>
  <c r="K232" i="12"/>
  <c r="K246" i="12"/>
  <c r="J246" i="12"/>
  <c r="K250" i="12"/>
  <c r="J261" i="12"/>
  <c r="G47" i="12"/>
  <c r="G52" i="12"/>
  <c r="G55" i="12"/>
  <c r="J107" i="12"/>
  <c r="I123" i="12"/>
  <c r="H123" i="12"/>
  <c r="G123" i="12"/>
  <c r="H178" i="12"/>
  <c r="G178" i="12"/>
  <c r="J212" i="12"/>
  <c r="I212" i="12"/>
  <c r="H212" i="12"/>
  <c r="I251" i="12"/>
  <c r="H251" i="12"/>
  <c r="G251" i="12"/>
  <c r="H12" i="12"/>
  <c r="K14" i="12"/>
  <c r="K28" i="12"/>
  <c r="H34" i="12"/>
  <c r="G34" i="12"/>
  <c r="J44" i="12"/>
  <c r="H47" i="12"/>
  <c r="K49" i="12"/>
  <c r="H55" i="12"/>
  <c r="G63" i="12"/>
  <c r="G68" i="12"/>
  <c r="G71" i="12"/>
  <c r="H76" i="12"/>
  <c r="K94" i="12"/>
  <c r="G97" i="12"/>
  <c r="K99" i="12"/>
  <c r="G118" i="12"/>
  <c r="K120" i="12"/>
  <c r="G126" i="12"/>
  <c r="G131" i="12"/>
  <c r="K134" i="12"/>
  <c r="J134" i="12"/>
  <c r="K138" i="12"/>
  <c r="J149" i="12"/>
  <c r="G152" i="12"/>
  <c r="G157" i="12"/>
  <c r="H165" i="12"/>
  <c r="G170" i="12"/>
  <c r="K173" i="12"/>
  <c r="J173" i="12"/>
  <c r="I173" i="12"/>
  <c r="J175" i="12"/>
  <c r="J188" i="12"/>
  <c r="H191" i="12"/>
  <c r="K193" i="12"/>
  <c r="H199" i="12"/>
  <c r="H204" i="12"/>
  <c r="K222" i="12"/>
  <c r="G225" i="12"/>
  <c r="K227" i="12"/>
  <c r="G246" i="12"/>
  <c r="K248" i="12"/>
  <c r="G254" i="12"/>
  <c r="G259" i="12"/>
  <c r="K262" i="12"/>
  <c r="J262" i="12"/>
  <c r="K266" i="12"/>
  <c r="J277" i="12"/>
  <c r="G280" i="12"/>
  <c r="G212" i="12"/>
  <c r="G220" i="12"/>
  <c r="J251" i="12"/>
  <c r="I267" i="12"/>
  <c r="H267" i="12"/>
  <c r="G267" i="12"/>
  <c r="K45" i="12"/>
  <c r="J45" i="12"/>
  <c r="I45" i="12"/>
  <c r="G113" i="12"/>
  <c r="I118" i="12"/>
  <c r="G142" i="12"/>
  <c r="G147" i="12"/>
  <c r="K150" i="12"/>
  <c r="J150" i="12"/>
  <c r="I152" i="12"/>
  <c r="J165" i="12"/>
  <c r="G168" i="12"/>
  <c r="I170" i="12"/>
  <c r="J178" i="12"/>
  <c r="H181" i="12"/>
  <c r="G186" i="12"/>
  <c r="K189" i="12"/>
  <c r="J189" i="12"/>
  <c r="I189" i="12"/>
  <c r="J199" i="12"/>
  <c r="J204" i="12"/>
  <c r="H207" i="12"/>
  <c r="K212" i="12"/>
  <c r="H220" i="12"/>
  <c r="I225" i="12"/>
  <c r="G241" i="12"/>
  <c r="I246" i="12"/>
  <c r="K251" i="12"/>
  <c r="I254" i="12"/>
  <c r="I259" i="12"/>
  <c r="G270" i="12"/>
  <c r="G275" i="12"/>
  <c r="K278" i="12"/>
  <c r="J278" i="12"/>
  <c r="I280" i="12"/>
  <c r="G26" i="12"/>
  <c r="I76" i="12"/>
  <c r="G92" i="12"/>
  <c r="J123" i="12"/>
  <c r="I139" i="12"/>
  <c r="H139" i="12"/>
  <c r="G139" i="12"/>
  <c r="I178" i="12"/>
  <c r="H10" i="12"/>
  <c r="J47" i="12"/>
  <c r="J55" i="12"/>
  <c r="I63" i="12"/>
  <c r="K84" i="12"/>
  <c r="I97" i="12"/>
  <c r="I5" i="12"/>
  <c r="I8" i="12"/>
  <c r="I10" i="12"/>
  <c r="K12" i="12"/>
  <c r="G15" i="12"/>
  <c r="I21" i="12"/>
  <c r="I26" i="12"/>
  <c r="G29" i="12"/>
  <c r="J34" i="12"/>
  <c r="H37" i="12"/>
  <c r="H42" i="12"/>
  <c r="I50" i="12"/>
  <c r="G53" i="12"/>
  <c r="K55" i="12"/>
  <c r="G58" i="12"/>
  <c r="K61" i="12"/>
  <c r="J61" i="12"/>
  <c r="I61" i="12"/>
  <c r="J63" i="12"/>
  <c r="J71" i="12"/>
  <c r="K76" i="12"/>
  <c r="I79" i="12"/>
  <c r="H82" i="12"/>
  <c r="G82" i="12"/>
  <c r="I87" i="12"/>
  <c r="I92" i="12"/>
  <c r="G95" i="12"/>
  <c r="J97" i="12"/>
  <c r="G100" i="12"/>
  <c r="G103" i="12"/>
  <c r="G108" i="12"/>
  <c r="H113" i="12"/>
  <c r="J116" i="12"/>
  <c r="I116" i="12"/>
  <c r="H116" i="12"/>
  <c r="J126" i="12"/>
  <c r="J131" i="12"/>
  <c r="H134" i="12"/>
  <c r="J139" i="12"/>
  <c r="H142" i="12"/>
  <c r="H147" i="12"/>
  <c r="J152" i="12"/>
  <c r="I155" i="12"/>
  <c r="H155" i="12"/>
  <c r="G155" i="12"/>
  <c r="H168" i="12"/>
  <c r="J170" i="12"/>
  <c r="H173" i="12"/>
  <c r="K178" i="12"/>
  <c r="I181" i="12"/>
  <c r="H186" i="12"/>
  <c r="G197" i="12"/>
  <c r="I207" i="12"/>
  <c r="H210" i="12"/>
  <c r="G210" i="12"/>
  <c r="I215" i="12"/>
  <c r="I220" i="12"/>
  <c r="G223" i="12"/>
  <c r="J225" i="12"/>
  <c r="G228" i="12"/>
  <c r="G231" i="12"/>
  <c r="G236" i="12"/>
  <c r="H241" i="12"/>
  <c r="J244" i="12"/>
  <c r="I244" i="12"/>
  <c r="H244" i="12"/>
  <c r="J254" i="12"/>
  <c r="J259" i="12"/>
  <c r="H262" i="12"/>
  <c r="J267" i="12"/>
  <c r="H270" i="12"/>
  <c r="H275" i="12"/>
  <c r="J280" i="12"/>
  <c r="I283" i="12"/>
  <c r="H283" i="12"/>
  <c r="G283" i="12"/>
  <c r="J68" i="12"/>
  <c r="I68" i="12"/>
  <c r="H68" i="12"/>
  <c r="G10" i="12"/>
  <c r="H97" i="12"/>
  <c r="H126" i="12"/>
  <c r="H194" i="12"/>
  <c r="G194" i="12"/>
  <c r="H66" i="12"/>
  <c r="G66" i="12"/>
  <c r="H79" i="12"/>
  <c r="I126" i="12"/>
  <c r="J5" i="12"/>
  <c r="J8" i="12"/>
  <c r="J10" i="12"/>
  <c r="H13" i="12"/>
  <c r="G19" i="12"/>
  <c r="J21" i="12"/>
  <c r="G24" i="12"/>
  <c r="J26" i="12"/>
  <c r="K34" i="12"/>
  <c r="I37" i="12"/>
  <c r="I42" i="12"/>
  <c r="G45" i="12"/>
  <c r="J50" i="12"/>
  <c r="H53" i="12"/>
  <c r="H58" i="12"/>
  <c r="I66" i="12"/>
  <c r="G69" i="12"/>
  <c r="K71" i="12"/>
  <c r="G74" i="12"/>
  <c r="K77" i="12"/>
  <c r="J77" i="12"/>
  <c r="I77" i="12"/>
  <c r="J79" i="12"/>
  <c r="J87" i="12"/>
  <c r="J92" i="12"/>
  <c r="H95" i="12"/>
  <c r="H103" i="12"/>
  <c r="H108" i="12"/>
  <c r="I113" i="12"/>
  <c r="G129" i="12"/>
  <c r="K131" i="12"/>
  <c r="I134" i="12"/>
  <c r="K139" i="12"/>
  <c r="I142" i="12"/>
  <c r="I147" i="12"/>
  <c r="G150" i="12"/>
  <c r="G158" i="12"/>
  <c r="G163" i="12"/>
  <c r="K166" i="12"/>
  <c r="J166" i="12"/>
  <c r="I168" i="12"/>
  <c r="J181" i="12"/>
  <c r="G184" i="12"/>
  <c r="I186" i="12"/>
  <c r="G189" i="12"/>
  <c r="J194" i="12"/>
  <c r="H197" i="12"/>
  <c r="G202" i="12"/>
  <c r="K205" i="12"/>
  <c r="J205" i="12"/>
  <c r="I205" i="12"/>
  <c r="J207" i="12"/>
  <c r="J215" i="12"/>
  <c r="J220" i="12"/>
  <c r="H223" i="12"/>
  <c r="H231" i="12"/>
  <c r="H236" i="12"/>
  <c r="I241" i="12"/>
  <c r="G257" i="12"/>
  <c r="I262" i="12"/>
  <c r="K267" i="12"/>
  <c r="I270" i="12"/>
  <c r="I275" i="12"/>
  <c r="G278" i="12"/>
  <c r="G76" i="12"/>
  <c r="G5" i="12"/>
  <c r="G21" i="12"/>
  <c r="H63" i="12"/>
  <c r="G79" i="12"/>
  <c r="J100" i="12"/>
  <c r="I100" i="12"/>
  <c r="H100" i="12"/>
  <c r="H26" i="12"/>
  <c r="G42" i="12"/>
  <c r="I131" i="12"/>
  <c r="K5" i="12"/>
  <c r="K8" i="12"/>
  <c r="H19" i="12"/>
  <c r="K21" i="12"/>
  <c r="H24" i="12"/>
  <c r="H45" i="12"/>
  <c r="I53" i="12"/>
  <c r="I58" i="12"/>
  <c r="G61" i="12"/>
  <c r="J66" i="12"/>
  <c r="H69" i="12"/>
  <c r="H74" i="12"/>
  <c r="I82" i="12"/>
  <c r="K92" i="12"/>
  <c r="I95" i="12"/>
  <c r="H98" i="12"/>
  <c r="G98" i="12"/>
  <c r="I103" i="12"/>
  <c r="I108" i="12"/>
  <c r="G111" i="12"/>
  <c r="G116" i="12"/>
  <c r="K127" i="12"/>
  <c r="H129" i="12"/>
  <c r="J132" i="12"/>
  <c r="I132" i="12"/>
  <c r="H132" i="12"/>
  <c r="H150" i="12"/>
  <c r="J155" i="12"/>
  <c r="H158" i="12"/>
  <c r="H163" i="12"/>
  <c r="I171" i="12"/>
  <c r="H171" i="12"/>
  <c r="G171" i="12"/>
  <c r="K181" i="12"/>
  <c r="H184" i="12"/>
  <c r="H189" i="12"/>
  <c r="K194" i="12"/>
  <c r="I197" i="12"/>
  <c r="H202" i="12"/>
  <c r="I210" i="12"/>
  <c r="I223" i="12"/>
  <c r="H226" i="12"/>
  <c r="G226" i="12"/>
  <c r="I231" i="12"/>
  <c r="I236" i="12"/>
  <c r="G239" i="12"/>
  <c r="G244" i="12"/>
  <c r="K255" i="12"/>
  <c r="H257" i="12"/>
  <c r="J260" i="12"/>
  <c r="I260" i="12"/>
  <c r="H260" i="12"/>
  <c r="H278" i="12"/>
  <c r="J283" i="12"/>
  <c r="G8" i="12"/>
  <c r="K29" i="12"/>
  <c r="J29" i="12"/>
  <c r="I29" i="12"/>
  <c r="H50" i="12"/>
  <c r="G50" i="12"/>
  <c r="H71" i="12"/>
  <c r="J12" i="12"/>
  <c r="G37" i="12"/>
  <c r="I19" i="12"/>
  <c r="K22" i="12"/>
  <c r="J22" i="12"/>
  <c r="I24" i="12"/>
  <c r="I27" i="12"/>
  <c r="H27" i="12"/>
  <c r="G27" i="12"/>
  <c r="J53" i="12"/>
  <c r="J58" i="12"/>
  <c r="K66" i="12"/>
  <c r="I69" i="12"/>
  <c r="I74" i="12"/>
  <c r="K93" i="12"/>
  <c r="J93" i="12"/>
  <c r="I93" i="12"/>
  <c r="J95" i="12"/>
  <c r="J103" i="12"/>
  <c r="J108" i="12"/>
  <c r="I129" i="12"/>
  <c r="I150" i="12"/>
  <c r="I158" i="12"/>
  <c r="I163" i="12"/>
  <c r="K182" i="12"/>
  <c r="J182" i="12"/>
  <c r="I184" i="12"/>
  <c r="J197" i="12"/>
  <c r="I202" i="12"/>
  <c r="K221" i="12"/>
  <c r="J221" i="12"/>
  <c r="I221" i="12"/>
  <c r="J223" i="12"/>
  <c r="J231" i="12"/>
  <c r="J236" i="12"/>
  <c r="I257" i="12"/>
  <c r="I278" i="12"/>
  <c r="J84" i="12"/>
  <c r="I84" i="12"/>
  <c r="H84" i="12"/>
  <c r="K123" i="12"/>
  <c r="J19" i="12"/>
  <c r="J24" i="12"/>
  <c r="K38" i="12"/>
  <c r="J38" i="12"/>
  <c r="I43" i="12"/>
  <c r="H43" i="12"/>
  <c r="G43" i="12"/>
  <c r="J69" i="12"/>
  <c r="J74" i="12"/>
  <c r="H114" i="12"/>
  <c r="G114" i="12"/>
  <c r="J129" i="12"/>
  <c r="J148" i="12"/>
  <c r="I148" i="12"/>
  <c r="H148" i="12"/>
  <c r="J158" i="12"/>
  <c r="J163" i="12"/>
  <c r="J184" i="12"/>
  <c r="I187" i="12"/>
  <c r="H187" i="12"/>
  <c r="G187" i="12"/>
  <c r="J202" i="12"/>
  <c r="H242" i="12"/>
  <c r="G242" i="12"/>
  <c r="J257" i="12"/>
  <c r="J276" i="12"/>
  <c r="I276" i="12"/>
  <c r="H276" i="12"/>
  <c r="G12" i="12"/>
  <c r="H118" i="12"/>
  <c r="J228" i="12"/>
  <c r="I228" i="12"/>
  <c r="H228" i="12"/>
  <c r="G7" i="12"/>
  <c r="G11" i="12"/>
  <c r="H16" i="12"/>
  <c r="G22" i="12"/>
  <c r="J27" i="12"/>
  <c r="H30" i="12"/>
  <c r="H35" i="12"/>
  <c r="G46" i="12"/>
  <c r="G51" i="12"/>
  <c r="K54" i="12"/>
  <c r="J54" i="12"/>
  <c r="I59" i="12"/>
  <c r="H59" i="12"/>
  <c r="G59" i="12"/>
  <c r="H72" i="12"/>
  <c r="G88" i="12"/>
  <c r="G93" i="12"/>
  <c r="H101" i="12"/>
  <c r="G106" i="12"/>
  <c r="K109" i="12"/>
  <c r="J109" i="12"/>
  <c r="I109" i="12"/>
  <c r="H135" i="12"/>
  <c r="H140" i="12"/>
  <c r="G161" i="12"/>
  <c r="G182" i="12"/>
  <c r="G190" i="12"/>
  <c r="G195" i="12"/>
  <c r="K198" i="12"/>
  <c r="J198" i="12"/>
  <c r="G216" i="12"/>
  <c r="G221" i="12"/>
  <c r="H229" i="12"/>
  <c r="G234" i="12"/>
  <c r="K237" i="12"/>
  <c r="J237" i="12"/>
  <c r="I237" i="12"/>
  <c r="H263" i="12"/>
  <c r="H268" i="12"/>
  <c r="H130" i="12"/>
  <c r="G130" i="12"/>
  <c r="J15" i="12"/>
  <c r="I15" i="12"/>
  <c r="H15" i="12"/>
  <c r="K86" i="12"/>
  <c r="J86" i="12"/>
  <c r="K125" i="12"/>
  <c r="J125" i="12"/>
  <c r="I125" i="12"/>
  <c r="K214" i="12"/>
  <c r="J214" i="12"/>
  <c r="K253" i="12"/>
  <c r="J253" i="12"/>
  <c r="I253" i="12"/>
  <c r="H284" i="12"/>
  <c r="H258" i="12"/>
  <c r="G258" i="12"/>
  <c r="H4" i="12"/>
  <c r="J7" i="12"/>
  <c r="H9" i="12"/>
  <c r="J11" i="12"/>
  <c r="J20" i="12"/>
  <c r="I20" i="12"/>
  <c r="H20" i="12"/>
  <c r="G33" i="12"/>
  <c r="I38" i="12"/>
  <c r="J46" i="12"/>
  <c r="J51" i="12"/>
  <c r="H54" i="12"/>
  <c r="K59" i="12"/>
  <c r="I62" i="12"/>
  <c r="I67" i="12"/>
  <c r="J75" i="12"/>
  <c r="H78" i="12"/>
  <c r="H83" i="12"/>
  <c r="J88" i="12"/>
  <c r="I91" i="12"/>
  <c r="H91" i="12"/>
  <c r="G91" i="12"/>
  <c r="H104" i="12"/>
  <c r="J106" i="12"/>
  <c r="H109" i="12"/>
  <c r="K114" i="12"/>
  <c r="I117" i="12"/>
  <c r="H122" i="12"/>
  <c r="I130" i="12"/>
  <c r="G133" i="12"/>
  <c r="I143" i="12"/>
  <c r="H146" i="12"/>
  <c r="G146" i="12"/>
  <c r="I151" i="12"/>
  <c r="I156" i="12"/>
  <c r="G159" i="12"/>
  <c r="J161" i="12"/>
  <c r="G164" i="12"/>
  <c r="G167" i="12"/>
  <c r="G172" i="12"/>
  <c r="H177" i="12"/>
  <c r="J180" i="12"/>
  <c r="I180" i="12"/>
  <c r="H180" i="12"/>
  <c r="J190" i="12"/>
  <c r="J195" i="12"/>
  <c r="H198" i="12"/>
  <c r="J203" i="12"/>
  <c r="H206" i="12"/>
  <c r="H211" i="12"/>
  <c r="J216" i="12"/>
  <c r="I219" i="12"/>
  <c r="H219" i="12"/>
  <c r="G219" i="12"/>
  <c r="H232" i="12"/>
  <c r="J234" i="12"/>
  <c r="H237" i="12"/>
  <c r="K242" i="12"/>
  <c r="I245" i="12"/>
  <c r="H250" i="12"/>
  <c r="I258" i="12"/>
  <c r="G261" i="12"/>
  <c r="I271" i="12"/>
  <c r="H274" i="12"/>
  <c r="G274" i="12"/>
  <c r="I284" i="12"/>
  <c r="K70" i="12"/>
  <c r="J70" i="12"/>
  <c r="I4" i="12"/>
  <c r="I9" i="12"/>
  <c r="G14" i="12"/>
  <c r="K18" i="12"/>
  <c r="J18" i="12"/>
  <c r="G28" i="12"/>
  <c r="H33" i="12"/>
  <c r="J36" i="12"/>
  <c r="I36" i="12"/>
  <c r="H36" i="12"/>
  <c r="G49" i="12"/>
  <c r="I54" i="12"/>
  <c r="J62" i="12"/>
  <c r="J67" i="12"/>
  <c r="H70" i="12"/>
  <c r="I78" i="12"/>
  <c r="I83" i="12"/>
  <c r="G86" i="12"/>
  <c r="G94" i="12"/>
  <c r="G99" i="12"/>
  <c r="K102" i="12"/>
  <c r="J102" i="12"/>
  <c r="I104" i="12"/>
  <c r="J117" i="12"/>
  <c r="G120" i="12"/>
  <c r="I122" i="12"/>
  <c r="G125" i="12"/>
  <c r="J130" i="12"/>
  <c r="H133" i="12"/>
  <c r="G138" i="12"/>
  <c r="K141" i="12"/>
  <c r="J141" i="12"/>
  <c r="I141" i="12"/>
  <c r="J143" i="12"/>
  <c r="J151" i="12"/>
  <c r="J156" i="12"/>
  <c r="H159" i="12"/>
  <c r="H167" i="12"/>
  <c r="H172" i="12"/>
  <c r="I177" i="12"/>
  <c r="G193" i="12"/>
  <c r="I198" i="12"/>
  <c r="I206" i="12"/>
  <c r="I211" i="12"/>
  <c r="G214" i="12"/>
  <c r="G222" i="12"/>
  <c r="G227" i="12"/>
  <c r="K230" i="12"/>
  <c r="J230" i="12"/>
  <c r="I232" i="12"/>
  <c r="J245" i="12"/>
  <c r="G248" i="12"/>
  <c r="I250" i="12"/>
  <c r="G253" i="12"/>
  <c r="J258" i="12"/>
  <c r="H261" i="12"/>
  <c r="G266" i="12"/>
  <c r="K269" i="12"/>
  <c r="J269" i="12"/>
  <c r="I269" i="12"/>
  <c r="J271" i="12"/>
  <c r="J279" i="12"/>
  <c r="J284" i="12"/>
  <c r="I75" i="12"/>
  <c r="H75" i="12"/>
  <c r="G75" i="12"/>
  <c r="J164" i="12"/>
  <c r="I164" i="12"/>
  <c r="H164" i="12"/>
  <c r="I203" i="12"/>
  <c r="H203" i="12"/>
  <c r="G203" i="12"/>
  <c r="G20" i="12"/>
  <c r="K47" i="12"/>
  <c r="J52" i="12"/>
  <c r="I52" i="12"/>
  <c r="H52" i="12"/>
  <c r="I70" i="12"/>
  <c r="H86" i="12"/>
  <c r="J91" i="12"/>
  <c r="I107" i="12"/>
  <c r="H107" i="12"/>
  <c r="G107" i="12"/>
  <c r="H125" i="12"/>
  <c r="K130" i="12"/>
  <c r="I146" i="12"/>
  <c r="I159" i="12"/>
  <c r="H162" i="12"/>
  <c r="G162" i="12"/>
  <c r="G175" i="12"/>
  <c r="G180" i="12"/>
  <c r="K191" i="12"/>
  <c r="J196" i="12"/>
  <c r="I196" i="12"/>
  <c r="H196" i="12"/>
  <c r="H214" i="12"/>
  <c r="J219" i="12"/>
  <c r="I235" i="12"/>
  <c r="H235" i="12"/>
  <c r="G235" i="12"/>
  <c r="H253" i="12"/>
  <c r="K258" i="12"/>
  <c r="I274" i="12"/>
  <c r="Q82" i="6"/>
  <c r="F99" i="6"/>
  <c r="N77" i="6"/>
  <c r="F105" i="6"/>
  <c r="F73" i="6"/>
  <c r="F57" i="6"/>
  <c r="F41" i="6"/>
  <c r="J22" i="8"/>
  <c r="N59" i="8"/>
  <c r="K40" i="9"/>
  <c r="K47" i="9"/>
  <c r="I53" i="9"/>
  <c r="K95" i="9"/>
  <c r="P114" i="8"/>
  <c r="J112" i="8"/>
  <c r="M110" i="8"/>
  <c r="M108" i="8"/>
  <c r="F107" i="8"/>
  <c r="K111" i="9"/>
  <c r="G11" i="10"/>
  <c r="H21" i="10"/>
  <c r="P23" i="10"/>
  <c r="K30" i="10"/>
  <c r="P32" i="10"/>
  <c r="P47" i="10"/>
  <c r="N51" i="10"/>
  <c r="K55" i="10"/>
  <c r="G68" i="10"/>
  <c r="G71" i="10"/>
  <c r="K92" i="10"/>
  <c r="G101" i="10"/>
  <c r="J44" i="11"/>
  <c r="K52" i="11"/>
  <c r="I76" i="11"/>
  <c r="H85" i="11"/>
  <c r="K97" i="11"/>
  <c r="F68" i="6"/>
  <c r="Q22" i="6"/>
  <c r="R42" i="6" s="1"/>
  <c r="F98" i="6"/>
  <c r="K71" i="6"/>
  <c r="F89" i="6"/>
  <c r="Q15" i="6"/>
  <c r="J62" i="6"/>
  <c r="Q93" i="6"/>
  <c r="F104" i="6"/>
  <c r="F88" i="6"/>
  <c r="F72" i="6"/>
  <c r="F56" i="6"/>
  <c r="F40" i="6"/>
  <c r="K5" i="7"/>
  <c r="K60" i="7"/>
  <c r="K76" i="7"/>
  <c r="H83" i="7"/>
  <c r="H98" i="7"/>
  <c r="K67" i="9"/>
  <c r="G82" i="9"/>
  <c r="J89" i="9"/>
  <c r="K103" i="9"/>
  <c r="P116" i="8"/>
  <c r="N114" i="8"/>
  <c r="J108" i="8"/>
  <c r="G116" i="9"/>
  <c r="M18" i="10"/>
  <c r="J74" i="10"/>
  <c r="J15" i="11"/>
  <c r="J85" i="11"/>
  <c r="F71" i="6"/>
  <c r="F39" i="6"/>
  <c r="F87" i="6"/>
  <c r="F55" i="6"/>
  <c r="F86" i="6"/>
  <c r="F70" i="6"/>
  <c r="F54" i="6"/>
  <c r="F38" i="6"/>
  <c r="K6" i="7"/>
  <c r="H61" i="7"/>
  <c r="K69" i="7"/>
  <c r="H76" i="7"/>
  <c r="H27" i="9"/>
  <c r="G34" i="9"/>
  <c r="G48" i="9"/>
  <c r="K54" i="9"/>
  <c r="I68" i="9"/>
  <c r="K83" i="9"/>
  <c r="I89" i="9"/>
  <c r="G103" i="9"/>
  <c r="K114" i="8"/>
  <c r="G108" i="8"/>
  <c r="K116" i="9"/>
  <c r="P11" i="10"/>
  <c r="N21" i="10"/>
  <c r="J24" i="10"/>
  <c r="H28" i="10"/>
  <c r="P30" i="10"/>
  <c r="K48" i="10"/>
  <c r="M52" i="10"/>
  <c r="J64" i="10"/>
  <c r="N71" i="10"/>
  <c r="G84" i="10"/>
  <c r="M102" i="10"/>
  <c r="K5" i="11"/>
  <c r="G15" i="11"/>
  <c r="J22" i="11"/>
  <c r="I44" i="11"/>
  <c r="G77" i="11"/>
  <c r="K38" i="7"/>
  <c r="I54" i="7"/>
  <c r="K77" i="7"/>
  <c r="F108" i="8"/>
  <c r="H5" i="11"/>
  <c r="G22" i="11"/>
  <c r="F100" i="6"/>
  <c r="H69" i="8"/>
  <c r="J27" i="9"/>
  <c r="K34" i="9"/>
  <c r="J49" i="9"/>
  <c r="K55" i="9"/>
  <c r="J68" i="9"/>
  <c r="I84" i="9"/>
  <c r="K90" i="9"/>
  <c r="K97" i="9"/>
  <c r="I103" i="9"/>
  <c r="H114" i="8"/>
  <c r="Q111" i="8"/>
  <c r="P106" i="8"/>
  <c r="G115" i="9"/>
  <c r="J15" i="10"/>
  <c r="Q28" i="10"/>
  <c r="N33" i="10"/>
  <c r="M41" i="10"/>
  <c r="K56" i="10"/>
  <c r="M69" i="10"/>
  <c r="H75" i="10"/>
  <c r="P88" i="10"/>
  <c r="J5" i="11"/>
  <c r="K15" i="11"/>
  <c r="H27" i="11"/>
  <c r="G40" i="11"/>
  <c r="J49" i="11"/>
  <c r="K61" i="11"/>
  <c r="G72" i="11"/>
  <c r="H77" i="11"/>
  <c r="Q32" i="6"/>
  <c r="F35" i="6"/>
  <c r="K7" i="7"/>
  <c r="K39" i="7"/>
  <c r="J47" i="7"/>
  <c r="H55" i="7"/>
  <c r="I78" i="7"/>
  <c r="I93" i="7"/>
  <c r="K69" i="8"/>
  <c r="K5" i="9"/>
  <c r="N8" i="10"/>
  <c r="M25" i="10"/>
  <c r="M37" i="10"/>
  <c r="M56" i="10"/>
  <c r="K75" i="10"/>
  <c r="G80" i="10"/>
  <c r="H40" i="11"/>
  <c r="K54" i="11"/>
  <c r="G83" i="11"/>
  <c r="H84" i="9"/>
  <c r="Q115" i="8"/>
  <c r="K111" i="8"/>
  <c r="P109" i="8"/>
  <c r="G114" i="9"/>
  <c r="K107" i="9"/>
  <c r="M12" i="10"/>
  <c r="P19" i="10"/>
  <c r="Q37" i="10"/>
  <c r="J45" i="10"/>
  <c r="M53" i="10"/>
  <c r="P56" i="10"/>
  <c r="N75" i="10"/>
  <c r="G85" i="10"/>
  <c r="M94" i="10"/>
  <c r="K103" i="10"/>
  <c r="K6" i="11"/>
  <c r="I23" i="11"/>
  <c r="K28" i="11"/>
  <c r="K35" i="11"/>
  <c r="I40" i="11"/>
  <c r="H83" i="11"/>
  <c r="F84" i="6"/>
  <c r="H40" i="8"/>
  <c r="G22" i="9"/>
  <c r="J29" i="9"/>
  <c r="I36" i="9"/>
  <c r="H43" i="9"/>
  <c r="H63" i="9"/>
  <c r="G70" i="9"/>
  <c r="K78" i="9"/>
  <c r="J84" i="9"/>
  <c r="M109" i="8"/>
  <c r="Q107" i="8"/>
  <c r="M106" i="8"/>
  <c r="H113" i="9"/>
  <c r="P12" i="10"/>
  <c r="K22" i="10"/>
  <c r="G29" i="10"/>
  <c r="J31" i="10"/>
  <c r="G42" i="10"/>
  <c r="M45" i="10"/>
  <c r="M49" i="10"/>
  <c r="J61" i="10"/>
  <c r="J72" i="10"/>
  <c r="H85" i="10"/>
  <c r="M99" i="10"/>
  <c r="M103" i="10"/>
  <c r="G11" i="11"/>
  <c r="J23" i="11"/>
  <c r="G35" i="11"/>
  <c r="G46" i="11"/>
  <c r="J78" i="11"/>
  <c r="I83" i="11"/>
  <c r="F51" i="6"/>
  <c r="F34" i="6"/>
  <c r="F81" i="6"/>
  <c r="H23" i="6"/>
  <c r="F64" i="6"/>
  <c r="F48" i="6"/>
  <c r="F32" i="6"/>
  <c r="K56" i="7"/>
  <c r="K64" i="7"/>
  <c r="G102" i="7"/>
  <c r="I7" i="9"/>
  <c r="I44" i="9"/>
  <c r="H51" i="9"/>
  <c r="J56" i="9"/>
  <c r="J85" i="9"/>
  <c r="I92" i="9"/>
  <c r="I99" i="9"/>
  <c r="Q117" i="8"/>
  <c r="K115" i="8"/>
  <c r="M113" i="8"/>
  <c r="H111" i="8"/>
  <c r="J106" i="8"/>
  <c r="G113" i="9"/>
  <c r="G16" i="10"/>
  <c r="K31" i="10"/>
  <c r="N103" i="10"/>
  <c r="H11" i="11"/>
  <c r="I46" i="11"/>
  <c r="H73" i="11"/>
  <c r="I78" i="11"/>
  <c r="J83" i="11"/>
  <c r="I88" i="11"/>
  <c r="G95" i="11"/>
  <c r="N50" i="6"/>
  <c r="F52" i="6"/>
  <c r="F67" i="6"/>
  <c r="H64" i="6"/>
  <c r="H51" i="6"/>
  <c r="F33" i="6"/>
  <c r="J23" i="6"/>
  <c r="M39" i="6"/>
  <c r="F95" i="6"/>
  <c r="F79" i="6"/>
  <c r="F63" i="6"/>
  <c r="F47" i="6"/>
  <c r="F31" i="6"/>
  <c r="J94" i="7"/>
  <c r="I15" i="9"/>
  <c r="K23" i="9"/>
  <c r="J37" i="9"/>
  <c r="K71" i="9"/>
  <c r="K79" i="9"/>
  <c r="P117" i="8"/>
  <c r="J115" i="8"/>
  <c r="F109" i="8"/>
  <c r="N107" i="8"/>
  <c r="G107" i="9"/>
  <c r="M16" i="10"/>
  <c r="N22" i="10"/>
  <c r="M26" i="10"/>
  <c r="K29" i="10"/>
  <c r="N31" i="10"/>
  <c r="N38" i="10"/>
  <c r="K42" i="10"/>
  <c r="G54" i="10"/>
  <c r="M57" i="10"/>
  <c r="M66" i="10"/>
  <c r="G76" i="10"/>
  <c r="N85" i="10"/>
  <c r="M90" i="10"/>
  <c r="K95" i="10"/>
  <c r="J56" i="11"/>
  <c r="J63" i="11"/>
  <c r="K68" i="11"/>
  <c r="G89" i="11"/>
  <c r="H95" i="11"/>
  <c r="F36" i="6"/>
  <c r="H71" i="6"/>
  <c r="F65" i="6"/>
  <c r="K23" i="6"/>
  <c r="G46" i="6"/>
  <c r="Q72" i="6"/>
  <c r="N78" i="6"/>
  <c r="G91" i="6"/>
  <c r="F94" i="6"/>
  <c r="F78" i="6"/>
  <c r="F62" i="6"/>
  <c r="F46" i="6"/>
  <c r="I49" i="7"/>
  <c r="I80" i="7"/>
  <c r="H115" i="8"/>
  <c r="F113" i="8"/>
  <c r="M107" i="8"/>
  <c r="F106" i="8"/>
  <c r="Q38" i="10"/>
  <c r="N57" i="10"/>
  <c r="G73" i="10"/>
  <c r="P76" i="10"/>
  <c r="G100" i="10"/>
  <c r="I95" i="11"/>
  <c r="F66" i="6"/>
  <c r="F93" i="6"/>
  <c r="F77" i="6"/>
  <c r="F61" i="6"/>
  <c r="F29" i="6"/>
  <c r="J10" i="7"/>
  <c r="I42" i="7"/>
  <c r="K50" i="7"/>
  <c r="G57" i="7"/>
  <c r="J73" i="7"/>
  <c r="K89" i="7"/>
  <c r="I95" i="7"/>
  <c r="H24" i="9"/>
  <c r="K52" i="9"/>
  <c r="G58" i="9"/>
  <c r="J72" i="9"/>
  <c r="I79" i="9"/>
  <c r="K107" i="8"/>
  <c r="J106" i="9"/>
  <c r="G10" i="10"/>
  <c r="Q20" i="10"/>
  <c r="G35" i="10"/>
  <c r="Q57" i="10"/>
  <c r="P62" i="10"/>
  <c r="N70" i="10"/>
  <c r="M82" i="10"/>
  <c r="N95" i="10"/>
  <c r="G104" i="10"/>
  <c r="I7" i="11"/>
  <c r="I12" i="11"/>
  <c r="K37" i="11"/>
  <c r="J47" i="11"/>
  <c r="I68" i="11"/>
  <c r="K79" i="11"/>
  <c r="G84" i="11"/>
  <c r="J95" i="11"/>
  <c r="F50" i="6"/>
  <c r="F97" i="6"/>
  <c r="F92" i="6"/>
  <c r="F76" i="6"/>
  <c r="F60" i="6"/>
  <c r="F44" i="6"/>
  <c r="F117" i="8"/>
  <c r="G43" i="10"/>
  <c r="F67" i="10"/>
  <c r="N82" i="10"/>
  <c r="J86" i="10"/>
  <c r="K7" i="11"/>
  <c r="G47" i="11"/>
  <c r="H52" i="11"/>
  <c r="H84" i="11"/>
  <c r="F83" i="6"/>
  <c r="F49" i="6"/>
  <c r="K24" i="6"/>
  <c r="M47" i="6"/>
  <c r="K92" i="6"/>
  <c r="F28" i="6"/>
  <c r="F75" i="6"/>
  <c r="F59" i="6"/>
  <c r="F43" i="6"/>
  <c r="J27" i="7"/>
  <c r="H35" i="7"/>
  <c r="G58" i="7"/>
  <c r="G89" i="7"/>
  <c r="K96" i="7"/>
  <c r="K28" i="8"/>
  <c r="P110" i="8"/>
  <c r="J116" i="9"/>
  <c r="G112" i="9"/>
  <c r="G105" i="9"/>
  <c r="P17" i="10"/>
  <c r="J43" i="10"/>
  <c r="M86" i="10"/>
  <c r="H47" i="11"/>
  <c r="I52" i="11"/>
  <c r="H37" i="6"/>
  <c r="N86" i="6"/>
  <c r="F27" i="6"/>
  <c r="F90" i="6"/>
  <c r="F74" i="6"/>
  <c r="F58" i="6"/>
  <c r="F42" i="6"/>
  <c r="K4" i="7"/>
  <c r="G20" i="7"/>
  <c r="K28" i="7"/>
  <c r="K35" i="7"/>
  <c r="K75" i="7"/>
  <c r="J89" i="7"/>
  <c r="K97" i="7"/>
  <c r="I32" i="9"/>
  <c r="J46" i="9"/>
  <c r="K66" i="9"/>
  <c r="K88" i="9"/>
  <c r="K102" i="9"/>
  <c r="P112" i="8"/>
  <c r="N110" i="8"/>
  <c r="P108" i="8"/>
  <c r="J14" i="10"/>
  <c r="J23" i="10"/>
  <c r="P27" i="10"/>
  <c r="M32" i="10"/>
  <c r="K39" i="10"/>
  <c r="G47" i="10"/>
  <c r="J55" i="10"/>
  <c r="G92" i="10"/>
  <c r="J8" i="11"/>
  <c r="K20" i="11"/>
  <c r="K32" i="11"/>
  <c r="K43" i="11"/>
  <c r="I58" i="11"/>
  <c r="K80" i="11"/>
  <c r="K91" i="11"/>
  <c r="I13" i="11"/>
  <c r="G43" i="11"/>
  <c r="G92" i="11"/>
  <c r="H101" i="11"/>
  <c r="K10" i="11"/>
  <c r="I30" i="11"/>
  <c r="H61" i="11"/>
  <c r="K27" i="11"/>
  <c r="K30" i="11"/>
  <c r="J37" i="11"/>
  <c r="H49" i="11"/>
  <c r="G56" i="11"/>
  <c r="G59" i="11"/>
  <c r="I71" i="11"/>
  <c r="G80" i="11"/>
  <c r="I89" i="11"/>
  <c r="K92" i="11"/>
  <c r="G19" i="11"/>
  <c r="G28" i="11"/>
  <c r="G41" i="11"/>
  <c r="I56" i="11"/>
  <c r="H59" i="11"/>
  <c r="G65" i="11"/>
  <c r="J71" i="11"/>
  <c r="I80" i="11"/>
  <c r="I59" i="11"/>
  <c r="K71" i="11"/>
  <c r="I102" i="11"/>
  <c r="J10" i="11"/>
  <c r="I6" i="11"/>
  <c r="I8" i="11"/>
  <c r="I11" i="11"/>
  <c r="H19" i="11"/>
  <c r="K25" i="11"/>
  <c r="H28" i="11"/>
  <c r="J32" i="11"/>
  <c r="H35" i="11"/>
  <c r="I39" i="11"/>
  <c r="H41" i="11"/>
  <c r="I47" i="11"/>
  <c r="J59" i="11"/>
  <c r="H65" i="11"/>
  <c r="K72" i="11"/>
  <c r="K75" i="11"/>
  <c r="I90" i="11"/>
  <c r="G96" i="11"/>
  <c r="G100" i="11"/>
  <c r="K102" i="11"/>
  <c r="G71" i="11"/>
  <c r="J11" i="11"/>
  <c r="J20" i="11"/>
  <c r="I28" i="11"/>
  <c r="I35" i="11"/>
  <c r="G88" i="11"/>
  <c r="K90" i="11"/>
  <c r="H100" i="11"/>
  <c r="K103" i="11"/>
  <c r="J28" i="11"/>
  <c r="I100" i="11"/>
  <c r="K13" i="11"/>
  <c r="G20" i="11"/>
  <c r="G23" i="11"/>
  <c r="I42" i="11"/>
  <c r="G76" i="11"/>
  <c r="J100" i="11"/>
  <c r="K104" i="11"/>
  <c r="I20" i="11"/>
  <c r="H23" i="11"/>
  <c r="K42" i="11"/>
  <c r="I55" i="11"/>
  <c r="G58" i="11"/>
  <c r="G60" i="11"/>
  <c r="I66" i="11"/>
  <c r="K73" i="11"/>
  <c r="H76" i="11"/>
  <c r="J79" i="11"/>
  <c r="J88" i="11"/>
  <c r="G91" i="11"/>
  <c r="H97" i="11"/>
  <c r="J27" i="11"/>
  <c r="I10" i="11"/>
  <c r="K66" i="11"/>
  <c r="J92" i="11"/>
  <c r="G101" i="11"/>
  <c r="Q7" i="10"/>
  <c r="K10" i="10"/>
  <c r="H17" i="10"/>
  <c r="Q26" i="10"/>
  <c r="K63" i="10"/>
  <c r="H65" i="10"/>
  <c r="K67" i="10"/>
  <c r="N78" i="10"/>
  <c r="H81" i="10"/>
  <c r="H83" i="10"/>
  <c r="H87" i="10"/>
  <c r="N90" i="10"/>
  <c r="N24" i="10"/>
  <c r="H43" i="10"/>
  <c r="H47" i="10"/>
  <c r="N63" i="10"/>
  <c r="N67" i="10"/>
  <c r="Q78" i="10"/>
  <c r="K83" i="10"/>
  <c r="K87" i="10"/>
  <c r="Q90" i="10"/>
  <c r="H99" i="10"/>
  <c r="F38" i="10"/>
  <c r="Q10" i="10"/>
  <c r="Q24" i="10"/>
  <c r="K47" i="10"/>
  <c r="N49" i="10"/>
  <c r="K54" i="10"/>
  <c r="N65" i="10"/>
  <c r="F88" i="10"/>
  <c r="N81" i="10"/>
  <c r="N83" i="10"/>
  <c r="N87" i="10"/>
  <c r="K99" i="10"/>
  <c r="F31" i="10"/>
  <c r="Q17" i="10"/>
  <c r="H29" i="10"/>
  <c r="K43" i="10"/>
  <c r="N47" i="10"/>
  <c r="Q49" i="10"/>
  <c r="N54" i="10"/>
  <c r="Q65" i="10"/>
  <c r="Q81" i="10"/>
  <c r="N93" i="10"/>
  <c r="K8" i="10"/>
  <c r="N15" i="10"/>
  <c r="Q19" i="10"/>
  <c r="Q34" i="10"/>
  <c r="N43" i="10"/>
  <c r="N45" i="10"/>
  <c r="K52" i="10"/>
  <c r="Q54" i="10"/>
  <c r="K74" i="10"/>
  <c r="H79" i="10"/>
  <c r="H91" i="10"/>
  <c r="N99" i="10"/>
  <c r="H104" i="10"/>
  <c r="H24" i="10"/>
  <c r="H67" i="10"/>
  <c r="F40" i="10"/>
  <c r="F55" i="10"/>
  <c r="F97" i="10"/>
  <c r="K79" i="10"/>
  <c r="K86" i="10"/>
  <c r="K91" i="10"/>
  <c r="K104" i="10"/>
  <c r="H18" i="10"/>
  <c r="Q21" i="10"/>
  <c r="H37" i="10"/>
  <c r="H39" i="10"/>
  <c r="N50" i="10"/>
  <c r="Q56" i="10"/>
  <c r="K59" i="10"/>
  <c r="K62" i="10"/>
  <c r="N74" i="10"/>
  <c r="N79" i="10"/>
  <c r="N91" i="10"/>
  <c r="H49" i="10"/>
  <c r="K18" i="10"/>
  <c r="F42" i="10"/>
  <c r="N23" i="10"/>
  <c r="Q50" i="10"/>
  <c r="F77" i="10"/>
  <c r="N59" i="10"/>
  <c r="N62" i="10"/>
  <c r="K64" i="10"/>
  <c r="N66" i="10"/>
  <c r="Q70" i="10"/>
  <c r="Q74" i="10"/>
  <c r="N86" i="10"/>
  <c r="Q97" i="10"/>
  <c r="F50" i="10"/>
  <c r="H31" i="10"/>
  <c r="H33" i="10"/>
  <c r="H35" i="10"/>
  <c r="N39" i="10"/>
  <c r="N42" i="10"/>
  <c r="H55" i="10"/>
  <c r="Q77" i="10"/>
  <c r="Q82" i="10"/>
  <c r="Q86" i="10"/>
  <c r="H100" i="10"/>
  <c r="H63" i="10"/>
  <c r="Q11" i="10"/>
  <c r="K20" i="10"/>
  <c r="H26" i="10"/>
  <c r="K35" i="10"/>
  <c r="N37" i="10"/>
  <c r="H44" i="10"/>
  <c r="Q46" i="10"/>
  <c r="Q64" i="10"/>
  <c r="H95" i="10"/>
  <c r="H103" i="10"/>
  <c r="F28" i="10"/>
  <c r="F30" i="10"/>
  <c r="J39" i="10"/>
  <c r="F43" i="10"/>
  <c r="G56" i="10"/>
  <c r="F66" i="10"/>
  <c r="F86" i="10"/>
  <c r="P92" i="10"/>
  <c r="J90" i="10"/>
  <c r="M91" i="10"/>
  <c r="G89" i="10"/>
  <c r="G9" i="10"/>
  <c r="G13" i="10"/>
  <c r="K14" i="10"/>
  <c r="J18" i="10"/>
  <c r="N19" i="10"/>
  <c r="K23" i="10"/>
  <c r="P24" i="10"/>
  <c r="F27" i="10"/>
  <c r="F32" i="10"/>
  <c r="M38" i="10"/>
  <c r="K40" i="10"/>
  <c r="F44" i="10"/>
  <c r="M50" i="10"/>
  <c r="J57" i="10"/>
  <c r="J58" i="10"/>
  <c r="J59" i="10"/>
  <c r="M60" i="10"/>
  <c r="P61" i="10"/>
  <c r="F84" i="10"/>
  <c r="J66" i="10"/>
  <c r="F65" i="10"/>
  <c r="M67" i="10"/>
  <c r="F71" i="10"/>
  <c r="N101" i="10"/>
  <c r="K101" i="10"/>
  <c r="Q101" i="10"/>
  <c r="H101" i="10"/>
  <c r="F29" i="10"/>
  <c r="H9" i="10"/>
  <c r="N10" i="10"/>
  <c r="H13" i="10"/>
  <c r="N14" i="10"/>
  <c r="G17" i="10"/>
  <c r="J22" i="10"/>
  <c r="M23" i="10"/>
  <c r="F33" i="10"/>
  <c r="Q36" i="10"/>
  <c r="P37" i="10"/>
  <c r="F45" i="10"/>
  <c r="Q48" i="10"/>
  <c r="P49" i="10"/>
  <c r="K58" i="10"/>
  <c r="G65" i="10"/>
  <c r="M77" i="10"/>
  <c r="J76" i="10"/>
  <c r="F94" i="10"/>
  <c r="F105" i="10"/>
  <c r="M88" i="10"/>
  <c r="G86" i="10"/>
  <c r="P89" i="10"/>
  <c r="J87" i="10"/>
  <c r="H34" i="11"/>
  <c r="K34" i="11"/>
  <c r="J34" i="11"/>
  <c r="I34" i="11"/>
  <c r="G34" i="11"/>
  <c r="K13" i="10"/>
  <c r="G26" i="10"/>
  <c r="H27" i="10"/>
  <c r="H32" i="10"/>
  <c r="F34" i="10"/>
  <c r="M39" i="10"/>
  <c r="G37" i="10"/>
  <c r="F46" i="10"/>
  <c r="M51" i="10"/>
  <c r="G49" i="10"/>
  <c r="F68" i="10"/>
  <c r="F64" i="10"/>
  <c r="M72" i="10"/>
  <c r="G70" i="10"/>
  <c r="P73" i="10"/>
  <c r="F89" i="10"/>
  <c r="F75" i="10"/>
  <c r="F83" i="10"/>
  <c r="P15" i="10"/>
  <c r="M14" i="10"/>
  <c r="J13" i="10"/>
  <c r="G12" i="10"/>
  <c r="H12" i="10"/>
  <c r="J27" i="10"/>
  <c r="F35" i="10"/>
  <c r="F57" i="10"/>
  <c r="N41" i="10"/>
  <c r="G46" i="10"/>
  <c r="F47" i="10"/>
  <c r="F69" i="10"/>
  <c r="N53" i="10"/>
  <c r="M58" i="10"/>
  <c r="F63" i="10"/>
  <c r="F74" i="10"/>
  <c r="G75" i="10"/>
  <c r="P78" i="10"/>
  <c r="F100" i="10"/>
  <c r="N9" i="10"/>
  <c r="N13" i="10"/>
  <c r="H16" i="10"/>
  <c r="K17" i="10"/>
  <c r="P18" i="10"/>
  <c r="Q23" i="10"/>
  <c r="G25" i="10"/>
  <c r="J26" i="10"/>
  <c r="M27" i="10"/>
  <c r="M28" i="10"/>
  <c r="K32" i="10"/>
  <c r="F36" i="10"/>
  <c r="P39" i="10"/>
  <c r="P40" i="10"/>
  <c r="M42" i="10"/>
  <c r="K44" i="10"/>
  <c r="F48" i="10"/>
  <c r="F70" i="10"/>
  <c r="P51" i="10"/>
  <c r="P52" i="10"/>
  <c r="M54" i="10"/>
  <c r="G69" i="10"/>
  <c r="P72" i="10"/>
  <c r="F87" i="10"/>
  <c r="J71" i="10"/>
  <c r="M80" i="10"/>
  <c r="G78" i="10"/>
  <c r="P81" i="10"/>
  <c r="N80" i="10"/>
  <c r="K80" i="10"/>
  <c r="H80" i="10"/>
  <c r="Q80" i="10"/>
  <c r="F99" i="10"/>
  <c r="H87" i="11"/>
  <c r="K87" i="11"/>
  <c r="J87" i="11"/>
  <c r="K9" i="10"/>
  <c r="G34" i="10"/>
  <c r="K12" i="10"/>
  <c r="J16" i="10"/>
  <c r="M17" i="10"/>
  <c r="H25" i="10"/>
  <c r="N27" i="10"/>
  <c r="M29" i="10"/>
  <c r="G36" i="10"/>
  <c r="F37" i="10"/>
  <c r="Q40" i="10"/>
  <c r="P41" i="10"/>
  <c r="G48" i="10"/>
  <c r="F49" i="10"/>
  <c r="Q52" i="10"/>
  <c r="P53" i="10"/>
  <c r="P65" i="10"/>
  <c r="F81" i="10"/>
  <c r="M64" i="10"/>
  <c r="G62" i="10"/>
  <c r="N68" i="10"/>
  <c r="K68" i="10"/>
  <c r="H68" i="10"/>
  <c r="M76" i="10"/>
  <c r="G74" i="10"/>
  <c r="P77" i="10"/>
  <c r="F93" i="10"/>
  <c r="J75" i="10"/>
  <c r="K50" i="11"/>
  <c r="J50" i="11"/>
  <c r="I50" i="11"/>
  <c r="H50" i="11"/>
  <c r="G50" i="11"/>
  <c r="H8" i="10"/>
  <c r="H11" i="10"/>
  <c r="K16" i="10"/>
  <c r="H20" i="10"/>
  <c r="K25" i="10"/>
  <c r="N26" i="10"/>
  <c r="K34" i="10"/>
  <c r="H36" i="10"/>
  <c r="M43" i="10"/>
  <c r="G41" i="10"/>
  <c r="Q41" i="10"/>
  <c r="K46" i="10"/>
  <c r="H48" i="10"/>
  <c r="M55" i="10"/>
  <c r="G53" i="10"/>
  <c r="Q53" i="10"/>
  <c r="P55" i="10"/>
  <c r="J62" i="10"/>
  <c r="G61" i="10"/>
  <c r="F80" i="10"/>
  <c r="K61" i="10"/>
  <c r="H61" i="10"/>
  <c r="J63" i="10"/>
  <c r="M71" i="10"/>
  <c r="K73" i="10"/>
  <c r="Q73" i="10"/>
  <c r="H77" i="10"/>
  <c r="K81" i="11"/>
  <c r="J81" i="11"/>
  <c r="I81" i="11"/>
  <c r="H81" i="11"/>
  <c r="G81" i="11"/>
  <c r="N12" i="10"/>
  <c r="Q27" i="10"/>
  <c r="J35" i="10"/>
  <c r="G38" i="10"/>
  <c r="F39" i="10"/>
  <c r="F61" i="10"/>
  <c r="J47" i="10"/>
  <c r="G50" i="10"/>
  <c r="F51" i="10"/>
  <c r="F73" i="10"/>
  <c r="N60" i="10"/>
  <c r="K60" i="10"/>
  <c r="K89" i="10"/>
  <c r="H89" i="10"/>
  <c r="F52" i="10"/>
  <c r="M59" i="10"/>
  <c r="G57" i="10"/>
  <c r="H58" i="10"/>
  <c r="Q58" i="10"/>
  <c r="F78" i="10"/>
  <c r="F59" i="10"/>
  <c r="F60" i="10"/>
  <c r="J78" i="10"/>
  <c r="G77" i="10"/>
  <c r="F95" i="10"/>
  <c r="F79" i="10"/>
  <c r="P80" i="10"/>
  <c r="N89" i="10"/>
  <c r="F96" i="10"/>
  <c r="N16" i="10"/>
  <c r="M11" i="10"/>
  <c r="P16" i="10"/>
  <c r="H19" i="10"/>
  <c r="G23" i="10"/>
  <c r="P25" i="10"/>
  <c r="P34" i="10"/>
  <c r="J32" i="10"/>
  <c r="Q32" i="10"/>
  <c r="P33" i="10"/>
  <c r="N34" i="10"/>
  <c r="J38" i="10"/>
  <c r="F41" i="10"/>
  <c r="H42" i="10"/>
  <c r="F62" i="10"/>
  <c r="Q44" i="10"/>
  <c r="P45" i="10"/>
  <c r="N46" i="10"/>
  <c r="J50" i="10"/>
  <c r="F53" i="10"/>
  <c r="F58" i="10"/>
  <c r="G60" i="10"/>
  <c r="M62" i="10"/>
  <c r="M63" i="10"/>
  <c r="N72" i="10"/>
  <c r="Q72" i="10"/>
  <c r="K72" i="10"/>
  <c r="N76" i="10"/>
  <c r="Q76" i="10"/>
  <c r="K76" i="10"/>
  <c r="H76" i="10"/>
  <c r="M84" i="10"/>
  <c r="G82" i="10"/>
  <c r="F101" i="10"/>
  <c r="P85" i="10"/>
  <c r="J83" i="10"/>
  <c r="N84" i="10"/>
  <c r="Q84" i="10"/>
  <c r="K84" i="10"/>
  <c r="Q89" i="10"/>
  <c r="H94" i="10"/>
  <c r="Q94" i="10"/>
  <c r="N94" i="10"/>
  <c r="K94" i="10"/>
  <c r="H70" i="11"/>
  <c r="G70" i="11"/>
  <c r="K70" i="11"/>
  <c r="J70" i="11"/>
  <c r="I70" i="11"/>
  <c r="M35" i="10"/>
  <c r="G33" i="10"/>
  <c r="Q33" i="10"/>
  <c r="K38" i="10"/>
  <c r="H40" i="10"/>
  <c r="H41" i="10"/>
  <c r="M47" i="10"/>
  <c r="G45" i="10"/>
  <c r="Q45" i="10"/>
  <c r="K50" i="10"/>
  <c r="H52" i="10"/>
  <c r="H53" i="10"/>
  <c r="F54" i="10"/>
  <c r="F56" i="10"/>
  <c r="H57" i="10"/>
  <c r="G58" i="10"/>
  <c r="H60" i="10"/>
  <c r="N61" i="10"/>
  <c r="M68" i="10"/>
  <c r="G66" i="10"/>
  <c r="F85" i="10"/>
  <c r="H66" i="10"/>
  <c r="K66" i="10"/>
  <c r="J67" i="10"/>
  <c r="F72" i="10"/>
  <c r="F76" i="10"/>
  <c r="J80" i="10"/>
  <c r="G79" i="10"/>
  <c r="P82" i="10"/>
  <c r="F98" i="10"/>
  <c r="J79" i="10"/>
  <c r="M93" i="10"/>
  <c r="G91" i="10"/>
  <c r="P94" i="10"/>
  <c r="J92" i="10"/>
  <c r="K36" i="11"/>
  <c r="J36" i="11"/>
  <c r="I36" i="11"/>
  <c r="H36" i="11"/>
  <c r="G36" i="11"/>
  <c r="K98" i="10"/>
  <c r="H98" i="10"/>
  <c r="N105" i="10"/>
  <c r="K105" i="10"/>
  <c r="K16" i="11"/>
  <c r="J16" i="11"/>
  <c r="I16" i="11"/>
  <c r="H16" i="11"/>
  <c r="G16" i="11"/>
  <c r="K33" i="11"/>
  <c r="J33" i="11"/>
  <c r="I33" i="11"/>
  <c r="H33" i="11"/>
  <c r="G33" i="11"/>
  <c r="K69" i="11"/>
  <c r="J69" i="11"/>
  <c r="I69" i="11"/>
  <c r="H69" i="11"/>
  <c r="G69" i="11"/>
  <c r="P93" i="10"/>
  <c r="M92" i="10"/>
  <c r="G90" i="10"/>
  <c r="M97" i="10"/>
  <c r="G95" i="10"/>
  <c r="K55" i="11"/>
  <c r="J55" i="11"/>
  <c r="J75" i="11"/>
  <c r="I87" i="11"/>
  <c r="F104" i="10"/>
  <c r="J6" i="11"/>
  <c r="J39" i="11"/>
  <c r="J99" i="11"/>
  <c r="H99" i="11"/>
  <c r="M83" i="10"/>
  <c r="H88" i="10"/>
  <c r="F90" i="10"/>
  <c r="F91" i="10"/>
  <c r="F92" i="10"/>
  <c r="H96" i="10"/>
  <c r="H97" i="10"/>
  <c r="Q105" i="10"/>
  <c r="J31" i="11"/>
  <c r="K45" i="11"/>
  <c r="J45" i="11"/>
  <c r="I45" i="11"/>
  <c r="H45" i="11"/>
  <c r="G45" i="11"/>
  <c r="I51" i="11"/>
  <c r="G53" i="11"/>
  <c r="I67" i="11"/>
  <c r="H82" i="11"/>
  <c r="G82" i="11"/>
  <c r="K82" i="11"/>
  <c r="K93" i="11"/>
  <c r="J93" i="11"/>
  <c r="I93" i="11"/>
  <c r="H93" i="11"/>
  <c r="G93" i="11"/>
  <c r="K99" i="11"/>
  <c r="N98" i="10"/>
  <c r="F103" i="10"/>
  <c r="K4" i="11"/>
  <c r="J4" i="11"/>
  <c r="I4" i="11"/>
  <c r="H4" i="11"/>
  <c r="G4" i="11"/>
  <c r="K14" i="11"/>
  <c r="J14" i="11"/>
  <c r="I14" i="11"/>
  <c r="H14" i="11"/>
  <c r="K17" i="11"/>
  <c r="J17" i="11"/>
  <c r="I17" i="11"/>
  <c r="H17" i="11"/>
  <c r="G17" i="11"/>
  <c r="K67" i="11"/>
  <c r="J67" i="11"/>
  <c r="Q62" i="10"/>
  <c r="J65" i="10"/>
  <c r="F102" i="10"/>
  <c r="P84" i="10"/>
  <c r="J88" i="10"/>
  <c r="K90" i="10"/>
  <c r="H92" i="10"/>
  <c r="H93" i="10"/>
  <c r="J96" i="10"/>
  <c r="M105" i="10"/>
  <c r="G103" i="10"/>
  <c r="G14" i="11"/>
  <c r="G31" i="11"/>
  <c r="H46" i="11"/>
  <c r="K46" i="11"/>
  <c r="K48" i="11"/>
  <c r="J48" i="11"/>
  <c r="I48" i="11"/>
  <c r="H51" i="11"/>
  <c r="H53" i="11"/>
  <c r="K62" i="11"/>
  <c r="J62" i="11"/>
  <c r="I62" i="11"/>
  <c r="H62" i="11"/>
  <c r="G62" i="11"/>
  <c r="G67" i="11"/>
  <c r="I82" i="11"/>
  <c r="I94" i="11"/>
  <c r="H94" i="11"/>
  <c r="G94" i="11"/>
  <c r="K94" i="11"/>
  <c r="J36" i="10"/>
  <c r="J40" i="10"/>
  <c r="J44" i="10"/>
  <c r="J48" i="10"/>
  <c r="J52" i="10"/>
  <c r="P54" i="10"/>
  <c r="J56" i="10"/>
  <c r="K78" i="10"/>
  <c r="K88" i="10"/>
  <c r="J91" i="10"/>
  <c r="K96" i="10"/>
  <c r="N97" i="10"/>
  <c r="P98" i="10"/>
  <c r="K102" i="10"/>
  <c r="H102" i="10"/>
  <c r="J104" i="10"/>
  <c r="K9" i="11"/>
  <c r="J9" i="11"/>
  <c r="I9" i="11"/>
  <c r="H9" i="11"/>
  <c r="G9" i="11"/>
  <c r="K26" i="11"/>
  <c r="J26" i="11"/>
  <c r="I26" i="11"/>
  <c r="H26" i="11"/>
  <c r="G26" i="11"/>
  <c r="J51" i="11"/>
  <c r="J82" i="11"/>
  <c r="G81" i="10"/>
  <c r="F82" i="10"/>
  <c r="Q85" i="10"/>
  <c r="P86" i="10"/>
  <c r="M89" i="10"/>
  <c r="Q98" i="10"/>
  <c r="G12" i="11"/>
  <c r="G29" i="11"/>
  <c r="J43" i="11"/>
  <c r="K57" i="11"/>
  <c r="J57" i="11"/>
  <c r="I57" i="11"/>
  <c r="H57" i="11"/>
  <c r="G57" i="11"/>
  <c r="I63" i="11"/>
  <c r="K18" i="11"/>
  <c r="J18" i="11"/>
  <c r="I18" i="11"/>
  <c r="H18" i="11"/>
  <c r="G18" i="11"/>
  <c r="K21" i="11"/>
  <c r="J21" i="11"/>
  <c r="I21" i="11"/>
  <c r="H21" i="11"/>
  <c r="G21" i="11"/>
  <c r="K74" i="11"/>
  <c r="J74" i="11"/>
  <c r="I74" i="11"/>
  <c r="H74" i="11"/>
  <c r="G74" i="11"/>
  <c r="J82" i="10"/>
  <c r="Q96" i="10"/>
  <c r="H12" i="11"/>
  <c r="H29" i="11"/>
  <c r="K38" i="11"/>
  <c r="J38" i="11"/>
  <c r="I38" i="11"/>
  <c r="H38" i="11"/>
  <c r="G38" i="11"/>
  <c r="H58" i="11"/>
  <c r="K58" i="11"/>
  <c r="K60" i="11"/>
  <c r="J60" i="11"/>
  <c r="I60" i="11"/>
  <c r="H63" i="11"/>
  <c r="G18" i="10"/>
  <c r="I38" i="10" s="1"/>
  <c r="J19" i="10"/>
  <c r="M20" i="10"/>
  <c r="G24" i="10"/>
  <c r="K70" i="10"/>
  <c r="K82" i="10"/>
  <c r="Q88" i="10"/>
  <c r="Q93" i="10"/>
  <c r="M101" i="10"/>
  <c r="G99" i="10"/>
  <c r="N102" i="10"/>
  <c r="H22" i="11"/>
  <c r="K22" i="11"/>
  <c r="K24" i="11"/>
  <c r="J24" i="11"/>
  <c r="I24" i="11"/>
  <c r="I75" i="11"/>
  <c r="K86" i="11"/>
  <c r="J86" i="11"/>
  <c r="I86" i="11"/>
  <c r="H86" i="11"/>
  <c r="G86" i="11"/>
  <c r="G103" i="11"/>
  <c r="J12" i="11"/>
  <c r="J19" i="11"/>
  <c r="J29" i="11"/>
  <c r="H31" i="11"/>
  <c r="J41" i="11"/>
  <c r="H43" i="11"/>
  <c r="J53" i="11"/>
  <c r="H55" i="11"/>
  <c r="J65" i="11"/>
  <c r="H67" i="11"/>
  <c r="I72" i="11"/>
  <c r="J77" i="11"/>
  <c r="H79" i="11"/>
  <c r="I84" i="11"/>
  <c r="J89" i="11"/>
  <c r="H91" i="11"/>
  <c r="I96" i="11"/>
  <c r="G98" i="11"/>
  <c r="J101" i="11"/>
  <c r="H103" i="11"/>
  <c r="J69" i="10"/>
  <c r="J73" i="10"/>
  <c r="J77" i="10"/>
  <c r="J81" i="10"/>
  <c r="J85" i="10"/>
  <c r="J89" i="10"/>
  <c r="J93" i="10"/>
  <c r="G94" i="10"/>
  <c r="M96" i="10"/>
  <c r="J97" i="10"/>
  <c r="G98" i="10"/>
  <c r="M100" i="10"/>
  <c r="J101" i="10"/>
  <c r="G102" i="10"/>
  <c r="M104" i="10"/>
  <c r="K12" i="11"/>
  <c r="K19" i="11"/>
  <c r="K29" i="11"/>
  <c r="I31" i="11"/>
  <c r="K41" i="11"/>
  <c r="I43" i="11"/>
  <c r="K53" i="11"/>
  <c r="K65" i="11"/>
  <c r="J72" i="11"/>
  <c r="K77" i="11"/>
  <c r="I79" i="11"/>
  <c r="J84" i="11"/>
  <c r="K89" i="11"/>
  <c r="I91" i="11"/>
  <c r="J96" i="11"/>
  <c r="H98" i="11"/>
  <c r="K101" i="11"/>
  <c r="I103" i="11"/>
  <c r="N100" i="10"/>
  <c r="N104" i="10"/>
  <c r="I98" i="11"/>
  <c r="J103" i="11"/>
  <c r="J98" i="11"/>
  <c r="J94" i="10"/>
  <c r="J98" i="10"/>
  <c r="J102" i="10"/>
  <c r="G13" i="11"/>
  <c r="G30" i="11"/>
  <c r="G42" i="11"/>
  <c r="G54" i="11"/>
  <c r="G66" i="11"/>
  <c r="G78" i="11"/>
  <c r="G90" i="11"/>
  <c r="G102" i="11"/>
  <c r="H13" i="11"/>
  <c r="G25" i="11"/>
  <c r="H30" i="11"/>
  <c r="G37" i="11"/>
  <c r="H42" i="11"/>
  <c r="G49" i="11"/>
  <c r="H54" i="11"/>
  <c r="G61" i="11"/>
  <c r="H66" i="11"/>
  <c r="G73" i="11"/>
  <c r="H78" i="11"/>
  <c r="G85" i="11"/>
  <c r="H90" i="11"/>
  <c r="G97" i="11"/>
  <c r="H102" i="11"/>
  <c r="G104" i="11"/>
  <c r="J95" i="10"/>
  <c r="J99" i="10"/>
  <c r="J103" i="10"/>
  <c r="G5" i="11"/>
  <c r="G6" i="11"/>
  <c r="H7" i="11"/>
  <c r="G10" i="11"/>
  <c r="H15" i="11"/>
  <c r="H20" i="11"/>
  <c r="I25" i="11"/>
  <c r="G27" i="11"/>
  <c r="H32" i="11"/>
  <c r="I37" i="11"/>
  <c r="G39" i="11"/>
  <c r="H44" i="11"/>
  <c r="I49" i="11"/>
  <c r="G51" i="11"/>
  <c r="H56" i="11"/>
  <c r="I61" i="11"/>
  <c r="G63" i="11"/>
  <c r="H68" i="11"/>
  <c r="I73" i="11"/>
  <c r="G75" i="11"/>
  <c r="H80" i="11"/>
  <c r="I85" i="11"/>
  <c r="G87" i="11"/>
  <c r="H92" i="11"/>
  <c r="I97" i="11"/>
  <c r="G99" i="11"/>
  <c r="H104" i="11"/>
  <c r="I104" i="11"/>
  <c r="J104" i="11"/>
  <c r="G26" i="9"/>
  <c r="G65" i="9"/>
  <c r="K73" i="9"/>
  <c r="G77" i="9"/>
  <c r="I27" i="9"/>
  <c r="H31" i="9"/>
  <c r="G36" i="9"/>
  <c r="H58" i="9"/>
  <c r="K61" i="9"/>
  <c r="I65" i="9"/>
  <c r="J77" i="9"/>
  <c r="K109" i="9"/>
  <c r="H65" i="9"/>
  <c r="H12" i="9"/>
  <c r="H36" i="9"/>
  <c r="I41" i="9"/>
  <c r="I58" i="9"/>
  <c r="J65" i="9"/>
  <c r="H70" i="9"/>
  <c r="K77" i="9"/>
  <c r="K82" i="9"/>
  <c r="J109" i="9"/>
  <c r="I106" i="9"/>
  <c r="G31" i="9"/>
  <c r="I12" i="9"/>
  <c r="J41" i="9"/>
  <c r="J58" i="9"/>
  <c r="I70" i="9"/>
  <c r="H96" i="9"/>
  <c r="I109" i="9"/>
  <c r="H106" i="9"/>
  <c r="J12" i="9"/>
  <c r="K58" i="9"/>
  <c r="J70" i="9"/>
  <c r="I75" i="9"/>
  <c r="J87" i="9"/>
  <c r="I96" i="9"/>
  <c r="H112" i="9"/>
  <c r="H109" i="9"/>
  <c r="G106" i="9"/>
  <c r="K44" i="9"/>
  <c r="K12" i="9"/>
  <c r="J75" i="9"/>
  <c r="K87" i="9"/>
  <c r="J96" i="9"/>
  <c r="K114" i="9"/>
  <c r="K75" i="9"/>
  <c r="J114" i="9"/>
  <c r="J111" i="9"/>
  <c r="G38" i="9"/>
  <c r="I114" i="9"/>
  <c r="I111" i="9"/>
  <c r="G108" i="9"/>
  <c r="H77" i="9"/>
  <c r="J34" i="9"/>
  <c r="G43" i="9"/>
  <c r="K56" i="9"/>
  <c r="G60" i="9"/>
  <c r="H114" i="9"/>
  <c r="G111" i="9"/>
  <c r="J112" i="9"/>
  <c r="I107" i="9"/>
  <c r="K105" i="9"/>
  <c r="I112" i="9"/>
  <c r="K110" i="9"/>
  <c r="H107" i="9"/>
  <c r="J105" i="9"/>
  <c r="K115" i="9"/>
  <c r="J110" i="9"/>
  <c r="I105" i="9"/>
  <c r="J115" i="9"/>
  <c r="I110" i="9"/>
  <c r="K108" i="9"/>
  <c r="H105" i="9"/>
  <c r="I115" i="9"/>
  <c r="K113" i="9"/>
  <c r="H110" i="9"/>
  <c r="J108" i="9"/>
  <c r="H115" i="9"/>
  <c r="J113" i="9"/>
  <c r="I108" i="9"/>
  <c r="K106" i="9"/>
  <c r="J7" i="9"/>
  <c r="G19" i="9"/>
  <c r="H25" i="9"/>
  <c r="K41" i="9"/>
  <c r="G55" i="9"/>
  <c r="K68" i="9"/>
  <c r="G72" i="9"/>
  <c r="G91" i="9"/>
  <c r="H94" i="9"/>
  <c r="K7" i="9"/>
  <c r="H19" i="9"/>
  <c r="H22" i="9"/>
  <c r="K25" i="9"/>
  <c r="G29" i="9"/>
  <c r="I39" i="9"/>
  <c r="H55" i="9"/>
  <c r="H72" i="9"/>
  <c r="H91" i="9"/>
  <c r="I94" i="9"/>
  <c r="G101" i="9"/>
  <c r="I5" i="9"/>
  <c r="J15" i="9"/>
  <c r="I19" i="9"/>
  <c r="I22" i="9"/>
  <c r="H29" i="9"/>
  <c r="J32" i="9"/>
  <c r="J39" i="9"/>
  <c r="H49" i="9"/>
  <c r="I72" i="9"/>
  <c r="H82" i="9"/>
  <c r="I91" i="9"/>
  <c r="J94" i="9"/>
  <c r="H101" i="9"/>
  <c r="J5" i="9"/>
  <c r="K15" i="9"/>
  <c r="J19" i="9"/>
  <c r="J22" i="9"/>
  <c r="I29" i="9"/>
  <c r="K32" i="9"/>
  <c r="K39" i="9"/>
  <c r="H46" i="9"/>
  <c r="K49" i="9"/>
  <c r="G53" i="9"/>
  <c r="I63" i="9"/>
  <c r="G79" i="9"/>
  <c r="I82" i="9"/>
  <c r="K85" i="9"/>
  <c r="G89" i="9"/>
  <c r="J91" i="9"/>
  <c r="K94" i="9"/>
  <c r="I101" i="9"/>
  <c r="K22" i="9"/>
  <c r="I46" i="9"/>
  <c r="J63" i="9"/>
  <c r="H79" i="9"/>
  <c r="J82" i="9"/>
  <c r="H89" i="9"/>
  <c r="J101" i="9"/>
  <c r="K46" i="9"/>
  <c r="J92" i="9"/>
  <c r="I6" i="9"/>
  <c r="J20" i="9"/>
  <c r="J6" i="9"/>
  <c r="I10" i="9"/>
  <c r="K20" i="9"/>
  <c r="G24" i="9"/>
  <c r="K27" i="9"/>
  <c r="H34" i="9"/>
  <c r="K37" i="9"/>
  <c r="G41" i="9"/>
  <c r="I51" i="9"/>
  <c r="H67" i="9"/>
  <c r="K70" i="9"/>
  <c r="J80" i="9"/>
  <c r="I87" i="9"/>
  <c r="K99" i="9"/>
  <c r="G67" i="9"/>
  <c r="J99" i="9"/>
  <c r="K6" i="9"/>
  <c r="J10" i="9"/>
  <c r="I34" i="9"/>
  <c r="J44" i="9"/>
  <c r="J51" i="9"/>
  <c r="K80" i="9"/>
  <c r="I109" i="8"/>
  <c r="Q113" i="8"/>
  <c r="F116" i="8"/>
  <c r="F112" i="8"/>
  <c r="N117" i="8"/>
  <c r="N113" i="8"/>
  <c r="N109" i="8"/>
  <c r="K106" i="8"/>
  <c r="F115" i="8"/>
  <c r="F111" i="8"/>
  <c r="K117" i="8"/>
  <c r="N116" i="8"/>
  <c r="K113" i="8"/>
  <c r="N112" i="8"/>
  <c r="K109" i="8"/>
  <c r="N108" i="8"/>
  <c r="M116" i="8"/>
  <c r="M112" i="8"/>
  <c r="F114" i="8"/>
  <c r="F110" i="8"/>
  <c r="M115" i="8"/>
  <c r="M111" i="8"/>
  <c r="J14" i="8"/>
  <c r="N22" i="8"/>
  <c r="M51" i="8"/>
  <c r="N9" i="8"/>
  <c r="P14" i="8"/>
  <c r="G42" i="8"/>
  <c r="N47" i="8"/>
  <c r="H56" i="8"/>
  <c r="K56" i="8"/>
  <c r="G61" i="8"/>
  <c r="G70" i="8"/>
  <c r="G74" i="8"/>
  <c r="M95" i="8"/>
  <c r="M100" i="8"/>
  <c r="M39" i="8"/>
  <c r="Q70" i="8"/>
  <c r="P90" i="8"/>
  <c r="R109" i="8" s="1"/>
  <c r="G11" i="8"/>
  <c r="N15" i="8"/>
  <c r="G34" i="8"/>
  <c r="N39" i="8"/>
  <c r="G53" i="8"/>
  <c r="Q67" i="8"/>
  <c r="K44" i="8"/>
  <c r="G49" i="8"/>
  <c r="G16" i="8"/>
  <c r="G21" i="8"/>
  <c r="M63" i="8"/>
  <c r="G82" i="8"/>
  <c r="G102" i="8"/>
  <c r="K16" i="8"/>
  <c r="G54" i="8"/>
  <c r="M13" i="8"/>
  <c r="G98" i="8"/>
  <c r="J10" i="8"/>
  <c r="J9" i="8"/>
  <c r="K72" i="8"/>
  <c r="N56" i="8"/>
  <c r="H65" i="8"/>
  <c r="H77" i="8"/>
  <c r="F38" i="8"/>
  <c r="K36" i="8"/>
  <c r="K97" i="8"/>
  <c r="K43" i="8"/>
  <c r="N36" i="8"/>
  <c r="N88" i="8"/>
  <c r="Q22" i="8"/>
  <c r="H67" i="8"/>
  <c r="H74" i="8"/>
  <c r="H15" i="8"/>
  <c r="H45" i="8"/>
  <c r="Q84" i="8"/>
  <c r="K15" i="8"/>
  <c r="N103" i="8"/>
  <c r="Q30" i="8"/>
  <c r="K96" i="8"/>
  <c r="H18" i="8"/>
  <c r="H21" i="8"/>
  <c r="H52" i="8"/>
  <c r="K55" i="8"/>
  <c r="H64" i="8"/>
  <c r="H87" i="8"/>
  <c r="H90" i="8"/>
  <c r="K93" i="8"/>
  <c r="N96" i="8"/>
  <c r="H105" i="8"/>
  <c r="H75" i="8"/>
  <c r="K21" i="8"/>
  <c r="H49" i="8"/>
  <c r="K52" i="8"/>
  <c r="N55" i="8"/>
  <c r="F79" i="8"/>
  <c r="H61" i="8"/>
  <c r="K64" i="8"/>
  <c r="K73" i="8"/>
  <c r="H79" i="8"/>
  <c r="Q82" i="8"/>
  <c r="H85" i="8"/>
  <c r="N93" i="8"/>
  <c r="K105" i="8"/>
  <c r="H14" i="8"/>
  <c r="N21" i="8"/>
  <c r="K31" i="8"/>
  <c r="K40" i="8"/>
  <c r="N43" i="8"/>
  <c r="N52" i="8"/>
  <c r="N64" i="8"/>
  <c r="N71" i="8"/>
  <c r="N73" i="8"/>
  <c r="K76" i="8"/>
  <c r="Q79" i="8"/>
  <c r="K100" i="8"/>
  <c r="N105" i="8"/>
  <c r="N31" i="8"/>
  <c r="N40" i="8"/>
  <c r="K47" i="8"/>
  <c r="K59" i="8"/>
  <c r="N76" i="8"/>
  <c r="K85" i="8"/>
  <c r="H97" i="8"/>
  <c r="I114" i="8" s="1"/>
  <c r="H73" i="8"/>
  <c r="H93" i="8"/>
  <c r="N99" i="8"/>
  <c r="K14" i="8"/>
  <c r="H16" i="8"/>
  <c r="N85" i="8"/>
  <c r="N100" i="8"/>
  <c r="N14" i="8"/>
  <c r="K35" i="8"/>
  <c r="H44" i="8"/>
  <c r="N97" i="8"/>
  <c r="N16" i="8"/>
  <c r="H20" i="8"/>
  <c r="H32" i="8"/>
  <c r="N35" i="8"/>
  <c r="H53" i="8"/>
  <c r="K63" i="8"/>
  <c r="H12" i="8"/>
  <c r="K20" i="8"/>
  <c r="H22" i="8"/>
  <c r="N44" i="8"/>
  <c r="H48" i="8"/>
  <c r="K51" i="8"/>
  <c r="H60" i="8"/>
  <c r="N69" i="8"/>
  <c r="N72" i="8"/>
  <c r="K74" i="8"/>
  <c r="K77" i="8"/>
  <c r="H81" i="8"/>
  <c r="H86" i="8"/>
  <c r="H89" i="8"/>
  <c r="K92" i="8"/>
  <c r="H101" i="8"/>
  <c r="K104" i="8"/>
  <c r="N20" i="8"/>
  <c r="H25" i="8"/>
  <c r="K32" i="8"/>
  <c r="K39" i="8"/>
  <c r="K48" i="8"/>
  <c r="K60" i="8"/>
  <c r="N63" i="8"/>
  <c r="Q72" i="8"/>
  <c r="Q74" i="8"/>
  <c r="N77" i="8"/>
  <c r="K81" i="8"/>
  <c r="K84" i="8"/>
  <c r="K86" i="8"/>
  <c r="K89" i="8"/>
  <c r="N92" i="8"/>
  <c r="N95" i="8"/>
  <c r="K101" i="8"/>
  <c r="N104" i="8"/>
  <c r="N32" i="8"/>
  <c r="H36" i="8"/>
  <c r="N48" i="8"/>
  <c r="N51" i="8"/>
  <c r="H57" i="8"/>
  <c r="N60" i="8"/>
  <c r="N81" i="8"/>
  <c r="N84" i="8"/>
  <c r="Q86" i="8"/>
  <c r="N89" i="8"/>
  <c r="N101" i="8"/>
  <c r="M44" i="8"/>
  <c r="P51" i="8"/>
  <c r="G75" i="8"/>
  <c r="G93" i="8"/>
  <c r="I113" i="8" s="1"/>
  <c r="J77" i="8"/>
  <c r="P12" i="8"/>
  <c r="J16" i="8"/>
  <c r="M18" i="8"/>
  <c r="P29" i="8"/>
  <c r="M47" i="8"/>
  <c r="M59" i="8"/>
  <c r="J61" i="8"/>
  <c r="M80" i="8"/>
  <c r="G89" i="8"/>
  <c r="M91" i="8"/>
  <c r="M103" i="8"/>
  <c r="F100" i="8"/>
  <c r="J72" i="8"/>
  <c r="F96" i="8"/>
  <c r="P80" i="8"/>
  <c r="G85" i="8"/>
  <c r="G101" i="8"/>
  <c r="P47" i="8"/>
  <c r="M64" i="8"/>
  <c r="M83" i="8"/>
  <c r="G87" i="8"/>
  <c r="I107" i="8" s="1"/>
  <c r="J89" i="8"/>
  <c r="P16" i="8"/>
  <c r="F42" i="8"/>
  <c r="M26" i="8"/>
  <c r="G57" i="8"/>
  <c r="G62" i="8"/>
  <c r="M72" i="8"/>
  <c r="J76" i="8"/>
  <c r="G78" i="8"/>
  <c r="M96" i="8"/>
  <c r="G13" i="8"/>
  <c r="G19" i="8"/>
  <c r="G38" i="8"/>
  <c r="M40" i="8"/>
  <c r="G50" i="8"/>
  <c r="J70" i="8"/>
  <c r="P78" i="8"/>
  <c r="M99" i="8"/>
  <c r="J11" i="8"/>
  <c r="M43" i="8"/>
  <c r="M52" i="8"/>
  <c r="J74" i="8"/>
  <c r="M76" i="8"/>
  <c r="J92" i="8"/>
  <c r="G94" i="8"/>
  <c r="F52" i="8"/>
  <c r="F28" i="8"/>
  <c r="M11" i="8"/>
  <c r="G33" i="8"/>
  <c r="M60" i="8"/>
  <c r="G65" i="8"/>
  <c r="J88" i="8"/>
  <c r="M104" i="8"/>
  <c r="P11" i="8"/>
  <c r="J17" i="8"/>
  <c r="M48" i="8"/>
  <c r="G58" i="8"/>
  <c r="F102" i="8"/>
  <c r="G90" i="8"/>
  <c r="I110" i="8" s="1"/>
  <c r="M92" i="8"/>
  <c r="G97" i="8"/>
  <c r="I117" i="8" s="1"/>
  <c r="J82" i="8"/>
  <c r="M17" i="8"/>
  <c r="J20" i="8"/>
  <c r="M36" i="8"/>
  <c r="M71" i="8"/>
  <c r="M84" i="8"/>
  <c r="G86" i="8"/>
  <c r="I106" i="8" s="1"/>
  <c r="M88" i="8"/>
  <c r="O108" i="8" s="1"/>
  <c r="F90" i="8"/>
  <c r="K7" i="8"/>
  <c r="Q19" i="8"/>
  <c r="N19" i="8"/>
  <c r="F41" i="8"/>
  <c r="P23" i="8"/>
  <c r="F27" i="8"/>
  <c r="F32" i="8"/>
  <c r="F33" i="8"/>
  <c r="M42" i="8"/>
  <c r="G40" i="8"/>
  <c r="F59" i="8"/>
  <c r="F46" i="8"/>
  <c r="F72" i="8"/>
  <c r="K57" i="9"/>
  <c r="J57" i="9"/>
  <c r="I57" i="9"/>
  <c r="H57" i="9"/>
  <c r="G57" i="9"/>
  <c r="Q23" i="8"/>
  <c r="P25" i="8"/>
  <c r="G27" i="8"/>
  <c r="M33" i="8"/>
  <c r="G31" i="8"/>
  <c r="F31" i="8"/>
  <c r="J37" i="8"/>
  <c r="M45" i="8"/>
  <c r="G43" i="8"/>
  <c r="F62" i="8"/>
  <c r="H68" i="8"/>
  <c r="N68" i="8"/>
  <c r="K68" i="8"/>
  <c r="K14" i="9"/>
  <c r="J14" i="9"/>
  <c r="I14" i="9"/>
  <c r="G14" i="9"/>
  <c r="K17" i="8"/>
  <c r="H17" i="8"/>
  <c r="N27" i="8"/>
  <c r="K27" i="8"/>
  <c r="F53" i="8"/>
  <c r="N33" i="8"/>
  <c r="K33" i="8"/>
  <c r="F92" i="8"/>
  <c r="N17" i="8"/>
  <c r="H19" i="8"/>
  <c r="F44" i="8"/>
  <c r="H27" i="8"/>
  <c r="H33" i="8"/>
  <c r="F39" i="8"/>
  <c r="N42" i="8"/>
  <c r="K42" i="8"/>
  <c r="H42" i="8"/>
  <c r="P59" i="8"/>
  <c r="F84" i="8"/>
  <c r="F86" i="8"/>
  <c r="J68" i="8"/>
  <c r="G67" i="8"/>
  <c r="P70" i="8"/>
  <c r="K11" i="9"/>
  <c r="J11" i="9"/>
  <c r="I11" i="9"/>
  <c r="H11" i="9"/>
  <c r="G11" i="9"/>
  <c r="K11" i="8"/>
  <c r="H11" i="8"/>
  <c r="K34" i="8"/>
  <c r="H34" i="8"/>
  <c r="J80" i="8"/>
  <c r="G79" i="8"/>
  <c r="F98" i="8"/>
  <c r="F97" i="8"/>
  <c r="P82" i="8"/>
  <c r="N46" i="8"/>
  <c r="K46" i="8"/>
  <c r="H46" i="8"/>
  <c r="H80" i="8"/>
  <c r="N80" i="8"/>
  <c r="K80" i="8"/>
  <c r="N98" i="8"/>
  <c r="K98" i="8"/>
  <c r="H98" i="8"/>
  <c r="Q98" i="8"/>
  <c r="H13" i="8"/>
  <c r="P17" i="8"/>
  <c r="F65" i="8"/>
  <c r="P46" i="8"/>
  <c r="M54" i="8"/>
  <c r="G52" i="8"/>
  <c r="F71" i="8"/>
  <c r="P55" i="8"/>
  <c r="P66" i="8"/>
  <c r="F82" i="8"/>
  <c r="M65" i="8"/>
  <c r="G63" i="8"/>
  <c r="N66" i="8"/>
  <c r="Q66" i="8"/>
  <c r="K66" i="8"/>
  <c r="H66" i="8"/>
  <c r="M82" i="8"/>
  <c r="G80" i="8"/>
  <c r="J81" i="8"/>
  <c r="F99" i="8"/>
  <c r="H14" i="9"/>
  <c r="F35" i="8"/>
  <c r="M49" i="8"/>
  <c r="G47" i="8"/>
  <c r="F66" i="8"/>
  <c r="N78" i="8"/>
  <c r="Q78" i="8"/>
  <c r="K78" i="8"/>
  <c r="H78" i="8"/>
  <c r="J27" i="8"/>
  <c r="M41" i="8"/>
  <c r="G39" i="8"/>
  <c r="F58" i="8"/>
  <c r="P43" i="8"/>
  <c r="Q46" i="8"/>
  <c r="F74" i="8"/>
  <c r="M57" i="8"/>
  <c r="G55" i="8"/>
  <c r="M61" i="8"/>
  <c r="G59" i="8"/>
  <c r="F78" i="8"/>
  <c r="N62" i="8"/>
  <c r="K62" i="8"/>
  <c r="H62" i="8"/>
  <c r="M101" i="8"/>
  <c r="G99" i="8"/>
  <c r="F34" i="8"/>
  <c r="Q7" i="8"/>
  <c r="H10" i="8"/>
  <c r="K19" i="8"/>
  <c r="M22" i="8"/>
  <c r="N24" i="8"/>
  <c r="K24" i="8"/>
  <c r="F49" i="8"/>
  <c r="P33" i="8"/>
  <c r="J31" i="8"/>
  <c r="G30" i="8"/>
  <c r="N8" i="8"/>
  <c r="H8" i="8"/>
  <c r="Q11" i="8"/>
  <c r="J21" i="8"/>
  <c r="H24" i="8"/>
  <c r="M27" i="8"/>
  <c r="K10" i="8"/>
  <c r="G15" i="8"/>
  <c r="F40" i="8"/>
  <c r="P22" i="8"/>
  <c r="M24" i="8"/>
  <c r="Q27" i="8"/>
  <c r="P34" i="8"/>
  <c r="P35" i="8"/>
  <c r="N38" i="8"/>
  <c r="K38" i="8"/>
  <c r="H38" i="8"/>
  <c r="F51" i="8"/>
  <c r="N54" i="8"/>
  <c r="K54" i="8"/>
  <c r="H54" i="8"/>
  <c r="N58" i="8"/>
  <c r="K58" i="8"/>
  <c r="H58" i="8"/>
  <c r="J64" i="8"/>
  <c r="F77" i="8"/>
  <c r="M98" i="8"/>
  <c r="G96" i="8"/>
  <c r="I116" i="8" s="1"/>
  <c r="P99" i="8"/>
  <c r="J97" i="8"/>
  <c r="N7" i="8"/>
  <c r="F30" i="8"/>
  <c r="N34" i="8"/>
  <c r="Q17" i="8"/>
  <c r="N26" i="8"/>
  <c r="K26" i="8"/>
  <c r="N29" i="8"/>
  <c r="K29" i="8"/>
  <c r="H30" i="8"/>
  <c r="K8" i="8"/>
  <c r="F29" i="8"/>
  <c r="K30" i="8"/>
  <c r="Q8" i="8"/>
  <c r="M10" i="8"/>
  <c r="N12" i="8"/>
  <c r="K12" i="8"/>
  <c r="P13" i="8"/>
  <c r="M16" i="8"/>
  <c r="N18" i="8"/>
  <c r="K18" i="8"/>
  <c r="M21" i="8"/>
  <c r="P24" i="8"/>
  <c r="H26" i="8"/>
  <c r="F48" i="8"/>
  <c r="J30" i="8"/>
  <c r="P32" i="8"/>
  <c r="G29" i="8"/>
  <c r="M30" i="8"/>
  <c r="M32" i="8"/>
  <c r="Q34" i="8"/>
  <c r="P42" i="8"/>
  <c r="F64" i="8"/>
  <c r="M50" i="8"/>
  <c r="G48" i="8"/>
  <c r="J48" i="8"/>
  <c r="J60" i="8"/>
  <c r="P62" i="8"/>
  <c r="M70" i="8"/>
  <c r="G68" i="8"/>
  <c r="F87" i="8"/>
  <c r="J69" i="8"/>
  <c r="F88" i="8"/>
  <c r="F43" i="8"/>
  <c r="N10" i="8"/>
  <c r="J15" i="8"/>
  <c r="Q24" i="8"/>
  <c r="J26" i="8"/>
  <c r="Q28" i="8"/>
  <c r="N28" i="8"/>
  <c r="H29" i="8"/>
  <c r="Q33" i="8"/>
  <c r="F56" i="8"/>
  <c r="F61" i="8"/>
  <c r="Q42" i="8"/>
  <c r="F70" i="8"/>
  <c r="M53" i="8"/>
  <c r="G51" i="8"/>
  <c r="J56" i="8"/>
  <c r="P58" i="8"/>
  <c r="Q62" i="8"/>
  <c r="M81" i="8"/>
  <c r="H50" i="9"/>
  <c r="G50" i="9"/>
  <c r="H86" i="9"/>
  <c r="G86" i="9"/>
  <c r="K23" i="8"/>
  <c r="H23" i="8"/>
  <c r="F45" i="8"/>
  <c r="M28" i="8"/>
  <c r="J29" i="8"/>
  <c r="P31" i="8"/>
  <c r="M38" i="8"/>
  <c r="G36" i="8"/>
  <c r="F55" i="8"/>
  <c r="F57" i="8"/>
  <c r="F47" i="8"/>
  <c r="N50" i="8"/>
  <c r="K50" i="8"/>
  <c r="H50" i="8"/>
  <c r="P54" i="8"/>
  <c r="M66" i="8"/>
  <c r="P67" i="8"/>
  <c r="G64" i="8"/>
  <c r="F83" i="8"/>
  <c r="F67" i="8"/>
  <c r="M69" i="8"/>
  <c r="F75" i="8"/>
  <c r="M58" i="8"/>
  <c r="G56" i="8"/>
  <c r="M34" i="8"/>
  <c r="G32" i="8"/>
  <c r="Q13" i="8"/>
  <c r="N13" i="8"/>
  <c r="Q9" i="8"/>
  <c r="K9" i="8"/>
  <c r="M12" i="8"/>
  <c r="J23" i="8"/>
  <c r="Q25" i="8"/>
  <c r="N25" i="8"/>
  <c r="Q26" i="8"/>
  <c r="M29" i="8"/>
  <c r="P30" i="8"/>
  <c r="M37" i="8"/>
  <c r="G35" i="8"/>
  <c r="F54" i="8"/>
  <c r="F36" i="8"/>
  <c r="F37" i="8"/>
  <c r="P38" i="8"/>
  <c r="F60" i="8"/>
  <c r="M46" i="8"/>
  <c r="G44" i="8"/>
  <c r="F63" i="8"/>
  <c r="J44" i="8"/>
  <c r="F50" i="8"/>
  <c r="F73" i="8"/>
  <c r="Q54" i="8"/>
  <c r="M62" i="8"/>
  <c r="G60" i="8"/>
  <c r="F76" i="8"/>
  <c r="P83" i="8"/>
  <c r="J100" i="8"/>
  <c r="G77" i="8"/>
  <c r="J86" i="8"/>
  <c r="K18" i="9"/>
  <c r="K74" i="9"/>
  <c r="H74" i="9"/>
  <c r="G74" i="9"/>
  <c r="K93" i="9"/>
  <c r="J93" i="9"/>
  <c r="I93" i="9"/>
  <c r="H93" i="9"/>
  <c r="G93" i="9"/>
  <c r="G12" i="8"/>
  <c r="J13" i="8"/>
  <c r="M14" i="8"/>
  <c r="G18" i="8"/>
  <c r="J19" i="8"/>
  <c r="M20" i="8"/>
  <c r="G24" i="8"/>
  <c r="J25" i="8"/>
  <c r="Q31" i="8"/>
  <c r="Q35" i="8"/>
  <c r="K37" i="8"/>
  <c r="Q39" i="8"/>
  <c r="K41" i="8"/>
  <c r="Q43" i="8"/>
  <c r="K45" i="8"/>
  <c r="Q47" i="8"/>
  <c r="K49" i="8"/>
  <c r="Q51" i="8"/>
  <c r="K53" i="8"/>
  <c r="Q55" i="8"/>
  <c r="K57" i="8"/>
  <c r="Q59" i="8"/>
  <c r="K61" i="8"/>
  <c r="Q63" i="8"/>
  <c r="K65" i="8"/>
  <c r="F68" i="8"/>
  <c r="Q71" i="8"/>
  <c r="P72" i="8"/>
  <c r="M73" i="8"/>
  <c r="M75" i="8"/>
  <c r="F80" i="8"/>
  <c r="Q83" i="8"/>
  <c r="P84" i="8"/>
  <c r="M85" i="8"/>
  <c r="G104" i="8"/>
  <c r="J105" i="8"/>
  <c r="K21" i="9"/>
  <c r="J21" i="9"/>
  <c r="I21" i="9"/>
  <c r="H21" i="9"/>
  <c r="G21" i="9"/>
  <c r="K38" i="9"/>
  <c r="F69" i="8"/>
  <c r="M74" i="8"/>
  <c r="G72" i="8"/>
  <c r="N75" i="8"/>
  <c r="F81" i="8"/>
  <c r="M86" i="8"/>
  <c r="G84" i="8"/>
  <c r="F103" i="8"/>
  <c r="N87" i="8"/>
  <c r="O107" i="8" s="1"/>
  <c r="M97" i="8"/>
  <c r="G95" i="8"/>
  <c r="I115" i="8" s="1"/>
  <c r="F95" i="8"/>
  <c r="J96" i="8"/>
  <c r="K4" i="9"/>
  <c r="J4" i="9"/>
  <c r="I4" i="9"/>
  <c r="H4" i="9"/>
  <c r="K9" i="9"/>
  <c r="J9" i="9"/>
  <c r="I9" i="9"/>
  <c r="H9" i="9"/>
  <c r="K81" i="9"/>
  <c r="J81" i="9"/>
  <c r="I81" i="9"/>
  <c r="H81" i="9"/>
  <c r="G81" i="9"/>
  <c r="G17" i="8"/>
  <c r="M19" i="8"/>
  <c r="P20" i="8"/>
  <c r="G23" i="8"/>
  <c r="J24" i="8"/>
  <c r="M25" i="8"/>
  <c r="J34" i="8"/>
  <c r="P36" i="8"/>
  <c r="J38" i="8"/>
  <c r="P40" i="8"/>
  <c r="J42" i="8"/>
  <c r="P44" i="8"/>
  <c r="J46" i="8"/>
  <c r="P48" i="8"/>
  <c r="J50" i="8"/>
  <c r="J54" i="8"/>
  <c r="P56" i="8"/>
  <c r="J58" i="8"/>
  <c r="J62" i="8"/>
  <c r="J66" i="8"/>
  <c r="J78" i="8"/>
  <c r="G81" i="8"/>
  <c r="F104" i="8"/>
  <c r="P88" i="8"/>
  <c r="P86" i="8"/>
  <c r="N94" i="8"/>
  <c r="K94" i="8"/>
  <c r="H94" i="8"/>
  <c r="K45" i="9"/>
  <c r="J45" i="9"/>
  <c r="I45" i="9"/>
  <c r="H45" i="9"/>
  <c r="G45" i="9"/>
  <c r="N37" i="8"/>
  <c r="N41" i="8"/>
  <c r="N45" i="8"/>
  <c r="N49" i="8"/>
  <c r="N53" i="8"/>
  <c r="N57" i="8"/>
  <c r="N61" i="8"/>
  <c r="N65" i="8"/>
  <c r="P75" i="8"/>
  <c r="P87" i="8"/>
  <c r="F93" i="8"/>
  <c r="F94" i="8"/>
  <c r="P98" i="8"/>
  <c r="M105" i="8"/>
  <c r="G103" i="8"/>
  <c r="G4" i="9"/>
  <c r="G9" i="9"/>
  <c r="H62" i="9"/>
  <c r="G62" i="9"/>
  <c r="M67" i="8"/>
  <c r="H70" i="8"/>
  <c r="G71" i="8"/>
  <c r="Q75" i="8"/>
  <c r="P76" i="8"/>
  <c r="H82" i="8"/>
  <c r="G83" i="8"/>
  <c r="Q87" i="8"/>
  <c r="M94" i="8"/>
  <c r="G92" i="8"/>
  <c r="N102" i="8"/>
  <c r="K102" i="8"/>
  <c r="H102" i="8"/>
  <c r="K16" i="9"/>
  <c r="J16" i="9"/>
  <c r="I16" i="9"/>
  <c r="H16" i="9"/>
  <c r="G16" i="9"/>
  <c r="K69" i="9"/>
  <c r="J69" i="9"/>
  <c r="I69" i="9"/>
  <c r="H69" i="9"/>
  <c r="G69" i="9"/>
  <c r="J35" i="8"/>
  <c r="J39" i="8"/>
  <c r="J43" i="8"/>
  <c r="J47" i="8"/>
  <c r="P49" i="8"/>
  <c r="J51" i="8"/>
  <c r="J55" i="8"/>
  <c r="P57" i="8"/>
  <c r="J59" i="8"/>
  <c r="J63" i="8"/>
  <c r="P69" i="8"/>
  <c r="J67" i="8"/>
  <c r="N67" i="8"/>
  <c r="M68" i="8"/>
  <c r="H71" i="8"/>
  <c r="M78" i="8"/>
  <c r="G76" i="8"/>
  <c r="Q76" i="8"/>
  <c r="N79" i="8"/>
  <c r="H83" i="8"/>
  <c r="F85" i="8"/>
  <c r="M90" i="8"/>
  <c r="G88" i="8"/>
  <c r="I108" i="8" s="1"/>
  <c r="M93" i="8"/>
  <c r="G91" i="8"/>
  <c r="I111" i="8" s="1"/>
  <c r="K91" i="8"/>
  <c r="H91" i="8"/>
  <c r="Q91" i="8"/>
  <c r="R111" i="8" s="1"/>
  <c r="F101" i="8"/>
  <c r="K26" i="9"/>
  <c r="Q37" i="8"/>
  <c r="Q41" i="8"/>
  <c r="N90" i="8"/>
  <c r="K90" i="8"/>
  <c r="F91" i="8"/>
  <c r="M102" i="8"/>
  <c r="G100" i="8"/>
  <c r="F105" i="8"/>
  <c r="K70" i="8"/>
  <c r="K82" i="8"/>
  <c r="H88" i="8"/>
  <c r="Q88" i="8"/>
  <c r="F89" i="8"/>
  <c r="J93" i="8"/>
  <c r="P95" i="8"/>
  <c r="R114" i="8" s="1"/>
  <c r="P103" i="8"/>
  <c r="K17" i="9"/>
  <c r="J17" i="9"/>
  <c r="I17" i="9"/>
  <c r="H17" i="9"/>
  <c r="G17" i="9"/>
  <c r="K33" i="9"/>
  <c r="J33" i="9"/>
  <c r="I33" i="9"/>
  <c r="H33" i="9"/>
  <c r="G33" i="9"/>
  <c r="K50" i="9"/>
  <c r="K86" i="9"/>
  <c r="I98" i="9"/>
  <c r="H98" i="9"/>
  <c r="G98" i="9"/>
  <c r="H18" i="9"/>
  <c r="J24" i="9"/>
  <c r="H26" i="9"/>
  <c r="I31" i="9"/>
  <c r="J36" i="9"/>
  <c r="H38" i="9"/>
  <c r="I43" i="9"/>
  <c r="J48" i="9"/>
  <c r="I55" i="9"/>
  <c r="J60" i="9"/>
  <c r="I67" i="9"/>
  <c r="Q95" i="8"/>
  <c r="Q99" i="8"/>
  <c r="Q103" i="8"/>
  <c r="I18" i="9"/>
  <c r="K24" i="9"/>
  <c r="I26" i="9"/>
  <c r="G28" i="9"/>
  <c r="J31" i="9"/>
  <c r="K36" i="9"/>
  <c r="I38" i="9"/>
  <c r="G40" i="9"/>
  <c r="J43" i="9"/>
  <c r="K48" i="9"/>
  <c r="I50" i="9"/>
  <c r="G52" i="9"/>
  <c r="J55" i="9"/>
  <c r="K60" i="9"/>
  <c r="I62" i="9"/>
  <c r="G64" i="9"/>
  <c r="J67" i="9"/>
  <c r="K72" i="9"/>
  <c r="I74" i="9"/>
  <c r="G76" i="9"/>
  <c r="J79" i="9"/>
  <c r="K84" i="9"/>
  <c r="I86" i="9"/>
  <c r="G88" i="9"/>
  <c r="G100" i="9"/>
  <c r="G8" i="9"/>
  <c r="J18" i="9"/>
  <c r="G23" i="9"/>
  <c r="J26" i="9"/>
  <c r="H28" i="9"/>
  <c r="G35" i="9"/>
  <c r="J38" i="9"/>
  <c r="H40" i="9"/>
  <c r="G47" i="9"/>
  <c r="J50" i="9"/>
  <c r="H52" i="9"/>
  <c r="G59" i="9"/>
  <c r="J62" i="9"/>
  <c r="H64" i="9"/>
  <c r="G71" i="9"/>
  <c r="J74" i="9"/>
  <c r="H76" i="9"/>
  <c r="G83" i="9"/>
  <c r="J86" i="9"/>
  <c r="H88" i="9"/>
  <c r="G95" i="9"/>
  <c r="J98" i="9"/>
  <c r="H100" i="9"/>
  <c r="J90" i="8"/>
  <c r="J94" i="8"/>
  <c r="J98" i="8"/>
  <c r="J102" i="8"/>
  <c r="H8" i="9"/>
  <c r="G13" i="9"/>
  <c r="H23" i="9"/>
  <c r="I28" i="9"/>
  <c r="G30" i="9"/>
  <c r="H35" i="9"/>
  <c r="I40" i="9"/>
  <c r="G42" i="9"/>
  <c r="H47" i="9"/>
  <c r="I52" i="9"/>
  <c r="G54" i="9"/>
  <c r="H59" i="9"/>
  <c r="I64" i="9"/>
  <c r="G66" i="9"/>
  <c r="H71" i="9"/>
  <c r="I76" i="9"/>
  <c r="G78" i="9"/>
  <c r="H83" i="9"/>
  <c r="I88" i="9"/>
  <c r="G90" i="9"/>
  <c r="H95" i="9"/>
  <c r="I100" i="9"/>
  <c r="G102" i="9"/>
  <c r="Q92" i="8"/>
  <c r="R112" i="8" s="1"/>
  <c r="H95" i="8"/>
  <c r="Q96" i="8"/>
  <c r="R116" i="8" s="1"/>
  <c r="H99" i="8"/>
  <c r="Q100" i="8"/>
  <c r="H103" i="8"/>
  <c r="Q104" i="8"/>
  <c r="I8" i="9"/>
  <c r="H13" i="9"/>
  <c r="I23" i="9"/>
  <c r="G25" i="9"/>
  <c r="J28" i="9"/>
  <c r="H30" i="9"/>
  <c r="I35" i="9"/>
  <c r="G37" i="9"/>
  <c r="J40" i="9"/>
  <c r="H42" i="9"/>
  <c r="I47" i="9"/>
  <c r="G49" i="9"/>
  <c r="J52" i="9"/>
  <c r="H54" i="9"/>
  <c r="I59" i="9"/>
  <c r="G61" i="9"/>
  <c r="J64" i="9"/>
  <c r="H66" i="9"/>
  <c r="I71" i="9"/>
  <c r="G73" i="9"/>
  <c r="J76" i="9"/>
  <c r="H78" i="9"/>
  <c r="I83" i="9"/>
  <c r="G85" i="9"/>
  <c r="J88" i="9"/>
  <c r="H90" i="9"/>
  <c r="I95" i="9"/>
  <c r="G97" i="9"/>
  <c r="J100" i="9"/>
  <c r="H102" i="9"/>
  <c r="G7" i="9"/>
  <c r="J8" i="9"/>
  <c r="I13" i="9"/>
  <c r="G15" i="9"/>
  <c r="G20" i="9"/>
  <c r="J23" i="9"/>
  <c r="I30" i="9"/>
  <c r="G32" i="9"/>
  <c r="J35" i="9"/>
  <c r="I42" i="9"/>
  <c r="G44" i="9"/>
  <c r="J47" i="9"/>
  <c r="I54" i="9"/>
  <c r="G56" i="9"/>
  <c r="J59" i="9"/>
  <c r="H61" i="9"/>
  <c r="I66" i="9"/>
  <c r="G68" i="9"/>
  <c r="J71" i="9"/>
  <c r="H73" i="9"/>
  <c r="I78" i="9"/>
  <c r="G80" i="9"/>
  <c r="J83" i="9"/>
  <c r="H85" i="9"/>
  <c r="I90" i="9"/>
  <c r="G92" i="9"/>
  <c r="J95" i="9"/>
  <c r="H97" i="9"/>
  <c r="I102" i="9"/>
  <c r="G104" i="9"/>
  <c r="J71" i="8"/>
  <c r="J75" i="8"/>
  <c r="J79" i="8"/>
  <c r="J83" i="8"/>
  <c r="J87" i="8"/>
  <c r="J91" i="8"/>
  <c r="J95" i="8"/>
  <c r="J99" i="8"/>
  <c r="J103" i="8"/>
  <c r="G5" i="9"/>
  <c r="G6" i="9"/>
  <c r="H7" i="9"/>
  <c r="G10" i="9"/>
  <c r="J13" i="9"/>
  <c r="H15" i="9"/>
  <c r="H20" i="9"/>
  <c r="I25" i="9"/>
  <c r="G27" i="9"/>
  <c r="J30" i="9"/>
  <c r="H32" i="9"/>
  <c r="I37" i="9"/>
  <c r="G39" i="9"/>
  <c r="J42" i="9"/>
  <c r="H44" i="9"/>
  <c r="I49" i="9"/>
  <c r="G51" i="9"/>
  <c r="J54" i="9"/>
  <c r="H56" i="9"/>
  <c r="I61" i="9"/>
  <c r="G63" i="9"/>
  <c r="J66" i="9"/>
  <c r="H68" i="9"/>
  <c r="I73" i="9"/>
  <c r="G75" i="9"/>
  <c r="J78" i="9"/>
  <c r="H80" i="9"/>
  <c r="I85" i="9"/>
  <c r="G87" i="9"/>
  <c r="J90" i="9"/>
  <c r="H92" i="9"/>
  <c r="I97" i="9"/>
  <c r="G99" i="9"/>
  <c r="J102" i="9"/>
  <c r="H104" i="9"/>
  <c r="J97" i="9"/>
  <c r="H99" i="9"/>
  <c r="I104" i="9"/>
  <c r="J104" i="9"/>
  <c r="G52" i="7"/>
  <c r="J63" i="7"/>
  <c r="K15" i="7"/>
  <c r="H47" i="7"/>
  <c r="I63" i="7"/>
  <c r="K100" i="7"/>
  <c r="H5" i="7"/>
  <c r="H20" i="7"/>
  <c r="J42" i="7"/>
  <c r="I64" i="7"/>
  <c r="I69" i="7"/>
  <c r="H80" i="7"/>
  <c r="K47" i="7"/>
  <c r="H16" i="7"/>
  <c r="K20" i="7"/>
  <c r="K80" i="7"/>
  <c r="G11" i="7"/>
  <c r="G16" i="7"/>
  <c r="J43" i="7"/>
  <c r="J54" i="7"/>
  <c r="G70" i="7"/>
  <c r="I102" i="7"/>
  <c r="H15" i="7"/>
  <c r="J16" i="7"/>
  <c r="H44" i="7"/>
  <c r="G17" i="7"/>
  <c r="I61" i="7"/>
  <c r="K66" i="7"/>
  <c r="H8" i="7"/>
  <c r="H28" i="7"/>
  <c r="I34" i="7"/>
  <c r="J93" i="7"/>
  <c r="K8" i="7"/>
  <c r="G51" i="7"/>
  <c r="K104" i="7"/>
  <c r="G7" i="7"/>
  <c r="H10" i="7"/>
  <c r="I18" i="7"/>
  <c r="G27" i="7"/>
  <c r="H41" i="7"/>
  <c r="K51" i="7"/>
  <c r="G64" i="7"/>
  <c r="K74" i="7"/>
  <c r="H79" i="7"/>
  <c r="I7" i="7"/>
  <c r="I15" i="7"/>
  <c r="I27" i="7"/>
  <c r="H89" i="7"/>
  <c r="H102" i="7"/>
  <c r="H27" i="7"/>
  <c r="K24" i="7"/>
  <c r="K33" i="7"/>
  <c r="K52" i="7"/>
  <c r="G103" i="7"/>
  <c r="K12" i="7"/>
  <c r="H25" i="7"/>
  <c r="G33" i="7"/>
  <c r="H43" i="7"/>
  <c r="G48" i="7"/>
  <c r="J71" i="7"/>
  <c r="H86" i="7"/>
  <c r="J99" i="7"/>
  <c r="H33" i="7"/>
  <c r="G104" i="7"/>
  <c r="K9" i="7"/>
  <c r="I13" i="7"/>
  <c r="H29" i="7"/>
  <c r="I33" i="7"/>
  <c r="G44" i="7"/>
  <c r="H49" i="7"/>
  <c r="H67" i="7"/>
  <c r="K72" i="7"/>
  <c r="K81" i="7"/>
  <c r="I91" i="7"/>
  <c r="H100" i="7"/>
  <c r="J104" i="7"/>
  <c r="G10" i="7"/>
  <c r="K10" i="7"/>
  <c r="I14" i="7"/>
  <c r="K17" i="7"/>
  <c r="K21" i="7"/>
  <c r="I30" i="7"/>
  <c r="J59" i="7"/>
  <c r="G68" i="7"/>
  <c r="H73" i="7"/>
  <c r="K88" i="7"/>
  <c r="K101" i="7"/>
  <c r="J14" i="7"/>
  <c r="H23" i="7"/>
  <c r="I46" i="7"/>
  <c r="K92" i="7"/>
  <c r="J5" i="7"/>
  <c r="K23" i="7"/>
  <c r="J30" i="7"/>
  <c r="I37" i="7"/>
  <c r="G40" i="7"/>
  <c r="J67" i="7"/>
  <c r="H84" i="7"/>
  <c r="K30" i="7"/>
  <c r="I40" i="7"/>
  <c r="G6" i="7"/>
  <c r="I11" i="7"/>
  <c r="I17" i="7"/>
  <c r="J31" i="7"/>
  <c r="K44" i="7"/>
  <c r="I51" i="7"/>
  <c r="K54" i="7"/>
  <c r="I57" i="7"/>
  <c r="J61" i="7"/>
  <c r="H64" i="7"/>
  <c r="H68" i="7"/>
  <c r="H71" i="7"/>
  <c r="G75" i="7"/>
  <c r="G81" i="7"/>
  <c r="K93" i="7"/>
  <c r="J37" i="7"/>
  <c r="I68" i="7"/>
  <c r="K71" i="7"/>
  <c r="H75" i="7"/>
  <c r="J78" i="7"/>
  <c r="H81" i="7"/>
  <c r="H97" i="7"/>
  <c r="G101" i="7"/>
  <c r="H103" i="7"/>
  <c r="H40" i="7"/>
  <c r="I44" i="7"/>
  <c r="H57" i="7"/>
  <c r="I6" i="7"/>
  <c r="H21" i="7"/>
  <c r="I25" i="7"/>
  <c r="G28" i="7"/>
  <c r="K55" i="7"/>
  <c r="K68" i="7"/>
  <c r="I75" i="7"/>
  <c r="K78" i="7"/>
  <c r="I81" i="7"/>
  <c r="I90" i="7"/>
  <c r="H101" i="7"/>
  <c r="I103" i="7"/>
  <c r="J17" i="7"/>
  <c r="J57" i="7"/>
  <c r="J6" i="7"/>
  <c r="I21" i="7"/>
  <c r="H32" i="7"/>
  <c r="G39" i="7"/>
  <c r="G45" i="7"/>
  <c r="J75" i="7"/>
  <c r="J81" i="7"/>
  <c r="I101" i="7"/>
  <c r="K103" i="7"/>
  <c r="H17" i="7"/>
  <c r="H51" i="7"/>
  <c r="G21" i="7"/>
  <c r="J51" i="7"/>
  <c r="J21" i="7"/>
  <c r="I28" i="7"/>
  <c r="I32" i="7"/>
  <c r="H39" i="7"/>
  <c r="H45" i="7"/>
  <c r="K79" i="7"/>
  <c r="K94" i="7"/>
  <c r="K98" i="7"/>
  <c r="J101" i="7"/>
  <c r="H6" i="7"/>
  <c r="J13" i="7"/>
  <c r="K32" i="7"/>
  <c r="I39" i="7"/>
  <c r="K42" i="7"/>
  <c r="I45" i="7"/>
  <c r="J49" i="7"/>
  <c r="H52" i="7"/>
  <c r="H56" i="7"/>
  <c r="H59" i="7"/>
  <c r="G63" i="7"/>
  <c r="G69" i="7"/>
  <c r="J76" i="7"/>
  <c r="G82" i="7"/>
  <c r="J91" i="7"/>
  <c r="H11" i="7"/>
  <c r="G5" i="7"/>
  <c r="H7" i="7"/>
  <c r="I10" i="7"/>
  <c r="K13" i="7"/>
  <c r="I16" i="7"/>
  <c r="I22" i="7"/>
  <c r="J39" i="7"/>
  <c r="J45" i="7"/>
  <c r="I52" i="7"/>
  <c r="I56" i="7"/>
  <c r="K59" i="7"/>
  <c r="H63" i="7"/>
  <c r="J66" i="7"/>
  <c r="H69" i="7"/>
  <c r="I73" i="7"/>
  <c r="G76" i="7"/>
  <c r="K91" i="7"/>
  <c r="G46" i="7"/>
  <c r="J7" i="7"/>
  <c r="G12" i="7"/>
  <c r="J15" i="7"/>
  <c r="G19" i="7"/>
  <c r="J20" i="7"/>
  <c r="H22" i="7"/>
  <c r="K25" i="7"/>
  <c r="G29" i="7"/>
  <c r="J32" i="7"/>
  <c r="H34" i="7"/>
  <c r="K37" i="7"/>
  <c r="G41" i="7"/>
  <c r="J44" i="7"/>
  <c r="H46" i="7"/>
  <c r="K49" i="7"/>
  <c r="G53" i="7"/>
  <c r="J56" i="7"/>
  <c r="H58" i="7"/>
  <c r="K61" i="7"/>
  <c r="G65" i="7"/>
  <c r="J68" i="7"/>
  <c r="H70" i="7"/>
  <c r="K73" i="7"/>
  <c r="G77" i="7"/>
  <c r="J80" i="7"/>
  <c r="H82" i="7"/>
  <c r="G84" i="7"/>
  <c r="G86" i="7"/>
  <c r="G88" i="7"/>
  <c r="K90" i="7"/>
  <c r="J90" i="7"/>
  <c r="I92" i="7"/>
  <c r="H92" i="7"/>
  <c r="J103" i="7"/>
  <c r="G72" i="7"/>
  <c r="G22" i="7"/>
  <c r="G34" i="7"/>
  <c r="H12" i="7"/>
  <c r="H53" i="7"/>
  <c r="I58" i="7"/>
  <c r="H65" i="7"/>
  <c r="I82" i="7"/>
  <c r="I12" i="7"/>
  <c r="G14" i="7"/>
  <c r="I19" i="7"/>
  <c r="J22" i="7"/>
  <c r="H24" i="7"/>
  <c r="I29" i="7"/>
  <c r="G31" i="7"/>
  <c r="J34" i="7"/>
  <c r="H36" i="7"/>
  <c r="I41" i="7"/>
  <c r="G43" i="7"/>
  <c r="J46" i="7"/>
  <c r="H48" i="7"/>
  <c r="I53" i="7"/>
  <c r="G55" i="7"/>
  <c r="J58" i="7"/>
  <c r="H60" i="7"/>
  <c r="I65" i="7"/>
  <c r="G67" i="7"/>
  <c r="J70" i="7"/>
  <c r="H72" i="7"/>
  <c r="I77" i="7"/>
  <c r="G79" i="7"/>
  <c r="J82" i="7"/>
  <c r="I84" i="7"/>
  <c r="I86" i="7"/>
  <c r="I88" i="7"/>
  <c r="G90" i="7"/>
  <c r="G92" i="7"/>
  <c r="H94" i="7"/>
  <c r="G96" i="7"/>
  <c r="G98" i="7"/>
  <c r="G100" i="7"/>
  <c r="K102" i="7"/>
  <c r="J102" i="7"/>
  <c r="I104" i="7"/>
  <c r="H104" i="7"/>
  <c r="G60" i="7"/>
  <c r="H88" i="7"/>
  <c r="G4" i="7"/>
  <c r="G9" i="7"/>
  <c r="J12" i="7"/>
  <c r="H14" i="7"/>
  <c r="G18" i="7"/>
  <c r="J19" i="7"/>
  <c r="K22" i="7"/>
  <c r="I24" i="7"/>
  <c r="G26" i="7"/>
  <c r="J29" i="7"/>
  <c r="K34" i="7"/>
  <c r="I36" i="7"/>
  <c r="G38" i="7"/>
  <c r="J41" i="7"/>
  <c r="K46" i="7"/>
  <c r="I48" i="7"/>
  <c r="G50" i="7"/>
  <c r="J53" i="7"/>
  <c r="K58" i="7"/>
  <c r="I60" i="7"/>
  <c r="G62" i="7"/>
  <c r="J65" i="7"/>
  <c r="K70" i="7"/>
  <c r="I72" i="7"/>
  <c r="G74" i="7"/>
  <c r="J77" i="7"/>
  <c r="K82" i="7"/>
  <c r="J84" i="7"/>
  <c r="J86" i="7"/>
  <c r="J88" i="7"/>
  <c r="H90" i="7"/>
  <c r="J92" i="7"/>
  <c r="I94" i="7"/>
  <c r="H96" i="7"/>
  <c r="I70" i="7"/>
  <c r="H77" i="7"/>
  <c r="H4" i="7"/>
  <c r="H9" i="7"/>
  <c r="H18" i="7"/>
  <c r="K19" i="7"/>
  <c r="J24" i="7"/>
  <c r="H26" i="7"/>
  <c r="K29" i="7"/>
  <c r="I31" i="7"/>
  <c r="J36" i="7"/>
  <c r="H38" i="7"/>
  <c r="K41" i="7"/>
  <c r="I43" i="7"/>
  <c r="J48" i="7"/>
  <c r="H50" i="7"/>
  <c r="I55" i="7"/>
  <c r="J60" i="7"/>
  <c r="H62" i="7"/>
  <c r="I67" i="7"/>
  <c r="J72" i="7"/>
  <c r="H74" i="7"/>
  <c r="I79" i="7"/>
  <c r="K83" i="7"/>
  <c r="K84" i="7"/>
  <c r="K86" i="7"/>
  <c r="I96" i="7"/>
  <c r="I98" i="7"/>
  <c r="I100" i="7"/>
  <c r="I9" i="7"/>
  <c r="I26" i="7"/>
  <c r="I38" i="7"/>
  <c r="K48" i="7"/>
  <c r="I50" i="7"/>
  <c r="J55" i="7"/>
  <c r="I62" i="7"/>
  <c r="I74" i="7"/>
  <c r="J79" i="7"/>
  <c r="J85" i="7"/>
  <c r="I85" i="7"/>
  <c r="H87" i="7"/>
  <c r="G87" i="7"/>
  <c r="J96" i="7"/>
  <c r="J98" i="7"/>
  <c r="J100" i="7"/>
  <c r="J4" i="7"/>
  <c r="G8" i="7"/>
  <c r="J9" i="7"/>
  <c r="K14" i="7"/>
  <c r="J18" i="7"/>
  <c r="G23" i="7"/>
  <c r="J26" i="7"/>
  <c r="K31" i="7"/>
  <c r="G35" i="7"/>
  <c r="J38" i="7"/>
  <c r="K43" i="7"/>
  <c r="G47" i="7"/>
  <c r="J50" i="7"/>
  <c r="G59" i="7"/>
  <c r="J62" i="7"/>
  <c r="K67" i="7"/>
  <c r="G71" i="7"/>
  <c r="J74" i="7"/>
  <c r="G83" i="7"/>
  <c r="K95" i="7"/>
  <c r="G24" i="7"/>
  <c r="G36" i="7"/>
  <c r="K18" i="7"/>
  <c r="G42" i="7"/>
  <c r="G54" i="7"/>
  <c r="G66" i="7"/>
  <c r="G78" i="7"/>
  <c r="G85" i="7"/>
  <c r="I87" i="7"/>
  <c r="G91" i="7"/>
  <c r="G93" i="7"/>
  <c r="J97" i="7"/>
  <c r="I97" i="7"/>
  <c r="H99" i="7"/>
  <c r="G99" i="7"/>
  <c r="G13" i="7"/>
  <c r="I8" i="7"/>
  <c r="J11" i="7"/>
  <c r="H13" i="7"/>
  <c r="I23" i="7"/>
  <c r="G25" i="7"/>
  <c r="J28" i="7"/>
  <c r="H30" i="7"/>
  <c r="I35" i="7"/>
  <c r="G37" i="7"/>
  <c r="J40" i="7"/>
  <c r="H42" i="7"/>
  <c r="I47" i="7"/>
  <c r="G49" i="7"/>
  <c r="J52" i="7"/>
  <c r="H54" i="7"/>
  <c r="I59" i="7"/>
  <c r="G61" i="7"/>
  <c r="J64" i="7"/>
  <c r="H66" i="7"/>
  <c r="I71" i="7"/>
  <c r="G73" i="7"/>
  <c r="H78" i="7"/>
  <c r="I83" i="7"/>
  <c r="H85" i="7"/>
  <c r="J87" i="7"/>
  <c r="H91" i="7"/>
  <c r="H93" i="7"/>
  <c r="G95" i="7"/>
  <c r="I4" i="7"/>
  <c r="G30" i="7"/>
  <c r="J83" i="7"/>
  <c r="K85" i="7"/>
  <c r="K87" i="7"/>
  <c r="H95" i="7"/>
  <c r="G97" i="7"/>
  <c r="I99" i="7"/>
  <c r="Q12" i="6"/>
  <c r="H25" i="6"/>
  <c r="H28" i="6"/>
  <c r="K31" i="6"/>
  <c r="G34" i="6"/>
  <c r="P39" i="6"/>
  <c r="G45" i="6"/>
  <c r="K70" i="6"/>
  <c r="L90" i="6" s="1"/>
  <c r="M92" i="6"/>
  <c r="K99" i="6"/>
  <c r="J10" i="6"/>
  <c r="M18" i="6"/>
  <c r="N21" i="6"/>
  <c r="K25" i="6"/>
  <c r="N31" i="6"/>
  <c r="O51" i="6" s="1"/>
  <c r="M34" i="6"/>
  <c r="M43" i="6"/>
  <c r="J45" i="6"/>
  <c r="Q58" i="6"/>
  <c r="R78" i="6" s="1"/>
  <c r="H66" i="6"/>
  <c r="N70" i="6"/>
  <c r="N99" i="6"/>
  <c r="Q21" i="6"/>
  <c r="N25" i="6"/>
  <c r="O45" i="6" s="1"/>
  <c r="N43" i="6"/>
  <c r="N45" i="6"/>
  <c r="Q70" i="6"/>
  <c r="M73" i="6"/>
  <c r="G24" i="6"/>
  <c r="P45" i="6"/>
  <c r="J51" i="6"/>
  <c r="K87" i="6"/>
  <c r="G90" i="6"/>
  <c r="H96" i="6"/>
  <c r="Q99" i="6"/>
  <c r="K11" i="6"/>
  <c r="L31" i="6" s="1"/>
  <c r="M16" i="6"/>
  <c r="H24" i="6"/>
  <c r="G35" i="6"/>
  <c r="Q37" i="6"/>
  <c r="R57" i="6" s="1"/>
  <c r="Q43" i="6"/>
  <c r="R63" i="6" s="1"/>
  <c r="Q45" i="6"/>
  <c r="H49" i="6"/>
  <c r="N51" i="6"/>
  <c r="G59" i="6"/>
  <c r="G67" i="6"/>
  <c r="K81" i="6"/>
  <c r="L101" i="6" s="1"/>
  <c r="N87" i="6"/>
  <c r="J90" i="6"/>
  <c r="K93" i="6"/>
  <c r="N96" i="6"/>
  <c r="N11" i="6"/>
  <c r="O31" i="6" s="1"/>
  <c r="G22" i="6"/>
  <c r="P49" i="6"/>
  <c r="G71" i="6"/>
  <c r="N81" i="6"/>
  <c r="M84" i="6"/>
  <c r="O104" i="6" s="1"/>
  <c r="Q87" i="6"/>
  <c r="N93" i="6"/>
  <c r="Q96" i="6"/>
  <c r="Q11" i="6"/>
  <c r="H20" i="6"/>
  <c r="P26" i="6"/>
  <c r="P32" i="6"/>
  <c r="Q81" i="6"/>
  <c r="R101" i="6" s="1"/>
  <c r="J100" i="6"/>
  <c r="K20" i="6"/>
  <c r="N24" i="6"/>
  <c r="O44" i="6" s="1"/>
  <c r="Q26" i="6"/>
  <c r="N35" i="6"/>
  <c r="O55" i="6" s="1"/>
  <c r="K44" i="6"/>
  <c r="L64" i="6" s="1"/>
  <c r="G52" i="6"/>
  <c r="P56" i="6"/>
  <c r="R76" i="6" s="1"/>
  <c r="P78" i="6"/>
  <c r="N20" i="6"/>
  <c r="P35" i="6"/>
  <c r="P38" i="6"/>
  <c r="G42" i="6"/>
  <c r="N44" i="6"/>
  <c r="G50" i="6"/>
  <c r="Q78" i="6"/>
  <c r="J88" i="6"/>
  <c r="K105" i="6"/>
  <c r="G9" i="6"/>
  <c r="K15" i="6"/>
  <c r="L35" i="6" s="1"/>
  <c r="Q17" i="6"/>
  <c r="H42" i="6"/>
  <c r="Q44" i="6"/>
  <c r="H50" i="6"/>
  <c r="M61" i="6"/>
  <c r="G82" i="6"/>
  <c r="K88" i="6"/>
  <c r="G94" i="6"/>
  <c r="N12" i="6"/>
  <c r="M42" i="6"/>
  <c r="K50" i="6"/>
  <c r="N57" i="6"/>
  <c r="M65" i="6"/>
  <c r="N72" i="6"/>
  <c r="O92" i="6" s="1"/>
  <c r="J76" i="6"/>
  <c r="H82" i="6"/>
  <c r="K86" i="6"/>
  <c r="M88" i="6"/>
  <c r="Q105" i="6"/>
  <c r="H89" i="6"/>
  <c r="H39" i="6"/>
  <c r="K48" i="6"/>
  <c r="K61" i="6"/>
  <c r="N67" i="6"/>
  <c r="K89" i="6"/>
  <c r="N91" i="6"/>
  <c r="H48" i="6"/>
  <c r="N89" i="6"/>
  <c r="K37" i="6"/>
  <c r="N39" i="6"/>
  <c r="Q48" i="6"/>
  <c r="R68" i="6" s="1"/>
  <c r="K59" i="6"/>
  <c r="N61" i="6"/>
  <c r="Q63" i="6"/>
  <c r="R83" i="6" s="1"/>
  <c r="Q65" i="6"/>
  <c r="N65" i="6"/>
  <c r="Q59" i="6"/>
  <c r="Q61" i="6"/>
  <c r="Q68" i="6"/>
  <c r="R88" i="6" s="1"/>
  <c r="N79" i="6"/>
  <c r="H88" i="6"/>
  <c r="Q55" i="6"/>
  <c r="N63" i="6"/>
  <c r="Q39" i="6"/>
  <c r="K49" i="6"/>
  <c r="K54" i="6"/>
  <c r="L74" i="6" s="1"/>
  <c r="Q57" i="6"/>
  <c r="H60" i="6"/>
  <c r="K64" i="6"/>
  <c r="K66" i="6"/>
  <c r="H74" i="6"/>
  <c r="I94" i="6" s="1"/>
  <c r="H90" i="6"/>
  <c r="H40" i="6"/>
  <c r="I60" i="6" s="1"/>
  <c r="Q51" i="6"/>
  <c r="N54" i="6"/>
  <c r="K60" i="6"/>
  <c r="K62" i="6"/>
  <c r="N64" i="6"/>
  <c r="N66" i="6"/>
  <c r="K74" i="6"/>
  <c r="L94" i="6" s="1"/>
  <c r="N88" i="6"/>
  <c r="K101" i="6"/>
  <c r="K40" i="6"/>
  <c r="L60" i="6" s="1"/>
  <c r="H43" i="6"/>
  <c r="N60" i="6"/>
  <c r="N62" i="6"/>
  <c r="H72" i="6"/>
  <c r="H78" i="6"/>
  <c r="N90" i="6"/>
  <c r="N36" i="6"/>
  <c r="Q40" i="6"/>
  <c r="Q62" i="6"/>
  <c r="R82" i="6" s="1"/>
  <c r="J20" i="6"/>
  <c r="J34" i="6"/>
  <c r="L53" i="6" s="1"/>
  <c r="M64" i="6"/>
  <c r="P76" i="6"/>
  <c r="P34" i="6"/>
  <c r="J38" i="6"/>
  <c r="J61" i="6"/>
  <c r="P16" i="6"/>
  <c r="P36" i="6"/>
  <c r="J42" i="6"/>
  <c r="M57" i="6"/>
  <c r="P59" i="6"/>
  <c r="M105" i="6"/>
  <c r="M77" i="6"/>
  <c r="J93" i="6"/>
  <c r="M100" i="6"/>
  <c r="J14" i="6"/>
  <c r="J50" i="6"/>
  <c r="M87" i="6"/>
  <c r="G98" i="6"/>
  <c r="G13" i="6"/>
  <c r="P21" i="6"/>
  <c r="M23" i="6"/>
  <c r="G33" i="6"/>
  <c r="J35" i="6"/>
  <c r="P44" i="6"/>
  <c r="J46" i="6"/>
  <c r="P72" i="6"/>
  <c r="R92" i="6" s="1"/>
  <c r="J32" i="6"/>
  <c r="G19" i="6"/>
  <c r="J19" i="6"/>
  <c r="P19" i="6"/>
  <c r="P11" i="6"/>
  <c r="P17" i="6"/>
  <c r="P23" i="6"/>
  <c r="M33" i="6"/>
  <c r="J37" i="6"/>
  <c r="G39" i="6"/>
  <c r="J43" i="6"/>
  <c r="G49" i="6"/>
  <c r="G55" i="6"/>
  <c r="M58" i="6"/>
  <c r="M80" i="6"/>
  <c r="G86" i="6"/>
  <c r="M40" i="6"/>
  <c r="J13" i="6"/>
  <c r="J17" i="6"/>
  <c r="L36" i="6" s="1"/>
  <c r="G20" i="6"/>
  <c r="G51" i="6"/>
  <c r="M60" i="6"/>
  <c r="G78" i="6"/>
  <c r="M96" i="6"/>
  <c r="G99" i="6"/>
  <c r="M104" i="6"/>
  <c r="N84" i="6"/>
  <c r="K84" i="6"/>
  <c r="Q84" i="6"/>
  <c r="M74" i="6"/>
  <c r="K97" i="6"/>
  <c r="H97" i="6"/>
  <c r="N103" i="6"/>
  <c r="K103" i="6"/>
  <c r="H103" i="6"/>
  <c r="Q103" i="6"/>
  <c r="K8" i="6"/>
  <c r="G10" i="6"/>
  <c r="G14" i="6"/>
  <c r="H19" i="6"/>
  <c r="M20" i="6"/>
  <c r="P25" i="6"/>
  <c r="H29" i="6"/>
  <c r="H34" i="6"/>
  <c r="H38" i="6"/>
  <c r="I58" i="6" s="1"/>
  <c r="J39" i="6"/>
  <c r="Q56" i="6"/>
  <c r="P57" i="6"/>
  <c r="R77" i="6" s="1"/>
  <c r="N59" i="6"/>
  <c r="Q67" i="6"/>
  <c r="P77" i="6"/>
  <c r="J75" i="6"/>
  <c r="H84" i="6"/>
  <c r="M95" i="6"/>
  <c r="J94" i="6"/>
  <c r="P96" i="6"/>
  <c r="G93" i="6"/>
  <c r="G28" i="6"/>
  <c r="J89" i="6"/>
  <c r="P100" i="6"/>
  <c r="J98" i="6"/>
  <c r="M99" i="6"/>
  <c r="G97" i="6"/>
  <c r="Q97" i="6"/>
  <c r="P14" i="6"/>
  <c r="M13" i="6"/>
  <c r="J12" i="6"/>
  <c r="G11" i="6"/>
  <c r="M50" i="6"/>
  <c r="G29" i="6"/>
  <c r="G43" i="6"/>
  <c r="J49" i="6"/>
  <c r="K29" i="6"/>
  <c r="P71" i="6"/>
  <c r="G70" i="6"/>
  <c r="H73" i="6"/>
  <c r="N76" i="6"/>
  <c r="O96" i="6" s="1"/>
  <c r="J96" i="6"/>
  <c r="G95" i="6"/>
  <c r="M83" i="6"/>
  <c r="J82" i="6"/>
  <c r="G81" i="6"/>
  <c r="G27" i="6"/>
  <c r="P30" i="6"/>
  <c r="K18" i="6"/>
  <c r="H22" i="6"/>
  <c r="H27" i="6"/>
  <c r="K28" i="6"/>
  <c r="N29" i="6"/>
  <c r="O49" i="6" s="1"/>
  <c r="K42" i="6"/>
  <c r="H46" i="6"/>
  <c r="K47" i="6"/>
  <c r="M48" i="6"/>
  <c r="M49" i="6"/>
  <c r="H55" i="6"/>
  <c r="G56" i="6"/>
  <c r="M62" i="6"/>
  <c r="P67" i="6"/>
  <c r="R86" i="6" s="1"/>
  <c r="M66" i="6"/>
  <c r="M67" i="6"/>
  <c r="G65" i="6"/>
  <c r="M68" i="6"/>
  <c r="J71" i="6"/>
  <c r="N75" i="6"/>
  <c r="M86" i="6"/>
  <c r="G84" i="6"/>
  <c r="J85" i="6"/>
  <c r="P87" i="6"/>
  <c r="K85" i="6"/>
  <c r="Q85" i="6"/>
  <c r="N85" i="6"/>
  <c r="M78" i="6"/>
  <c r="G76" i="6"/>
  <c r="J77" i="6"/>
  <c r="J30" i="6"/>
  <c r="M71" i="6"/>
  <c r="G69" i="6"/>
  <c r="K69" i="6"/>
  <c r="H69" i="6"/>
  <c r="Q8" i="6"/>
  <c r="H47" i="6"/>
  <c r="J48" i="6"/>
  <c r="K52" i="6"/>
  <c r="G72" i="6"/>
  <c r="H80" i="6"/>
  <c r="Q80" i="6"/>
  <c r="K80" i="6"/>
  <c r="K14" i="6"/>
  <c r="H18" i="6"/>
  <c r="J28" i="6"/>
  <c r="H33" i="6"/>
  <c r="M10" i="6"/>
  <c r="Q34" i="6"/>
  <c r="N38" i="6"/>
  <c r="O57" i="6" s="1"/>
  <c r="H41" i="6"/>
  <c r="I61" i="6" s="1"/>
  <c r="N52" i="6"/>
  <c r="O72" i="6" s="1"/>
  <c r="G68" i="6"/>
  <c r="J69" i="6"/>
  <c r="J73" i="6"/>
  <c r="K7" i="6"/>
  <c r="H9" i="6"/>
  <c r="K13" i="6"/>
  <c r="Q14" i="6"/>
  <c r="N18" i="6"/>
  <c r="J41" i="6"/>
  <c r="N42" i="6"/>
  <c r="N53" i="6"/>
  <c r="O73" i="6" s="1"/>
  <c r="J55" i="6"/>
  <c r="J63" i="6"/>
  <c r="P65" i="6"/>
  <c r="R84" i="6" s="1"/>
  <c r="G66" i="6"/>
  <c r="H68" i="6"/>
  <c r="K73" i="6"/>
  <c r="N74" i="6"/>
  <c r="P75" i="6"/>
  <c r="R94" i="6" s="1"/>
  <c r="Q76" i="6"/>
  <c r="P82" i="6"/>
  <c r="M81" i="6"/>
  <c r="N80" i="6"/>
  <c r="H76" i="6"/>
  <c r="N8" i="6"/>
  <c r="J29" i="6"/>
  <c r="P31" i="6"/>
  <c r="G47" i="6"/>
  <c r="H52" i="6"/>
  <c r="K19" i="6"/>
  <c r="K34" i="6"/>
  <c r="K10" i="6"/>
  <c r="H56" i="6"/>
  <c r="N83" i="6"/>
  <c r="Q83" i="6"/>
  <c r="R103" i="6" s="1"/>
  <c r="H83" i="6"/>
  <c r="M90" i="6"/>
  <c r="G88" i="6"/>
  <c r="P91" i="6"/>
  <c r="Q10" i="6"/>
  <c r="H21" i="6"/>
  <c r="I41" i="6" s="1"/>
  <c r="K22" i="6"/>
  <c r="L42" i="6" s="1"/>
  <c r="H26" i="6"/>
  <c r="K27" i="6"/>
  <c r="N28" i="6"/>
  <c r="N33" i="6"/>
  <c r="H36" i="6"/>
  <c r="K46" i="6"/>
  <c r="N47" i="6"/>
  <c r="Q49" i="6"/>
  <c r="P51" i="6"/>
  <c r="R70" i="6" s="1"/>
  <c r="N7" i="6"/>
  <c r="J9" i="6"/>
  <c r="H12" i="6"/>
  <c r="I32" i="6" s="1"/>
  <c r="N13" i="6"/>
  <c r="K17" i="6"/>
  <c r="P18" i="6"/>
  <c r="J21" i="6"/>
  <c r="Q23" i="6"/>
  <c r="G25" i="6"/>
  <c r="J26" i="6"/>
  <c r="M27" i="6"/>
  <c r="K32" i="6"/>
  <c r="P33" i="6"/>
  <c r="J36" i="6"/>
  <c r="Q38" i="6"/>
  <c r="K41" i="6"/>
  <c r="P42" i="6"/>
  <c r="H45" i="6"/>
  <c r="P54" i="6"/>
  <c r="J52" i="6"/>
  <c r="K55" i="6"/>
  <c r="K56" i="6"/>
  <c r="H58" i="6"/>
  <c r="I78" i="6" s="1"/>
  <c r="G64" i="6"/>
  <c r="J65" i="6"/>
  <c r="H67" i="6"/>
  <c r="K68" i="6"/>
  <c r="N69" i="6"/>
  <c r="O89" i="6" s="1"/>
  <c r="M70" i="6"/>
  <c r="N71" i="6"/>
  <c r="Q75" i="6"/>
  <c r="G79" i="6"/>
  <c r="H85" i="6"/>
  <c r="I105" i="6" s="1"/>
  <c r="M102" i="6"/>
  <c r="G100" i="6"/>
  <c r="J101" i="6"/>
  <c r="P103" i="6"/>
  <c r="M59" i="6"/>
  <c r="G57" i="6"/>
  <c r="P73" i="6"/>
  <c r="G54" i="6"/>
  <c r="P61" i="6"/>
  <c r="R80" i="6" s="1"/>
  <c r="P84" i="6"/>
  <c r="K53" i="6"/>
  <c r="L73" i="6" s="1"/>
  <c r="Q7" i="6"/>
  <c r="K9" i="6"/>
  <c r="M17" i="6"/>
  <c r="Q18" i="6"/>
  <c r="K26" i="6"/>
  <c r="N27" i="6"/>
  <c r="P46" i="6"/>
  <c r="M51" i="6"/>
  <c r="P55" i="6"/>
  <c r="M54" i="6"/>
  <c r="K57" i="6"/>
  <c r="L77" i="6" s="1"/>
  <c r="J58" i="6"/>
  <c r="H63" i="6"/>
  <c r="I83" i="6" s="1"/>
  <c r="K65" i="6"/>
  <c r="N73" i="6"/>
  <c r="P86" i="6"/>
  <c r="J84" i="6"/>
  <c r="G83" i="6"/>
  <c r="M85" i="6"/>
  <c r="H100" i="6"/>
  <c r="Q100" i="6"/>
  <c r="N100" i="6"/>
  <c r="K100" i="6"/>
  <c r="H10" i="6"/>
  <c r="H14" i="6"/>
  <c r="H75" i="6"/>
  <c r="I95" i="6" s="1"/>
  <c r="N19" i="6"/>
  <c r="G37" i="6"/>
  <c r="H13" i="6"/>
  <c r="H17" i="6"/>
  <c r="G26" i="6"/>
  <c r="J27" i="6"/>
  <c r="M28" i="6"/>
  <c r="P29" i="6"/>
  <c r="R47" i="6" s="1"/>
  <c r="G32" i="6"/>
  <c r="P13" i="6"/>
  <c r="Q33" i="6"/>
  <c r="M41" i="6"/>
  <c r="G60" i="6"/>
  <c r="N9" i="6"/>
  <c r="M12" i="6"/>
  <c r="O32" i="6" s="1"/>
  <c r="G15" i="6"/>
  <c r="M21" i="6"/>
  <c r="J25" i="6"/>
  <c r="M26" i="6"/>
  <c r="G30" i="6"/>
  <c r="N32" i="6"/>
  <c r="O52" i="6" s="1"/>
  <c r="M36" i="6"/>
  <c r="N41" i="6"/>
  <c r="P47" i="6"/>
  <c r="G44" i="6"/>
  <c r="M45" i="6"/>
  <c r="Q46" i="6"/>
  <c r="M55" i="6"/>
  <c r="G53" i="6"/>
  <c r="Q53" i="6"/>
  <c r="M56" i="6"/>
  <c r="K58" i="6"/>
  <c r="J59" i="6"/>
  <c r="J66" i="6"/>
  <c r="J67" i="6"/>
  <c r="P69" i="6"/>
  <c r="P80" i="6"/>
  <c r="R99" i="6" s="1"/>
  <c r="G77" i="6"/>
  <c r="J78" i="6"/>
  <c r="M79" i="6"/>
  <c r="P88" i="6"/>
  <c r="J86" i="6"/>
  <c r="N95" i="6"/>
  <c r="K95" i="6"/>
  <c r="Q95" i="6"/>
  <c r="P98" i="6"/>
  <c r="N94" i="6"/>
  <c r="K94" i="6"/>
  <c r="M103" i="6"/>
  <c r="J102" i="6"/>
  <c r="G101" i="6"/>
  <c r="P104" i="6"/>
  <c r="H92" i="6"/>
  <c r="Q92" i="6"/>
  <c r="H94" i="6"/>
  <c r="Q98" i="6"/>
  <c r="H98" i="6"/>
  <c r="H77" i="6"/>
  <c r="J104" i="6"/>
  <c r="P92" i="6"/>
  <c r="K102" i="6"/>
  <c r="H102" i="6"/>
  <c r="M63" i="6"/>
  <c r="O83" i="6" s="1"/>
  <c r="G61" i="6"/>
  <c r="M75" i="6"/>
  <c r="G73" i="6"/>
  <c r="H79" i="6"/>
  <c r="M89" i="6"/>
  <c r="G87" i="6"/>
  <c r="G89" i="6"/>
  <c r="H91" i="6"/>
  <c r="G17" i="6"/>
  <c r="I36" i="6" s="1"/>
  <c r="J18" i="6"/>
  <c r="M19" i="6"/>
  <c r="G23" i="6"/>
  <c r="J24" i="6"/>
  <c r="K77" i="6"/>
  <c r="K79" i="6"/>
  <c r="K82" i="6"/>
  <c r="K91" i="6"/>
  <c r="M98" i="6"/>
  <c r="G96" i="6"/>
  <c r="J97" i="6"/>
  <c r="N98" i="6"/>
  <c r="N102" i="6"/>
  <c r="G104" i="6"/>
  <c r="K104" i="6"/>
  <c r="H104" i="6"/>
  <c r="Q104" i="6"/>
  <c r="Q101" i="6"/>
  <c r="Q90" i="6"/>
  <c r="J105" i="6"/>
  <c r="J56" i="6"/>
  <c r="J60" i="6"/>
  <c r="J64" i="6"/>
  <c r="L84" i="6" s="1"/>
  <c r="J68" i="6"/>
  <c r="P70" i="6"/>
  <c r="J72" i="6"/>
  <c r="M82" i="6"/>
  <c r="G80" i="6"/>
  <c r="P94" i="6"/>
  <c r="M93" i="6"/>
  <c r="M94" i="6"/>
  <c r="G92" i="6"/>
  <c r="H101" i="6"/>
  <c r="N104" i="6"/>
  <c r="J79" i="6"/>
  <c r="J83" i="6"/>
  <c r="J87" i="6"/>
  <c r="J91" i="6"/>
  <c r="J95" i="6"/>
  <c r="J99" i="6"/>
  <c r="J103" i="6"/>
  <c r="O291" i="5" l="1"/>
  <c r="I295" i="5"/>
  <c r="I296" i="5"/>
  <c r="R294" i="5"/>
  <c r="I297" i="5"/>
  <c r="O299" i="5"/>
  <c r="I300" i="5"/>
  <c r="L294" i="5"/>
  <c r="L293" i="5"/>
  <c r="L292" i="5"/>
  <c r="L291" i="5"/>
  <c r="L290" i="5"/>
  <c r="L289" i="5"/>
  <c r="L288" i="5"/>
  <c r="L287" i="5"/>
  <c r="L286" i="5"/>
  <c r="L300" i="5"/>
  <c r="L299" i="5"/>
  <c r="L298" i="5"/>
  <c r="L297" i="5"/>
  <c r="L296" i="5"/>
  <c r="L295" i="5"/>
  <c r="O295" i="5"/>
  <c r="O290" i="5"/>
  <c r="O292" i="5"/>
  <c r="I291" i="5"/>
  <c r="R297" i="5"/>
  <c r="R293" i="5"/>
  <c r="O297" i="5"/>
  <c r="R298" i="5"/>
  <c r="O298" i="5"/>
  <c r="R300" i="5"/>
  <c r="O289" i="5"/>
  <c r="R299" i="5"/>
  <c r="R292" i="5"/>
  <c r="P5" i="12"/>
  <c r="Q5" i="12"/>
  <c r="Q16" i="12" s="1"/>
  <c r="O5" i="12"/>
  <c r="N5" i="12"/>
  <c r="R75" i="6"/>
  <c r="I76" i="6"/>
  <c r="O40" i="10"/>
  <c r="L80" i="6"/>
  <c r="R73" i="6"/>
  <c r="O71" i="6"/>
  <c r="L72" i="6"/>
  <c r="L100" i="6"/>
  <c r="O100" i="6"/>
  <c r="L66" i="6"/>
  <c r="O77" i="6"/>
  <c r="I72" i="6"/>
  <c r="R106" i="8"/>
  <c r="O117" i="8"/>
  <c r="L39" i="10"/>
  <c r="L82" i="6"/>
  <c r="O101" i="6"/>
  <c r="L59" i="6"/>
  <c r="O78" i="6"/>
  <c r="L62" i="6"/>
  <c r="O61" i="6"/>
  <c r="L55" i="6"/>
  <c r="I66" i="6"/>
  <c r="R35" i="6"/>
  <c r="O76" i="6"/>
  <c r="O103" i="6"/>
  <c r="R79" i="6"/>
  <c r="L103" i="6"/>
  <c r="I43" i="6"/>
  <c r="R61" i="6"/>
  <c r="R62" i="6"/>
  <c r="L67" i="6"/>
  <c r="I42" i="6"/>
  <c r="O36" i="6"/>
  <c r="I54" i="6"/>
  <c r="R110" i="8"/>
  <c r="R72" i="6"/>
  <c r="R66" i="6"/>
  <c r="R105" i="6"/>
  <c r="O94" i="6"/>
  <c r="R56" i="6"/>
  <c r="R59" i="6"/>
  <c r="L99" i="6"/>
  <c r="I92" i="6"/>
  <c r="I69" i="6"/>
  <c r="I53" i="6"/>
  <c r="R36" i="6"/>
  <c r="O39" i="6"/>
  <c r="O65" i="6"/>
  <c r="R33" i="6"/>
  <c r="I99" i="6"/>
  <c r="R71" i="6"/>
  <c r="R95" i="6"/>
  <c r="L93" i="6"/>
  <c r="L105" i="6"/>
  <c r="I90" i="6"/>
  <c r="L63" i="6"/>
  <c r="O43" i="6"/>
  <c r="L81" i="6"/>
  <c r="L96" i="6"/>
  <c r="I29" i="6"/>
  <c r="L51" i="6"/>
  <c r="O95" i="10"/>
  <c r="O34" i="6"/>
  <c r="O98" i="6"/>
  <c r="I82" i="6"/>
  <c r="O50" i="6"/>
  <c r="R108" i="8"/>
  <c r="O105" i="6"/>
  <c r="L58" i="6"/>
  <c r="I112" i="8"/>
  <c r="R74" i="10"/>
  <c r="O53" i="10"/>
  <c r="I37" i="6"/>
  <c r="O99" i="6"/>
  <c r="R67" i="6"/>
  <c r="R49" i="6"/>
  <c r="I103" i="6"/>
  <c r="L56" i="6"/>
  <c r="I88" i="6"/>
  <c r="O40" i="6"/>
  <c r="L57" i="6"/>
  <c r="I33" i="6"/>
  <c r="R54" i="6"/>
  <c r="O85" i="6"/>
  <c r="L65" i="6"/>
  <c r="R83" i="10"/>
  <c r="I73" i="6"/>
  <c r="I91" i="6"/>
  <c r="I52" i="6"/>
  <c r="I59" i="6"/>
  <c r="O48" i="6"/>
  <c r="O90" i="6"/>
  <c r="L69" i="6"/>
  <c r="R96" i="6"/>
  <c r="O63" i="6"/>
  <c r="R32" i="6"/>
  <c r="O35" i="6"/>
  <c r="I28" i="6"/>
  <c r="L76" i="6"/>
  <c r="R74" i="6"/>
  <c r="I65" i="6"/>
  <c r="O75" i="6"/>
  <c r="L89" i="6"/>
  <c r="R41" i="6"/>
  <c r="L98" i="6"/>
  <c r="L104" i="6"/>
  <c r="R53" i="6"/>
  <c r="O53" i="6"/>
  <c r="I97" i="6"/>
  <c r="O56" i="6"/>
  <c r="L47" i="6"/>
  <c r="I56" i="6"/>
  <c r="I86" i="6"/>
  <c r="L91" i="6"/>
  <c r="I63" i="6"/>
  <c r="I34" i="6"/>
  <c r="I98" i="6"/>
  <c r="R43" i="6"/>
  <c r="O84" i="6"/>
  <c r="I68" i="6"/>
  <c r="I70" i="6"/>
  <c r="R52" i="6"/>
  <c r="O54" i="6"/>
  <c r="L61" i="10"/>
  <c r="O66" i="10"/>
  <c r="O67" i="6"/>
  <c r="O66" i="6"/>
  <c r="I80" i="6"/>
  <c r="O69" i="6"/>
  <c r="I55" i="6"/>
  <c r="R102" i="6"/>
  <c r="L68" i="6"/>
  <c r="R100" i="6"/>
  <c r="O47" i="6"/>
  <c r="I30" i="6"/>
  <c r="L70" i="6"/>
  <c r="R46" i="6"/>
  <c r="L60" i="10"/>
  <c r="R82" i="10"/>
  <c r="I75" i="6"/>
  <c r="O37" i="6"/>
  <c r="R91" i="6"/>
  <c r="I46" i="6"/>
  <c r="R85" i="6"/>
  <c r="I49" i="6"/>
  <c r="R37" i="6"/>
  <c r="O62" i="6"/>
  <c r="O64" i="6"/>
  <c r="R89" i="6"/>
  <c r="L46" i="6"/>
  <c r="I89" i="6"/>
  <c r="O70" i="6"/>
  <c r="R31" i="6"/>
  <c r="L34" i="6"/>
  <c r="L40" i="6"/>
  <c r="I62" i="6"/>
  <c r="I87" i="6"/>
  <c r="R65" i="6"/>
  <c r="R115" i="8"/>
  <c r="O59" i="6"/>
  <c r="O68" i="6"/>
  <c r="R69" i="6"/>
  <c r="I64" i="6"/>
  <c r="R45" i="6"/>
  <c r="R104" i="6"/>
  <c r="O88" i="6"/>
  <c r="O80" i="6"/>
  <c r="L54" i="6"/>
  <c r="L71" i="6"/>
  <c r="I100" i="6"/>
  <c r="I50" i="6"/>
  <c r="R81" i="6"/>
  <c r="L83" i="6"/>
  <c r="I85" i="6"/>
  <c r="I71" i="6"/>
  <c r="O102" i="6"/>
  <c r="L87" i="6"/>
  <c r="O46" i="6"/>
  <c r="I74" i="6"/>
  <c r="L85" i="6"/>
  <c r="I45" i="6"/>
  <c r="I67" i="6"/>
  <c r="L75" i="6"/>
  <c r="O30" i="6"/>
  <c r="O91" i="6"/>
  <c r="O87" i="6"/>
  <c r="R50" i="6"/>
  <c r="I31" i="6"/>
  <c r="L95" i="6"/>
  <c r="I40" i="6"/>
  <c r="R39" i="6"/>
  <c r="R58" i="6"/>
  <c r="I79" i="6"/>
  <c r="I44" i="6"/>
  <c r="I84" i="10"/>
  <c r="L43" i="6"/>
  <c r="O42" i="6"/>
  <c r="R64" i="6"/>
  <c r="L29" i="6"/>
  <c r="I104" i="6"/>
  <c r="L92" i="6"/>
  <c r="L86" i="6"/>
  <c r="I57" i="6"/>
  <c r="L78" i="6"/>
  <c r="R93" i="6"/>
  <c r="I84" i="6"/>
  <c r="R51" i="6"/>
  <c r="L50" i="6"/>
  <c r="O86" i="6"/>
  <c r="I47" i="6"/>
  <c r="L32" i="6"/>
  <c r="R97" i="6"/>
  <c r="L37" i="6"/>
  <c r="L39" i="6"/>
  <c r="R60" i="6"/>
  <c r="R55" i="6"/>
  <c r="O93" i="6"/>
  <c r="O38" i="6"/>
  <c r="O112" i="8"/>
  <c r="O86" i="10"/>
  <c r="I39" i="10"/>
  <c r="O58" i="6"/>
  <c r="I51" i="6"/>
  <c r="L38" i="6"/>
  <c r="I48" i="6"/>
  <c r="I93" i="6"/>
  <c r="L45" i="6"/>
  <c r="R90" i="6"/>
  <c r="O95" i="6"/>
  <c r="L79" i="6"/>
  <c r="O41" i="6"/>
  <c r="I77" i="6"/>
  <c r="L41" i="6"/>
  <c r="L49" i="6"/>
  <c r="L48" i="6"/>
  <c r="L97" i="6"/>
  <c r="R87" i="6"/>
  <c r="I101" i="6"/>
  <c r="O33" i="6"/>
  <c r="L33" i="6"/>
  <c r="I39" i="6"/>
  <c r="O97" i="6"/>
  <c r="I102" i="6"/>
  <c r="L30" i="6"/>
  <c r="O106" i="8"/>
  <c r="L90" i="10"/>
  <c r="R48" i="6"/>
  <c r="L44" i="6"/>
  <c r="L88" i="6"/>
  <c r="I81" i="6"/>
  <c r="I35" i="6"/>
  <c r="O74" i="6"/>
  <c r="O79" i="6"/>
  <c r="R38" i="6"/>
  <c r="L61" i="6"/>
  <c r="I38" i="6"/>
  <c r="I96" i="6"/>
  <c r="O82" i="6"/>
  <c r="L102" i="6"/>
  <c r="R34" i="6"/>
  <c r="O60" i="6"/>
  <c r="L52" i="6"/>
  <c r="O81" i="6"/>
  <c r="R98" i="6"/>
  <c r="R107" i="8"/>
  <c r="I44" i="10"/>
  <c r="R40" i="6"/>
  <c r="R44" i="6"/>
  <c r="O36" i="10"/>
  <c r="R87" i="10"/>
  <c r="L84" i="10"/>
  <c r="I71" i="10"/>
  <c r="L57" i="10"/>
  <c r="I83" i="10"/>
  <c r="L65" i="10"/>
  <c r="I55" i="10"/>
  <c r="O30" i="10"/>
  <c r="R79" i="10"/>
  <c r="L43" i="10"/>
  <c r="L71" i="10"/>
  <c r="O39" i="10"/>
  <c r="I64" i="10"/>
  <c r="R52" i="10"/>
  <c r="R70" i="10"/>
  <c r="O76" i="10"/>
  <c r="R66" i="10"/>
  <c r="R43" i="10"/>
  <c r="O73" i="10"/>
  <c r="R32" i="10"/>
  <c r="L34" i="10"/>
  <c r="O81" i="10"/>
  <c r="I96" i="10"/>
  <c r="L80" i="10"/>
  <c r="I79" i="10"/>
  <c r="I59" i="10"/>
  <c r="O65" i="10"/>
  <c r="L53" i="10"/>
  <c r="L37" i="10"/>
  <c r="R55" i="10"/>
  <c r="R96" i="10"/>
  <c r="O45" i="10"/>
  <c r="I35" i="10"/>
  <c r="I50" i="10"/>
  <c r="I103" i="10"/>
  <c r="R64" i="10"/>
  <c r="L44" i="10"/>
  <c r="O98" i="10"/>
  <c r="O33" i="10"/>
  <c r="O61" i="10"/>
  <c r="I47" i="10"/>
  <c r="L104" i="10"/>
  <c r="L92" i="10"/>
  <c r="I67" i="10"/>
  <c r="L29" i="10"/>
  <c r="O105" i="10"/>
  <c r="I62" i="10"/>
  <c r="R77" i="10"/>
  <c r="L66" i="10"/>
  <c r="L97" i="10"/>
  <c r="L102" i="10"/>
  <c r="I99" i="10"/>
  <c r="I102" i="10"/>
  <c r="I80" i="10"/>
  <c r="R47" i="10"/>
  <c r="O91" i="10"/>
  <c r="I40" i="10"/>
  <c r="R97" i="10"/>
  <c r="L36" i="10"/>
  <c r="R101" i="10"/>
  <c r="L46" i="10"/>
  <c r="I95" i="10"/>
  <c r="R94" i="10"/>
  <c r="O70" i="10"/>
  <c r="I76" i="10"/>
  <c r="O38" i="10"/>
  <c r="I60" i="10"/>
  <c r="L54" i="10"/>
  <c r="O64" i="10"/>
  <c r="O46" i="10"/>
  <c r="L93" i="10"/>
  <c r="O103" i="10"/>
  <c r="L100" i="10"/>
  <c r="O104" i="10"/>
  <c r="R53" i="10"/>
  <c r="R100" i="10"/>
  <c r="I93" i="10"/>
  <c r="O32" i="10"/>
  <c r="O89" i="10"/>
  <c r="I73" i="10"/>
  <c r="I94" i="10"/>
  <c r="L32" i="10"/>
  <c r="I98" i="10"/>
  <c r="I45" i="10"/>
  <c r="I57" i="10"/>
  <c r="O87" i="10"/>
  <c r="I33" i="10"/>
  <c r="I75" i="10"/>
  <c r="I36" i="10"/>
  <c r="R40" i="10"/>
  <c r="R56" i="10"/>
  <c r="I49" i="10"/>
  <c r="L30" i="10"/>
  <c r="R41" i="10"/>
  <c r="L89" i="10"/>
  <c r="R104" i="10"/>
  <c r="I78" i="10"/>
  <c r="R91" i="10"/>
  <c r="O75" i="10"/>
  <c r="I31" i="10"/>
  <c r="O96" i="10"/>
  <c r="I68" i="10"/>
  <c r="I54" i="10"/>
  <c r="L47" i="10"/>
  <c r="R93" i="10"/>
  <c r="O59" i="10"/>
  <c r="R69" i="10"/>
  <c r="I34" i="10"/>
  <c r="L31" i="10"/>
  <c r="I52" i="10"/>
  <c r="O51" i="10"/>
  <c r="R34" i="10"/>
  <c r="O93" i="10"/>
  <c r="L52" i="10"/>
  <c r="I28" i="10"/>
  <c r="O90" i="10"/>
  <c r="L91" i="10"/>
  <c r="R38" i="10"/>
  <c r="R86" i="10"/>
  <c r="I90" i="10"/>
  <c r="L86" i="10"/>
  <c r="I29" i="10"/>
  <c r="L59" i="10"/>
  <c r="O94" i="10"/>
  <c r="R67" i="10"/>
  <c r="R50" i="10"/>
  <c r="R37" i="10"/>
  <c r="R80" i="10"/>
  <c r="L50" i="10"/>
  <c r="O35" i="10"/>
  <c r="L76" i="10"/>
  <c r="L85" i="10"/>
  <c r="I53" i="10"/>
  <c r="L70" i="10"/>
  <c r="R54" i="10"/>
  <c r="I97" i="10"/>
  <c r="I77" i="10"/>
  <c r="L83" i="10"/>
  <c r="I88" i="10"/>
  <c r="R61" i="10"/>
  <c r="O62" i="10"/>
  <c r="I32" i="10"/>
  <c r="O92" i="10"/>
  <c r="R76" i="10"/>
  <c r="O60" i="10"/>
  <c r="I74" i="10"/>
  <c r="R46" i="10"/>
  <c r="R95" i="10"/>
  <c r="O55" i="10"/>
  <c r="R45" i="10"/>
  <c r="L98" i="10"/>
  <c r="O79" i="10"/>
  <c r="R92" i="10"/>
  <c r="R60" i="10"/>
  <c r="L33" i="10"/>
  <c r="R57" i="10"/>
  <c r="O58" i="10"/>
  <c r="O52" i="10"/>
  <c r="R49" i="10"/>
  <c r="I63" i="10"/>
  <c r="O44" i="10"/>
  <c r="I101" i="10"/>
  <c r="L72" i="10"/>
  <c r="N5" i="11"/>
  <c r="L87" i="10"/>
  <c r="O54" i="10"/>
  <c r="R65" i="10"/>
  <c r="I43" i="10"/>
  <c r="I70" i="10"/>
  <c r="I61" i="10"/>
  <c r="I89" i="10"/>
  <c r="R59" i="10"/>
  <c r="O78" i="10"/>
  <c r="O34" i="10"/>
  <c r="O77" i="10"/>
  <c r="I46" i="10"/>
  <c r="R81" i="10"/>
  <c r="I72" i="10"/>
  <c r="I51" i="10"/>
  <c r="O72" i="10"/>
  <c r="L49" i="10"/>
  <c r="R39" i="10"/>
  <c r="O99" i="10"/>
  <c r="R58" i="10"/>
  <c r="I30" i="10"/>
  <c r="L51" i="10"/>
  <c r="L68" i="10"/>
  <c r="O5" i="11"/>
  <c r="R90" i="10"/>
  <c r="L69" i="10"/>
  <c r="L67" i="10"/>
  <c r="O63" i="10"/>
  <c r="I82" i="10"/>
  <c r="I56" i="10"/>
  <c r="O85" i="10"/>
  <c r="R62" i="10"/>
  <c r="R35" i="10"/>
  <c r="L75" i="10"/>
  <c r="L96" i="10"/>
  <c r="O80" i="10"/>
  <c r="AJ25" i="10"/>
  <c r="R68" i="10"/>
  <c r="I48" i="10"/>
  <c r="R63" i="10"/>
  <c r="L45" i="10"/>
  <c r="L35" i="10"/>
  <c r="L74" i="10"/>
  <c r="R51" i="10"/>
  <c r="R89" i="10"/>
  <c r="R48" i="10"/>
  <c r="L64" i="10"/>
  <c r="P5" i="11"/>
  <c r="I104" i="10"/>
  <c r="O102" i="10"/>
  <c r="R36" i="10"/>
  <c r="L88" i="10"/>
  <c r="R103" i="10"/>
  <c r="I81" i="10"/>
  <c r="O84" i="10"/>
  <c r="O49" i="10"/>
  <c r="O74" i="10"/>
  <c r="I105" i="10"/>
  <c r="O97" i="10"/>
  <c r="O43" i="10"/>
  <c r="L79" i="10"/>
  <c r="R44" i="10"/>
  <c r="L48" i="10"/>
  <c r="O41" i="10"/>
  <c r="R88" i="10"/>
  <c r="O69" i="10"/>
  <c r="R78" i="10"/>
  <c r="I42" i="10"/>
  <c r="Q5" i="11"/>
  <c r="L99" i="10"/>
  <c r="L103" i="10"/>
  <c r="I87" i="10"/>
  <c r="O31" i="10"/>
  <c r="R84" i="10"/>
  <c r="L82" i="10"/>
  <c r="L95" i="10"/>
  <c r="I100" i="10"/>
  <c r="R72" i="10"/>
  <c r="I91" i="10"/>
  <c r="L42" i="10"/>
  <c r="O101" i="10"/>
  <c r="L78" i="10"/>
  <c r="O57" i="10"/>
  <c r="R33" i="10"/>
  <c r="O50" i="10"/>
  <c r="O42" i="10"/>
  <c r="L105" i="10"/>
  <c r="L56" i="10"/>
  <c r="I86" i="10"/>
  <c r="I65" i="10"/>
  <c r="R105" i="10"/>
  <c r="O83" i="10"/>
  <c r="L81" i="10"/>
  <c r="R42" i="10"/>
  <c r="I58" i="10"/>
  <c r="L94" i="10"/>
  <c r="R85" i="10"/>
  <c r="R71" i="10"/>
  <c r="O48" i="10"/>
  <c r="I66" i="10"/>
  <c r="I69" i="10"/>
  <c r="I37" i="10"/>
  <c r="R99" i="10"/>
  <c r="L77" i="10"/>
  <c r="I92" i="10"/>
  <c r="L62" i="10"/>
  <c r="L63" i="10"/>
  <c r="I41" i="10"/>
  <c r="L41" i="10"/>
  <c r="L101" i="10"/>
  <c r="R102" i="10"/>
  <c r="O88" i="10"/>
  <c r="O67" i="10"/>
  <c r="O82" i="10"/>
  <c r="L58" i="10"/>
  <c r="L55" i="10"/>
  <c r="R75" i="10"/>
  <c r="R73" i="10"/>
  <c r="O37" i="10"/>
  <c r="O100" i="10"/>
  <c r="O47" i="10"/>
  <c r="R98" i="10"/>
  <c r="O71" i="10"/>
  <c r="I85" i="10"/>
  <c r="L73" i="10"/>
  <c r="L38" i="10"/>
  <c r="L40" i="10"/>
  <c r="O56" i="10"/>
  <c r="O68" i="10"/>
  <c r="R31" i="10"/>
  <c r="O109" i="8"/>
  <c r="L111" i="8"/>
  <c r="L108" i="8"/>
  <c r="L112" i="8"/>
  <c r="L116" i="8"/>
  <c r="L115" i="8"/>
  <c r="L117" i="8"/>
  <c r="L109" i="8"/>
  <c r="L113" i="8"/>
  <c r="L107" i="8"/>
  <c r="L106" i="8"/>
  <c r="L110" i="8"/>
  <c r="L114" i="8"/>
  <c r="O111" i="8"/>
  <c r="O113" i="8"/>
  <c r="O115" i="8"/>
  <c r="O114" i="8"/>
  <c r="O110" i="8"/>
  <c r="O116" i="8"/>
  <c r="R117" i="8"/>
  <c r="R113" i="8"/>
  <c r="I102" i="8"/>
  <c r="L52" i="8"/>
  <c r="I93" i="8"/>
  <c r="R91" i="8"/>
  <c r="I64" i="8"/>
  <c r="I82" i="8"/>
  <c r="O63" i="8"/>
  <c r="L91" i="8"/>
  <c r="O88" i="8"/>
  <c r="R76" i="8"/>
  <c r="L29" i="8"/>
  <c r="L85" i="8"/>
  <c r="L60" i="8"/>
  <c r="I32" i="8"/>
  <c r="R82" i="8"/>
  <c r="I66" i="8"/>
  <c r="O96" i="8"/>
  <c r="L31" i="8"/>
  <c r="L55" i="8"/>
  <c r="O80" i="8"/>
  <c r="R83" i="8"/>
  <c r="R59" i="8"/>
  <c r="O58" i="8"/>
  <c r="R48" i="8"/>
  <c r="I79" i="8"/>
  <c r="I86" i="8"/>
  <c r="I81" i="8"/>
  <c r="O61" i="8"/>
  <c r="L93" i="8"/>
  <c r="R93" i="8"/>
  <c r="R41" i="8"/>
  <c r="O76" i="8"/>
  <c r="L81" i="8"/>
  <c r="I45" i="8"/>
  <c r="R98" i="8"/>
  <c r="R38" i="8"/>
  <c r="L102" i="8"/>
  <c r="L104" i="8"/>
  <c r="I90" i="8"/>
  <c r="I105" i="8"/>
  <c r="O103" i="8"/>
  <c r="R84" i="8"/>
  <c r="R37" i="8"/>
  <c r="I53" i="8"/>
  <c r="L37" i="8"/>
  <c r="L56" i="8"/>
  <c r="O68" i="8"/>
  <c r="R105" i="8"/>
  <c r="L77" i="8"/>
  <c r="I71" i="8"/>
  <c r="L40" i="8"/>
  <c r="I30" i="8"/>
  <c r="I33" i="8"/>
  <c r="L65" i="8"/>
  <c r="L38" i="8"/>
  <c r="R31" i="8"/>
  <c r="O100" i="8"/>
  <c r="R61" i="8"/>
  <c r="L73" i="8"/>
  <c r="O55" i="8"/>
  <c r="O37" i="8"/>
  <c r="O67" i="8"/>
  <c r="O99" i="8"/>
  <c r="O62" i="8"/>
  <c r="R65" i="8"/>
  <c r="L99" i="8"/>
  <c r="R57" i="8"/>
  <c r="R71" i="8"/>
  <c r="R50" i="8"/>
  <c r="O46" i="8"/>
  <c r="O35" i="8"/>
  <c r="L97" i="8"/>
  <c r="O92" i="8"/>
  <c r="L69" i="8"/>
  <c r="O51" i="8"/>
  <c r="R32" i="8"/>
  <c r="I77" i="8"/>
  <c r="R47" i="8"/>
  <c r="L30" i="8"/>
  <c r="O85" i="8"/>
  <c r="L61" i="8"/>
  <c r="I69" i="8"/>
  <c r="L48" i="8"/>
  <c r="L87" i="8"/>
  <c r="L74" i="8"/>
  <c r="I43" i="8"/>
  <c r="I41" i="8"/>
  <c r="R103" i="8"/>
  <c r="O66" i="8"/>
  <c r="I76" i="8"/>
  <c r="R51" i="8"/>
  <c r="O73" i="8"/>
  <c r="L80" i="8"/>
  <c r="R52" i="8"/>
  <c r="O30" i="8"/>
  <c r="R55" i="8"/>
  <c r="I28" i="8"/>
  <c r="O81" i="8"/>
  <c r="L47" i="8"/>
  <c r="O104" i="8"/>
  <c r="R102" i="8"/>
  <c r="R94" i="8"/>
  <c r="O91" i="8"/>
  <c r="R39" i="8"/>
  <c r="I49" i="8"/>
  <c r="R89" i="8"/>
  <c r="L70" i="8"/>
  <c r="R40" i="8"/>
  <c r="N5" i="9"/>
  <c r="L43" i="8"/>
  <c r="O78" i="8"/>
  <c r="R74" i="8"/>
  <c r="L49" i="8"/>
  <c r="L35" i="8"/>
  <c r="I78" i="8"/>
  <c r="L50" i="8"/>
  <c r="R54" i="8"/>
  <c r="R80" i="8"/>
  <c r="R86" i="8"/>
  <c r="I63" i="8"/>
  <c r="I89" i="8"/>
  <c r="L72" i="8"/>
  <c r="L36" i="8"/>
  <c r="L83" i="8"/>
  <c r="R68" i="8"/>
  <c r="O39" i="8"/>
  <c r="O5" i="9"/>
  <c r="O105" i="8"/>
  <c r="I80" i="8"/>
  <c r="R58" i="8"/>
  <c r="O32" i="8"/>
  <c r="O48" i="8"/>
  <c r="O101" i="8"/>
  <c r="L68" i="8"/>
  <c r="O56" i="8"/>
  <c r="I75" i="8"/>
  <c r="L101" i="8"/>
  <c r="O65" i="8"/>
  <c r="R36" i="8"/>
  <c r="I104" i="8"/>
  <c r="L79" i="8"/>
  <c r="L66" i="8"/>
  <c r="I36" i="8"/>
  <c r="I37" i="8"/>
  <c r="P5" i="9"/>
  <c r="I92" i="8"/>
  <c r="R104" i="8"/>
  <c r="O82" i="8"/>
  <c r="I29" i="8"/>
  <c r="I70" i="8"/>
  <c r="R99" i="8"/>
  <c r="I68" i="8"/>
  <c r="O83" i="8"/>
  <c r="I74" i="8"/>
  <c r="O44" i="8"/>
  <c r="I50" i="8"/>
  <c r="O77" i="8"/>
  <c r="I100" i="8"/>
  <c r="R75" i="8"/>
  <c r="I99" i="8"/>
  <c r="R88" i="8"/>
  <c r="L57" i="8"/>
  <c r="O79" i="8"/>
  <c r="AJ25" i="8"/>
  <c r="I46" i="8"/>
  <c r="O72" i="8"/>
  <c r="R35" i="8"/>
  <c r="L34" i="8"/>
  <c r="I98" i="8"/>
  <c r="R77" i="8"/>
  <c r="I103" i="8"/>
  <c r="R64" i="8"/>
  <c r="Q5" i="9"/>
  <c r="O94" i="8"/>
  <c r="L45" i="8"/>
  <c r="R49" i="8"/>
  <c r="I58" i="8"/>
  <c r="O70" i="8"/>
  <c r="R44" i="8"/>
  <c r="R42" i="8"/>
  <c r="L51" i="8"/>
  <c r="O102" i="8"/>
  <c r="L100" i="8"/>
  <c r="R90" i="8"/>
  <c r="R43" i="8"/>
  <c r="I42" i="8"/>
  <c r="L53" i="8"/>
  <c r="O84" i="8"/>
  <c r="R100" i="8"/>
  <c r="L75" i="8"/>
  <c r="L62" i="8"/>
  <c r="I44" i="8"/>
  <c r="R97" i="8"/>
  <c r="I57" i="8"/>
  <c r="O41" i="8"/>
  <c r="R53" i="8"/>
  <c r="I95" i="8"/>
  <c r="L94" i="8"/>
  <c r="R101" i="8"/>
  <c r="I72" i="8"/>
  <c r="R85" i="8"/>
  <c r="I87" i="8"/>
  <c r="I51" i="8"/>
  <c r="R73" i="8"/>
  <c r="I39" i="8"/>
  <c r="L71" i="8"/>
  <c r="R96" i="8"/>
  <c r="I101" i="8"/>
  <c r="R60" i="8"/>
  <c r="O95" i="8"/>
  <c r="O40" i="8"/>
  <c r="I55" i="8"/>
  <c r="O89" i="8"/>
  <c r="O38" i="8"/>
  <c r="I94" i="8"/>
  <c r="R62" i="8"/>
  <c r="I35" i="8"/>
  <c r="R63" i="8"/>
  <c r="I85" i="8"/>
  <c r="O74" i="8"/>
  <c r="L88" i="8"/>
  <c r="O53" i="8"/>
  <c r="I73" i="8"/>
  <c r="L46" i="8"/>
  <c r="R70" i="8"/>
  <c r="L103" i="8"/>
  <c r="I96" i="8"/>
  <c r="R69" i="8"/>
  <c r="L98" i="8"/>
  <c r="L58" i="8"/>
  <c r="O93" i="8"/>
  <c r="L39" i="8"/>
  <c r="O57" i="8"/>
  <c r="O33" i="8"/>
  <c r="I61" i="8"/>
  <c r="L96" i="8"/>
  <c r="L89" i="8"/>
  <c r="I62" i="8"/>
  <c r="I67" i="8"/>
  <c r="R72" i="8"/>
  <c r="I47" i="8"/>
  <c r="L92" i="8"/>
  <c r="O64" i="8"/>
  <c r="R34" i="8"/>
  <c r="I40" i="8"/>
  <c r="L44" i="8"/>
  <c r="O98" i="8"/>
  <c r="L67" i="8"/>
  <c r="I91" i="8"/>
  <c r="L86" i="8"/>
  <c r="R56" i="8"/>
  <c r="R92" i="8"/>
  <c r="R67" i="8"/>
  <c r="I38" i="8"/>
  <c r="R78" i="8"/>
  <c r="O36" i="8"/>
  <c r="I65" i="8"/>
  <c r="O47" i="8"/>
  <c r="O59" i="8"/>
  <c r="O69" i="8"/>
  <c r="R66" i="8"/>
  <c r="I31" i="8"/>
  <c r="R45" i="8"/>
  <c r="L105" i="8"/>
  <c r="I48" i="8"/>
  <c r="I34" i="8"/>
  <c r="O86" i="8"/>
  <c r="I54" i="8"/>
  <c r="L95" i="8"/>
  <c r="L90" i="8"/>
  <c r="L63" i="8"/>
  <c r="L82" i="8"/>
  <c r="L54" i="8"/>
  <c r="O34" i="8"/>
  <c r="L64" i="8"/>
  <c r="O49" i="8"/>
  <c r="I52" i="8"/>
  <c r="I84" i="8"/>
  <c r="L76" i="8"/>
  <c r="I88" i="8"/>
  <c r="O52" i="8"/>
  <c r="R33" i="8"/>
  <c r="O97" i="8"/>
  <c r="O42" i="8"/>
  <c r="O75" i="8"/>
  <c r="O31" i="8"/>
  <c r="O43" i="8"/>
  <c r="R81" i="8"/>
  <c r="L59" i="8"/>
  <c r="O87" i="8"/>
  <c r="R95" i="8"/>
  <c r="L78" i="8"/>
  <c r="O45" i="8"/>
  <c r="L33" i="8"/>
  <c r="I97" i="8"/>
  <c r="R46" i="8"/>
  <c r="O54" i="8"/>
  <c r="R87" i="8"/>
  <c r="I56" i="8"/>
  <c r="O71" i="8"/>
  <c r="O90" i="8"/>
  <c r="O50" i="8"/>
  <c r="L32" i="8"/>
  <c r="L84" i="8"/>
  <c r="L41" i="8"/>
  <c r="I59" i="8"/>
  <c r="I83" i="8"/>
  <c r="O60" i="8"/>
  <c r="R79" i="8"/>
  <c r="L42" i="8"/>
  <c r="I60" i="8"/>
  <c r="Q5" i="7"/>
  <c r="Q16" i="7" s="1"/>
  <c r="O5" i="7"/>
  <c r="P5" i="7"/>
  <c r="N5" i="7"/>
  <c r="AJ25" i="6"/>
  <c r="Q7" i="12" l="1"/>
  <c r="P16" i="12"/>
  <c r="O7" i="12"/>
  <c r="N16" i="12"/>
  <c r="O16" i="12"/>
  <c r="Q18" i="12"/>
  <c r="AJ27" i="10"/>
  <c r="AJ28" i="10"/>
  <c r="Q7" i="11"/>
  <c r="P16" i="11"/>
  <c r="O16" i="11"/>
  <c r="O7" i="11"/>
  <c r="N16" i="11"/>
  <c r="AJ26" i="10"/>
  <c r="AJ29" i="10"/>
  <c r="Q16" i="11"/>
  <c r="AJ29" i="8"/>
  <c r="AJ27" i="8"/>
  <c r="P16" i="9"/>
  <c r="Q7" i="9"/>
  <c r="N16" i="9"/>
  <c r="O7" i="9"/>
  <c r="AJ26" i="8"/>
  <c r="AJ28" i="8"/>
  <c r="O16" i="9"/>
  <c r="Q16" i="9"/>
  <c r="N16" i="7"/>
  <c r="O7" i="7"/>
  <c r="P16" i="7"/>
  <c r="Q7" i="7"/>
  <c r="O16" i="7"/>
  <c r="Q18" i="7"/>
  <c r="AJ27" i="6"/>
  <c r="AJ29" i="6"/>
  <c r="AJ26" i="6"/>
  <c r="AJ28" i="6"/>
  <c r="R5" i="12" l="1"/>
  <c r="P18" i="12"/>
  <c r="R16" i="12"/>
  <c r="Q18" i="11"/>
  <c r="R5" i="11"/>
  <c r="P18" i="11"/>
  <c r="R16" i="11"/>
  <c r="Q17" i="11" s="1"/>
  <c r="P17" i="11"/>
  <c r="Q8" i="11"/>
  <c r="O17" i="11"/>
  <c r="Q18" i="9"/>
  <c r="R5" i="9"/>
  <c r="O8" i="9" s="1"/>
  <c r="R16" i="9"/>
  <c r="Q17" i="9" s="1"/>
  <c r="P18" i="9"/>
  <c r="P17" i="9"/>
  <c r="R5" i="7"/>
  <c r="O8" i="7" s="1"/>
  <c r="P18" i="7"/>
  <c r="R16" i="7"/>
  <c r="Q17" i="7" s="1"/>
  <c r="Q6" i="12" l="1"/>
  <c r="P6" i="12"/>
  <c r="N6" i="12"/>
  <c r="Q8" i="12"/>
  <c r="O6" i="12"/>
  <c r="P17" i="12"/>
  <c r="Q17" i="12"/>
  <c r="N17" i="12"/>
  <c r="P19" i="12"/>
  <c r="O17" i="12"/>
  <c r="Q19" i="12"/>
  <c r="O8" i="12"/>
  <c r="P6" i="11"/>
  <c r="O6" i="11"/>
  <c r="N6" i="11"/>
  <c r="Q6" i="11"/>
  <c r="P19" i="11"/>
  <c r="Q19" i="11"/>
  <c r="N17" i="11"/>
  <c r="O8" i="11"/>
  <c r="P19" i="9"/>
  <c r="Q8" i="9"/>
  <c r="O17" i="9"/>
  <c r="N17" i="9"/>
  <c r="P6" i="9"/>
  <c r="N6" i="9"/>
  <c r="Q6" i="9"/>
  <c r="O6" i="9"/>
  <c r="Q19" i="9"/>
  <c r="Q8" i="7"/>
  <c r="N17" i="7"/>
  <c r="O17" i="7"/>
  <c r="Q6" i="7"/>
  <c r="N6" i="7"/>
  <c r="P6" i="7"/>
  <c r="O6" i="7"/>
  <c r="P19" i="7"/>
  <c r="P17" i="7"/>
  <c r="Q19" i="7"/>
  <c r="E8" i="5" l="1"/>
  <c r="H8" i="5" s="1"/>
  <c r="E9" i="5"/>
  <c r="E10" i="5"/>
  <c r="E11" i="5"/>
  <c r="E12" i="5"/>
  <c r="E13" i="5"/>
  <c r="E14" i="5"/>
  <c r="E15" i="5"/>
  <c r="E16" i="5"/>
  <c r="E17" i="5"/>
  <c r="E18" i="5"/>
  <c r="E19" i="5"/>
  <c r="E20" i="5"/>
  <c r="H20" i="5" s="1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H44" i="5" s="1"/>
  <c r="E45" i="5"/>
  <c r="E46" i="5"/>
  <c r="E47" i="5"/>
  <c r="E48" i="5"/>
  <c r="E49" i="5"/>
  <c r="E50" i="5"/>
  <c r="E51" i="5"/>
  <c r="E52" i="5"/>
  <c r="E53" i="5"/>
  <c r="E54" i="5"/>
  <c r="E55" i="5"/>
  <c r="E56" i="5"/>
  <c r="H56" i="5" s="1"/>
  <c r="E57" i="5"/>
  <c r="E58" i="5"/>
  <c r="E59" i="5"/>
  <c r="E60" i="5"/>
  <c r="E61" i="5"/>
  <c r="E62" i="5"/>
  <c r="E63" i="5"/>
  <c r="E64" i="5"/>
  <c r="E65" i="5"/>
  <c r="E66" i="5"/>
  <c r="E67" i="5"/>
  <c r="E68" i="5"/>
  <c r="H68" i="5" s="1"/>
  <c r="E69" i="5"/>
  <c r="E70" i="5"/>
  <c r="E71" i="5"/>
  <c r="E72" i="5"/>
  <c r="E73" i="5"/>
  <c r="E74" i="5"/>
  <c r="E75" i="5"/>
  <c r="E76" i="5"/>
  <c r="E77" i="5"/>
  <c r="E78" i="5"/>
  <c r="E79" i="5"/>
  <c r="H79" i="5" s="1"/>
  <c r="E80" i="5"/>
  <c r="H80" i="5" s="1"/>
  <c r="E81" i="5"/>
  <c r="E82" i="5"/>
  <c r="E83" i="5"/>
  <c r="E84" i="5"/>
  <c r="E85" i="5"/>
  <c r="E86" i="5"/>
  <c r="E87" i="5"/>
  <c r="E88" i="5"/>
  <c r="E89" i="5"/>
  <c r="E90" i="5"/>
  <c r="E91" i="5"/>
  <c r="H91" i="5" s="1"/>
  <c r="E92" i="5"/>
  <c r="H92" i="5" s="1"/>
  <c r="E93" i="5"/>
  <c r="E94" i="5"/>
  <c r="E95" i="5"/>
  <c r="E96" i="5"/>
  <c r="E97" i="5"/>
  <c r="E98" i="5"/>
  <c r="E99" i="5"/>
  <c r="E100" i="5"/>
  <c r="E101" i="5"/>
  <c r="E102" i="5"/>
  <c r="E103" i="5"/>
  <c r="H103" i="5" s="1"/>
  <c r="E104" i="5"/>
  <c r="H104" i="5" s="1"/>
  <c r="E105" i="5"/>
  <c r="E106" i="5"/>
  <c r="E107" i="5"/>
  <c r="E108" i="5"/>
  <c r="E109" i="5"/>
  <c r="E110" i="5"/>
  <c r="E111" i="5"/>
  <c r="E112" i="5"/>
  <c r="E113" i="5"/>
  <c r="E114" i="5"/>
  <c r="E115" i="5"/>
  <c r="H115" i="5" s="1"/>
  <c r="E116" i="5"/>
  <c r="H116" i="5" s="1"/>
  <c r="E117" i="5"/>
  <c r="E118" i="5"/>
  <c r="E119" i="5"/>
  <c r="E120" i="5"/>
  <c r="E121" i="5"/>
  <c r="E122" i="5"/>
  <c r="E123" i="5"/>
  <c r="E124" i="5"/>
  <c r="E125" i="5"/>
  <c r="E126" i="5"/>
  <c r="E127" i="5"/>
  <c r="H127" i="5" s="1"/>
  <c r="E128" i="5"/>
  <c r="H128" i="5" s="1"/>
  <c r="E129" i="5"/>
  <c r="E130" i="5"/>
  <c r="E131" i="5"/>
  <c r="E132" i="5"/>
  <c r="E133" i="5"/>
  <c r="E134" i="5"/>
  <c r="E135" i="5"/>
  <c r="E136" i="5"/>
  <c r="E137" i="5"/>
  <c r="E138" i="5"/>
  <c r="E139" i="5"/>
  <c r="H139" i="5" s="1"/>
  <c r="E140" i="5"/>
  <c r="H140" i="5" s="1"/>
  <c r="E141" i="5"/>
  <c r="E142" i="5"/>
  <c r="E143" i="5"/>
  <c r="E144" i="5"/>
  <c r="E145" i="5"/>
  <c r="E146" i="5"/>
  <c r="E147" i="5"/>
  <c r="E148" i="5"/>
  <c r="E149" i="5"/>
  <c r="E150" i="5"/>
  <c r="E151" i="5"/>
  <c r="H151" i="5" s="1"/>
  <c r="E152" i="5"/>
  <c r="H152" i="5" s="1"/>
  <c r="E153" i="5"/>
  <c r="E154" i="5"/>
  <c r="E155" i="5"/>
  <c r="E156" i="5"/>
  <c r="E157" i="5"/>
  <c r="E158" i="5"/>
  <c r="E159" i="5"/>
  <c r="E160" i="5"/>
  <c r="E161" i="5"/>
  <c r="E162" i="5"/>
  <c r="E163" i="5"/>
  <c r="H163" i="5" s="1"/>
  <c r="E164" i="5"/>
  <c r="H164" i="5" s="1"/>
  <c r="E165" i="5"/>
  <c r="E166" i="5"/>
  <c r="E167" i="5"/>
  <c r="E168" i="5"/>
  <c r="E169" i="5"/>
  <c r="E170" i="5"/>
  <c r="E171" i="5"/>
  <c r="E172" i="5"/>
  <c r="E173" i="5"/>
  <c r="E174" i="5"/>
  <c r="E175" i="5"/>
  <c r="H175" i="5" s="1"/>
  <c r="E176" i="5"/>
  <c r="H176" i="5" s="1"/>
  <c r="E177" i="5"/>
  <c r="E178" i="5"/>
  <c r="E179" i="5"/>
  <c r="E180" i="5"/>
  <c r="E181" i="5"/>
  <c r="E182" i="5"/>
  <c r="E183" i="5"/>
  <c r="E184" i="5"/>
  <c r="E185" i="5"/>
  <c r="E186" i="5"/>
  <c r="E187" i="5"/>
  <c r="H187" i="5" s="1"/>
  <c r="E188" i="5"/>
  <c r="H188" i="5" s="1"/>
  <c r="E189" i="5"/>
  <c r="E190" i="5"/>
  <c r="E191" i="5"/>
  <c r="E192" i="5"/>
  <c r="E193" i="5"/>
  <c r="E194" i="5"/>
  <c r="E195" i="5"/>
  <c r="E196" i="5"/>
  <c r="E197" i="5"/>
  <c r="E198" i="5"/>
  <c r="E199" i="5"/>
  <c r="H199" i="5" s="1"/>
  <c r="E200" i="5"/>
  <c r="H200" i="5" s="1"/>
  <c r="E201" i="5"/>
  <c r="E202" i="5"/>
  <c r="E203" i="5"/>
  <c r="E204" i="5"/>
  <c r="E205" i="5"/>
  <c r="E206" i="5"/>
  <c r="E207" i="5"/>
  <c r="E208" i="5"/>
  <c r="E209" i="5"/>
  <c r="E210" i="5"/>
  <c r="E211" i="5"/>
  <c r="H211" i="5" s="1"/>
  <c r="E212" i="5"/>
  <c r="H212" i="5" s="1"/>
  <c r="E213" i="5"/>
  <c r="E214" i="5"/>
  <c r="E215" i="5"/>
  <c r="E216" i="5"/>
  <c r="E217" i="5"/>
  <c r="E218" i="5"/>
  <c r="E219" i="5"/>
  <c r="E220" i="5"/>
  <c r="E221" i="5"/>
  <c r="E222" i="5"/>
  <c r="E223" i="5"/>
  <c r="H223" i="5" s="1"/>
  <c r="E224" i="5"/>
  <c r="H224" i="5" s="1"/>
  <c r="E225" i="5"/>
  <c r="E226" i="5"/>
  <c r="E227" i="5"/>
  <c r="E228" i="5"/>
  <c r="E229" i="5"/>
  <c r="E230" i="5"/>
  <c r="E231" i="5"/>
  <c r="E232" i="5"/>
  <c r="E233" i="5"/>
  <c r="E234" i="5"/>
  <c r="E235" i="5"/>
  <c r="H235" i="5" s="1"/>
  <c r="E236" i="5"/>
  <c r="H236" i="5" s="1"/>
  <c r="E237" i="5"/>
  <c r="E238" i="5"/>
  <c r="E239" i="5"/>
  <c r="E240" i="5"/>
  <c r="E241" i="5"/>
  <c r="E242" i="5"/>
  <c r="E243" i="5"/>
  <c r="E244" i="5"/>
  <c r="E245" i="5"/>
  <c r="E246" i="5"/>
  <c r="E247" i="5"/>
  <c r="H247" i="5" s="1"/>
  <c r="E248" i="5"/>
  <c r="H248" i="5" s="1"/>
  <c r="E249" i="5"/>
  <c r="E250" i="5"/>
  <c r="E251" i="5"/>
  <c r="E252" i="5"/>
  <c r="E253" i="5"/>
  <c r="E254" i="5"/>
  <c r="E255" i="5"/>
  <c r="E256" i="5"/>
  <c r="E257" i="5"/>
  <c r="E258" i="5"/>
  <c r="E259" i="5"/>
  <c r="H259" i="5" s="1"/>
  <c r="E260" i="5"/>
  <c r="H260" i="5" s="1"/>
  <c r="E261" i="5"/>
  <c r="E262" i="5"/>
  <c r="E263" i="5"/>
  <c r="E264" i="5"/>
  <c r="E265" i="5"/>
  <c r="E266" i="5"/>
  <c r="E267" i="5"/>
  <c r="E268" i="5"/>
  <c r="E269" i="5"/>
  <c r="E270" i="5"/>
  <c r="E271" i="5"/>
  <c r="H271" i="5" s="1"/>
  <c r="E272" i="5"/>
  <c r="H272" i="5" s="1"/>
  <c r="E273" i="5"/>
  <c r="E274" i="5"/>
  <c r="E275" i="5"/>
  <c r="E276" i="5"/>
  <c r="E277" i="5"/>
  <c r="E278" i="5"/>
  <c r="E279" i="5"/>
  <c r="E280" i="5"/>
  <c r="E281" i="5"/>
  <c r="E282" i="5"/>
  <c r="E283" i="5"/>
  <c r="H283" i="5" s="1"/>
  <c r="E284" i="5"/>
  <c r="H284" i="5" s="1"/>
  <c r="E285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G285" i="5" s="1"/>
  <c r="D285" i="5"/>
  <c r="E7" i="5"/>
  <c r="D7" i="5"/>
  <c r="E277" i="3"/>
  <c r="G277" i="3" s="1"/>
  <c r="F277" i="3"/>
  <c r="E278" i="3"/>
  <c r="F278" i="3"/>
  <c r="E279" i="3"/>
  <c r="G279" i="3" s="1"/>
  <c r="F279" i="3"/>
  <c r="E280" i="3"/>
  <c r="F280" i="3"/>
  <c r="E281" i="3"/>
  <c r="G281" i="3" s="1"/>
  <c r="F281" i="3"/>
  <c r="E282" i="3"/>
  <c r="F282" i="3"/>
  <c r="E283" i="3"/>
  <c r="K283" i="3" s="1"/>
  <c r="F283" i="3"/>
  <c r="E284" i="3"/>
  <c r="F284" i="3"/>
  <c r="K284" i="3"/>
  <c r="E4" i="3"/>
  <c r="F4" i="3"/>
  <c r="E5" i="3"/>
  <c r="F5" i="3"/>
  <c r="E6" i="3"/>
  <c r="F6" i="3"/>
  <c r="E7" i="3"/>
  <c r="F7" i="3"/>
  <c r="E8" i="3"/>
  <c r="H8" i="3" s="1"/>
  <c r="F8" i="3"/>
  <c r="E9" i="3"/>
  <c r="F9" i="3"/>
  <c r="E10" i="3"/>
  <c r="F10" i="3"/>
  <c r="E11" i="3"/>
  <c r="F11" i="3"/>
  <c r="E12" i="3"/>
  <c r="G12" i="3" s="1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G21" i="3" s="1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G29" i="3" s="1"/>
  <c r="F29" i="3"/>
  <c r="E30" i="3"/>
  <c r="F30" i="3"/>
  <c r="E31" i="3"/>
  <c r="F31" i="3"/>
  <c r="E32" i="3"/>
  <c r="G32" i="3" s="1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J39" i="3" s="1"/>
  <c r="F39" i="3"/>
  <c r="E40" i="3"/>
  <c r="F40" i="3"/>
  <c r="E41" i="3"/>
  <c r="F41" i="3"/>
  <c r="E42" i="3"/>
  <c r="F42" i="3"/>
  <c r="E43" i="3"/>
  <c r="F43" i="3"/>
  <c r="E44" i="3"/>
  <c r="F44" i="3"/>
  <c r="E45" i="3"/>
  <c r="I45" i="3" s="1"/>
  <c r="F45" i="3"/>
  <c r="E46" i="3"/>
  <c r="G46" i="3" s="1"/>
  <c r="F46" i="3"/>
  <c r="E47" i="3"/>
  <c r="G47" i="3" s="1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H60" i="3" s="1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K68" i="3" s="1"/>
  <c r="F68" i="3"/>
  <c r="E69" i="3"/>
  <c r="I69" i="3" s="1"/>
  <c r="F69" i="3"/>
  <c r="E70" i="3"/>
  <c r="F70" i="3"/>
  <c r="E71" i="3"/>
  <c r="H71" i="3" s="1"/>
  <c r="F71" i="3"/>
  <c r="E72" i="3"/>
  <c r="I72" i="3" s="1"/>
  <c r="F72" i="3"/>
  <c r="E73" i="3"/>
  <c r="F73" i="3"/>
  <c r="E74" i="3"/>
  <c r="F74" i="3"/>
  <c r="E75" i="3"/>
  <c r="F75" i="3"/>
  <c r="E76" i="3"/>
  <c r="F76" i="3"/>
  <c r="E77" i="3"/>
  <c r="J77" i="3" s="1"/>
  <c r="F77" i="3"/>
  <c r="E78" i="3"/>
  <c r="J78" i="3" s="1"/>
  <c r="F78" i="3"/>
  <c r="E79" i="3"/>
  <c r="F79" i="3"/>
  <c r="E80" i="3"/>
  <c r="F80" i="3"/>
  <c r="E81" i="3"/>
  <c r="F81" i="3"/>
  <c r="E82" i="3"/>
  <c r="F82" i="3"/>
  <c r="E83" i="3"/>
  <c r="F83" i="3"/>
  <c r="E84" i="3"/>
  <c r="H84" i="3" s="1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G95" i="3" s="1"/>
  <c r="F95" i="3"/>
  <c r="E96" i="3"/>
  <c r="F96" i="3"/>
  <c r="E97" i="3"/>
  <c r="F97" i="3"/>
  <c r="E98" i="3"/>
  <c r="F98" i="3"/>
  <c r="E99" i="3"/>
  <c r="F99" i="3"/>
  <c r="E100" i="3"/>
  <c r="F100" i="3"/>
  <c r="E101" i="3"/>
  <c r="H101" i="3" s="1"/>
  <c r="F101" i="3"/>
  <c r="E102" i="3"/>
  <c r="F102" i="3"/>
  <c r="E103" i="3"/>
  <c r="I103" i="3" s="1"/>
  <c r="F103" i="3"/>
  <c r="E104" i="3"/>
  <c r="F104" i="3"/>
  <c r="E105" i="3"/>
  <c r="F105" i="3"/>
  <c r="E106" i="3"/>
  <c r="F106" i="3"/>
  <c r="E107" i="3"/>
  <c r="F107" i="3"/>
  <c r="E108" i="3"/>
  <c r="H108" i="3" s="1"/>
  <c r="F108" i="3"/>
  <c r="E109" i="3"/>
  <c r="F109" i="3"/>
  <c r="E110" i="3"/>
  <c r="I110" i="3" s="1"/>
  <c r="F110" i="3"/>
  <c r="E111" i="3"/>
  <c r="F111" i="3"/>
  <c r="E112" i="3"/>
  <c r="I112" i="3" s="1"/>
  <c r="F112" i="3"/>
  <c r="E113" i="3"/>
  <c r="F113" i="3"/>
  <c r="E114" i="3"/>
  <c r="F114" i="3"/>
  <c r="E115" i="3"/>
  <c r="F115" i="3"/>
  <c r="E116" i="3"/>
  <c r="F116" i="3"/>
  <c r="E117" i="3"/>
  <c r="F117" i="3"/>
  <c r="E118" i="3"/>
  <c r="K118" i="3" s="1"/>
  <c r="F118" i="3"/>
  <c r="E119" i="3"/>
  <c r="K119" i="3" s="1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H126" i="3" s="1"/>
  <c r="F126" i="3"/>
  <c r="E127" i="3"/>
  <c r="F127" i="3"/>
  <c r="H127" i="3" s="1"/>
  <c r="E128" i="3"/>
  <c r="F128" i="3"/>
  <c r="E129" i="3"/>
  <c r="F129" i="3"/>
  <c r="E130" i="3"/>
  <c r="F130" i="3"/>
  <c r="E131" i="3"/>
  <c r="F131" i="3"/>
  <c r="E132" i="3"/>
  <c r="H132" i="3" s="1"/>
  <c r="F132" i="3"/>
  <c r="E133" i="3"/>
  <c r="F133" i="3"/>
  <c r="E134" i="3"/>
  <c r="F134" i="3"/>
  <c r="E135" i="3"/>
  <c r="F135" i="3"/>
  <c r="E136" i="3"/>
  <c r="H136" i="3" s="1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J144" i="3" s="1"/>
  <c r="F144" i="3"/>
  <c r="E145" i="3"/>
  <c r="G145" i="3" s="1"/>
  <c r="F145" i="3"/>
  <c r="E146" i="3"/>
  <c r="F146" i="3"/>
  <c r="E147" i="3"/>
  <c r="F147" i="3"/>
  <c r="E148" i="3"/>
  <c r="F148" i="3"/>
  <c r="E149" i="3"/>
  <c r="F149" i="3"/>
  <c r="E150" i="3"/>
  <c r="G150" i="3" s="1"/>
  <c r="F150" i="3"/>
  <c r="E151" i="3"/>
  <c r="F151" i="3"/>
  <c r="E152" i="3"/>
  <c r="G152" i="3" s="1"/>
  <c r="F152" i="3"/>
  <c r="E153" i="3"/>
  <c r="H153" i="3" s="1"/>
  <c r="F153" i="3"/>
  <c r="E154" i="3"/>
  <c r="F154" i="3"/>
  <c r="E155" i="3"/>
  <c r="H155" i="3" s="1"/>
  <c r="F155" i="3"/>
  <c r="E156" i="3"/>
  <c r="F156" i="3"/>
  <c r="E157" i="3"/>
  <c r="F157" i="3"/>
  <c r="E158" i="3"/>
  <c r="F158" i="3"/>
  <c r="E159" i="3"/>
  <c r="H159" i="3" s="1"/>
  <c r="F159" i="3"/>
  <c r="E160" i="3"/>
  <c r="F160" i="3"/>
  <c r="E161" i="3"/>
  <c r="F161" i="3"/>
  <c r="E162" i="3"/>
  <c r="F162" i="3"/>
  <c r="E163" i="3"/>
  <c r="G163" i="3" s="1"/>
  <c r="F163" i="3"/>
  <c r="E164" i="3"/>
  <c r="I164" i="3" s="1"/>
  <c r="F164" i="3"/>
  <c r="E165" i="3"/>
  <c r="H165" i="3" s="1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G175" i="3" s="1"/>
  <c r="F175" i="3"/>
  <c r="E176" i="3"/>
  <c r="F176" i="3"/>
  <c r="E177" i="3"/>
  <c r="F177" i="3"/>
  <c r="E178" i="3"/>
  <c r="F178" i="3"/>
  <c r="E179" i="3"/>
  <c r="I179" i="3" s="1"/>
  <c r="F179" i="3"/>
  <c r="E180" i="3"/>
  <c r="G180" i="3" s="1"/>
  <c r="F180" i="3"/>
  <c r="E181" i="3"/>
  <c r="F181" i="3"/>
  <c r="E182" i="3"/>
  <c r="F182" i="3"/>
  <c r="E183" i="3"/>
  <c r="K183" i="3" s="1"/>
  <c r="F183" i="3"/>
  <c r="E184" i="3"/>
  <c r="F184" i="3"/>
  <c r="E185" i="3"/>
  <c r="H185" i="3" s="1"/>
  <c r="F185" i="3"/>
  <c r="E186" i="3"/>
  <c r="F186" i="3"/>
  <c r="E187" i="3"/>
  <c r="F187" i="3"/>
  <c r="E188" i="3"/>
  <c r="K188" i="3" s="1"/>
  <c r="F188" i="3"/>
  <c r="E189" i="3"/>
  <c r="G189" i="3" s="1"/>
  <c r="F189" i="3"/>
  <c r="E190" i="3"/>
  <c r="F190" i="3"/>
  <c r="E191" i="3"/>
  <c r="F191" i="3"/>
  <c r="E192" i="3"/>
  <c r="F192" i="3"/>
  <c r="G192" i="3" s="1"/>
  <c r="E193" i="3"/>
  <c r="G193" i="3" s="1"/>
  <c r="F193" i="3"/>
  <c r="E194" i="3"/>
  <c r="F194" i="3"/>
  <c r="E195" i="3"/>
  <c r="F195" i="3"/>
  <c r="E196" i="3"/>
  <c r="F196" i="3"/>
  <c r="E197" i="3"/>
  <c r="F197" i="3"/>
  <c r="E198" i="3"/>
  <c r="F198" i="3"/>
  <c r="E199" i="3"/>
  <c r="G199" i="3" s="1"/>
  <c r="F199" i="3"/>
  <c r="E200" i="3"/>
  <c r="H200" i="3" s="1"/>
  <c r="F200" i="3"/>
  <c r="E201" i="3"/>
  <c r="G201" i="3" s="1"/>
  <c r="F201" i="3"/>
  <c r="E202" i="3"/>
  <c r="F202" i="3"/>
  <c r="E203" i="3"/>
  <c r="I203" i="3" s="1"/>
  <c r="F203" i="3"/>
  <c r="E204" i="3"/>
  <c r="F204" i="3"/>
  <c r="E205" i="3"/>
  <c r="F205" i="3"/>
  <c r="E206" i="3"/>
  <c r="G206" i="3" s="1"/>
  <c r="F206" i="3"/>
  <c r="E207" i="3"/>
  <c r="F207" i="3"/>
  <c r="E208" i="3"/>
  <c r="H208" i="3" s="1"/>
  <c r="F208" i="3"/>
  <c r="E209" i="3"/>
  <c r="F209" i="3"/>
  <c r="E210" i="3"/>
  <c r="F210" i="3"/>
  <c r="E211" i="3"/>
  <c r="H211" i="3" s="1"/>
  <c r="F211" i="3"/>
  <c r="E212" i="3"/>
  <c r="F212" i="3"/>
  <c r="E213" i="3"/>
  <c r="F213" i="3"/>
  <c r="E214" i="3"/>
  <c r="F214" i="3"/>
  <c r="E215" i="3"/>
  <c r="F215" i="3"/>
  <c r="E216" i="3"/>
  <c r="F216" i="3"/>
  <c r="E217" i="3"/>
  <c r="G217" i="3" s="1"/>
  <c r="F217" i="3"/>
  <c r="E218" i="3"/>
  <c r="F218" i="3"/>
  <c r="E219" i="3"/>
  <c r="G219" i="3" s="1"/>
  <c r="F219" i="3"/>
  <c r="E220" i="3"/>
  <c r="F220" i="3"/>
  <c r="E221" i="3"/>
  <c r="F221" i="3"/>
  <c r="E222" i="3"/>
  <c r="F222" i="3"/>
  <c r="E223" i="3"/>
  <c r="G223" i="3" s="1"/>
  <c r="F223" i="3"/>
  <c r="E224" i="3"/>
  <c r="F224" i="3"/>
  <c r="E225" i="3"/>
  <c r="F225" i="3"/>
  <c r="E226" i="3"/>
  <c r="F226" i="3"/>
  <c r="E227" i="3"/>
  <c r="F227" i="3"/>
  <c r="E228" i="3"/>
  <c r="G228" i="3" s="1"/>
  <c r="F228" i="3"/>
  <c r="E229" i="3"/>
  <c r="G229" i="3" s="1"/>
  <c r="F229" i="3"/>
  <c r="E230" i="3"/>
  <c r="F230" i="3"/>
  <c r="E231" i="3"/>
  <c r="G231" i="3" s="1"/>
  <c r="F231" i="3"/>
  <c r="E232" i="3"/>
  <c r="F232" i="3"/>
  <c r="E233" i="3"/>
  <c r="J233" i="3" s="1"/>
  <c r="F233" i="3"/>
  <c r="E234" i="3"/>
  <c r="F234" i="3"/>
  <c r="E235" i="3"/>
  <c r="F235" i="3"/>
  <c r="E236" i="3"/>
  <c r="K236" i="3" s="1"/>
  <c r="F236" i="3"/>
  <c r="E237" i="3"/>
  <c r="F237" i="3"/>
  <c r="E238" i="3"/>
  <c r="K238" i="3" s="1"/>
  <c r="F238" i="3"/>
  <c r="E239" i="3"/>
  <c r="F239" i="3"/>
  <c r="E240" i="3"/>
  <c r="G240" i="3" s="1"/>
  <c r="F240" i="3"/>
  <c r="E241" i="3"/>
  <c r="F241" i="3"/>
  <c r="E242" i="3"/>
  <c r="F242" i="3"/>
  <c r="E243" i="3"/>
  <c r="H243" i="3" s="1"/>
  <c r="F243" i="3"/>
  <c r="E244" i="3"/>
  <c r="F244" i="3"/>
  <c r="E245" i="3"/>
  <c r="J245" i="3" s="1"/>
  <c r="F245" i="3"/>
  <c r="E246" i="3"/>
  <c r="G246" i="3" s="1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G253" i="3" s="1"/>
  <c r="F253" i="3"/>
  <c r="E254" i="3"/>
  <c r="F254" i="3"/>
  <c r="E255" i="3"/>
  <c r="G255" i="3" s="1"/>
  <c r="F255" i="3"/>
  <c r="E256" i="3"/>
  <c r="H256" i="3" s="1"/>
  <c r="F256" i="3"/>
  <c r="E257" i="3"/>
  <c r="F257" i="3"/>
  <c r="E258" i="3"/>
  <c r="F258" i="3"/>
  <c r="E259" i="3"/>
  <c r="F259" i="3"/>
  <c r="E260" i="3"/>
  <c r="H260" i="3" s="1"/>
  <c r="F260" i="3"/>
  <c r="E261" i="3"/>
  <c r="F261" i="3"/>
  <c r="E262" i="3"/>
  <c r="G262" i="3" s="1"/>
  <c r="F262" i="3"/>
  <c r="E263" i="3"/>
  <c r="F263" i="3"/>
  <c r="E264" i="3"/>
  <c r="G264" i="3" s="1"/>
  <c r="F264" i="3"/>
  <c r="E265" i="3"/>
  <c r="F265" i="3"/>
  <c r="E266" i="3"/>
  <c r="F266" i="3"/>
  <c r="E267" i="3"/>
  <c r="I267" i="3" s="1"/>
  <c r="F267" i="3"/>
  <c r="E268" i="3"/>
  <c r="F268" i="3"/>
  <c r="E269" i="3"/>
  <c r="J269" i="3" s="1"/>
  <c r="F269" i="3"/>
  <c r="E270" i="3"/>
  <c r="F270" i="3"/>
  <c r="J270" i="3" s="1"/>
  <c r="E271" i="3"/>
  <c r="F271" i="3"/>
  <c r="E272" i="3"/>
  <c r="I272" i="3" s="1"/>
  <c r="F272" i="3"/>
  <c r="E273" i="3"/>
  <c r="F273" i="3"/>
  <c r="E274" i="3"/>
  <c r="F274" i="3"/>
  <c r="E275" i="3"/>
  <c r="H275" i="3" s="1"/>
  <c r="F275" i="3"/>
  <c r="E276" i="3"/>
  <c r="F276" i="3"/>
  <c r="H232" i="2"/>
  <c r="I232" i="2"/>
  <c r="H233" i="2"/>
  <c r="I233" i="2"/>
  <c r="D232" i="2"/>
  <c r="E232" i="2"/>
  <c r="D233" i="2"/>
  <c r="E233" i="2"/>
  <c r="I231" i="2"/>
  <c r="H231" i="2"/>
  <c r="E231" i="2"/>
  <c r="D231" i="2"/>
  <c r="I230" i="2"/>
  <c r="H230" i="2"/>
  <c r="E230" i="2"/>
  <c r="D230" i="2"/>
  <c r="I229" i="2"/>
  <c r="H229" i="2"/>
  <c r="E229" i="2"/>
  <c r="D229" i="2"/>
  <c r="I228" i="2"/>
  <c r="H228" i="2"/>
  <c r="E228" i="2"/>
  <c r="D228" i="2"/>
  <c r="I227" i="2"/>
  <c r="H227" i="2"/>
  <c r="E227" i="2"/>
  <c r="D227" i="2"/>
  <c r="I226" i="2"/>
  <c r="H226" i="2"/>
  <c r="E226" i="2"/>
  <c r="D226" i="2"/>
  <c r="I225" i="2"/>
  <c r="H225" i="2"/>
  <c r="E225" i="2"/>
  <c r="D225" i="2"/>
  <c r="I224" i="2"/>
  <c r="H224" i="2"/>
  <c r="E224" i="2"/>
  <c r="D224" i="2"/>
  <c r="I223" i="2"/>
  <c r="H223" i="2"/>
  <c r="E223" i="2"/>
  <c r="D223" i="2"/>
  <c r="I222" i="2"/>
  <c r="H222" i="2"/>
  <c r="E222" i="2"/>
  <c r="D222" i="2"/>
  <c r="I221" i="2"/>
  <c r="H221" i="2"/>
  <c r="E221" i="2"/>
  <c r="D221" i="2"/>
  <c r="I220" i="2"/>
  <c r="H220" i="2"/>
  <c r="E220" i="2"/>
  <c r="D220" i="2"/>
  <c r="I219" i="2"/>
  <c r="H219" i="2"/>
  <c r="E219" i="2"/>
  <c r="D219" i="2"/>
  <c r="I218" i="2"/>
  <c r="H218" i="2"/>
  <c r="E218" i="2"/>
  <c r="D218" i="2"/>
  <c r="I217" i="2"/>
  <c r="H217" i="2"/>
  <c r="E217" i="2"/>
  <c r="D217" i="2"/>
  <c r="I216" i="2"/>
  <c r="H216" i="2"/>
  <c r="E216" i="2"/>
  <c r="D216" i="2"/>
  <c r="I215" i="2"/>
  <c r="H215" i="2"/>
  <c r="E215" i="2"/>
  <c r="D215" i="2"/>
  <c r="I214" i="2"/>
  <c r="H214" i="2"/>
  <c r="E214" i="2"/>
  <c r="D214" i="2"/>
  <c r="I213" i="2"/>
  <c r="H213" i="2"/>
  <c r="E213" i="2"/>
  <c r="D213" i="2"/>
  <c r="I212" i="2"/>
  <c r="H212" i="2"/>
  <c r="E212" i="2"/>
  <c r="D212" i="2"/>
  <c r="I211" i="2"/>
  <c r="H211" i="2"/>
  <c r="E211" i="2"/>
  <c r="D211" i="2"/>
  <c r="I210" i="2"/>
  <c r="H210" i="2"/>
  <c r="E210" i="2"/>
  <c r="D210" i="2"/>
  <c r="I209" i="2"/>
  <c r="H209" i="2"/>
  <c r="E209" i="2"/>
  <c r="D209" i="2"/>
  <c r="I208" i="2"/>
  <c r="H208" i="2"/>
  <c r="E208" i="2"/>
  <c r="D208" i="2"/>
  <c r="I207" i="2"/>
  <c r="H207" i="2"/>
  <c r="E207" i="2"/>
  <c r="D207" i="2"/>
  <c r="I206" i="2"/>
  <c r="H206" i="2"/>
  <c r="E206" i="2"/>
  <c r="D206" i="2"/>
  <c r="I205" i="2"/>
  <c r="H205" i="2"/>
  <c r="E205" i="2"/>
  <c r="D205" i="2"/>
  <c r="I204" i="2"/>
  <c r="H204" i="2"/>
  <c r="E204" i="2"/>
  <c r="D204" i="2"/>
  <c r="I203" i="2"/>
  <c r="H203" i="2"/>
  <c r="E203" i="2"/>
  <c r="D203" i="2"/>
  <c r="I202" i="2"/>
  <c r="H202" i="2"/>
  <c r="E202" i="2"/>
  <c r="D202" i="2"/>
  <c r="I201" i="2"/>
  <c r="H201" i="2"/>
  <c r="E201" i="2"/>
  <c r="D201" i="2"/>
  <c r="I200" i="2"/>
  <c r="H200" i="2"/>
  <c r="E200" i="2"/>
  <c r="D200" i="2"/>
  <c r="I199" i="2"/>
  <c r="H199" i="2"/>
  <c r="E199" i="2"/>
  <c r="D199" i="2"/>
  <c r="I198" i="2"/>
  <c r="H198" i="2"/>
  <c r="E198" i="2"/>
  <c r="D198" i="2"/>
  <c r="I197" i="2"/>
  <c r="H197" i="2"/>
  <c r="E197" i="2"/>
  <c r="D197" i="2"/>
  <c r="I196" i="2"/>
  <c r="H196" i="2"/>
  <c r="E196" i="2"/>
  <c r="D196" i="2"/>
  <c r="I195" i="2"/>
  <c r="H195" i="2"/>
  <c r="E195" i="2"/>
  <c r="D195" i="2"/>
  <c r="I194" i="2"/>
  <c r="H194" i="2"/>
  <c r="E194" i="2"/>
  <c r="D194" i="2"/>
  <c r="I193" i="2"/>
  <c r="H193" i="2"/>
  <c r="E193" i="2"/>
  <c r="D193" i="2"/>
  <c r="I192" i="2"/>
  <c r="H192" i="2"/>
  <c r="E192" i="2"/>
  <c r="D192" i="2"/>
  <c r="I191" i="2"/>
  <c r="H191" i="2"/>
  <c r="E191" i="2"/>
  <c r="D191" i="2"/>
  <c r="I190" i="2"/>
  <c r="H190" i="2"/>
  <c r="E190" i="2"/>
  <c r="D190" i="2"/>
  <c r="I189" i="2"/>
  <c r="H189" i="2"/>
  <c r="E189" i="2"/>
  <c r="D189" i="2"/>
  <c r="I188" i="2"/>
  <c r="H188" i="2"/>
  <c r="E188" i="2"/>
  <c r="D188" i="2"/>
  <c r="I187" i="2"/>
  <c r="H187" i="2"/>
  <c r="E187" i="2"/>
  <c r="D187" i="2"/>
  <c r="I186" i="2"/>
  <c r="H186" i="2"/>
  <c r="E186" i="2"/>
  <c r="D186" i="2"/>
  <c r="I185" i="2"/>
  <c r="H185" i="2"/>
  <c r="E185" i="2"/>
  <c r="D185" i="2"/>
  <c r="I184" i="2"/>
  <c r="H184" i="2"/>
  <c r="E184" i="2"/>
  <c r="D184" i="2"/>
  <c r="I183" i="2"/>
  <c r="H183" i="2"/>
  <c r="E183" i="2"/>
  <c r="D183" i="2"/>
  <c r="I182" i="2"/>
  <c r="H182" i="2"/>
  <c r="E182" i="2"/>
  <c r="D182" i="2"/>
  <c r="I181" i="2"/>
  <c r="H181" i="2"/>
  <c r="E181" i="2"/>
  <c r="D181" i="2"/>
  <c r="I180" i="2"/>
  <c r="H180" i="2"/>
  <c r="E180" i="2"/>
  <c r="D180" i="2"/>
  <c r="I179" i="2"/>
  <c r="H179" i="2"/>
  <c r="E179" i="2"/>
  <c r="D179" i="2"/>
  <c r="I178" i="2"/>
  <c r="H178" i="2"/>
  <c r="E178" i="2"/>
  <c r="D178" i="2"/>
  <c r="I177" i="2"/>
  <c r="H177" i="2"/>
  <c r="E177" i="2"/>
  <c r="D177" i="2"/>
  <c r="I176" i="2"/>
  <c r="H176" i="2"/>
  <c r="E176" i="2"/>
  <c r="D176" i="2"/>
  <c r="I175" i="2"/>
  <c r="H175" i="2"/>
  <c r="E175" i="2"/>
  <c r="D175" i="2"/>
  <c r="I174" i="2"/>
  <c r="H174" i="2"/>
  <c r="E174" i="2"/>
  <c r="D174" i="2"/>
  <c r="I173" i="2"/>
  <c r="H173" i="2"/>
  <c r="E173" i="2"/>
  <c r="D173" i="2"/>
  <c r="I172" i="2"/>
  <c r="H172" i="2"/>
  <c r="E172" i="2"/>
  <c r="D172" i="2"/>
  <c r="I171" i="2"/>
  <c r="H171" i="2"/>
  <c r="E171" i="2"/>
  <c r="D171" i="2"/>
  <c r="I170" i="2"/>
  <c r="H170" i="2"/>
  <c r="E170" i="2"/>
  <c r="D170" i="2"/>
  <c r="I169" i="2"/>
  <c r="H169" i="2"/>
  <c r="E169" i="2"/>
  <c r="D169" i="2"/>
  <c r="I168" i="2"/>
  <c r="H168" i="2"/>
  <c r="E168" i="2"/>
  <c r="D168" i="2"/>
  <c r="I167" i="2"/>
  <c r="H167" i="2"/>
  <c r="E167" i="2"/>
  <c r="D167" i="2"/>
  <c r="I166" i="2"/>
  <c r="H166" i="2"/>
  <c r="E166" i="2"/>
  <c r="D166" i="2"/>
  <c r="I165" i="2"/>
  <c r="H165" i="2"/>
  <c r="E165" i="2"/>
  <c r="D165" i="2"/>
  <c r="I164" i="2"/>
  <c r="H164" i="2"/>
  <c r="E164" i="2"/>
  <c r="D164" i="2"/>
  <c r="I163" i="2"/>
  <c r="H163" i="2"/>
  <c r="E163" i="2"/>
  <c r="D163" i="2"/>
  <c r="I162" i="2"/>
  <c r="H162" i="2"/>
  <c r="E162" i="2"/>
  <c r="D162" i="2"/>
  <c r="I161" i="2"/>
  <c r="H161" i="2"/>
  <c r="E161" i="2"/>
  <c r="D161" i="2"/>
  <c r="I160" i="2"/>
  <c r="H160" i="2"/>
  <c r="E160" i="2"/>
  <c r="D160" i="2"/>
  <c r="I159" i="2"/>
  <c r="H159" i="2"/>
  <c r="E159" i="2"/>
  <c r="D159" i="2"/>
  <c r="I158" i="2"/>
  <c r="H158" i="2"/>
  <c r="E158" i="2"/>
  <c r="D158" i="2"/>
  <c r="I157" i="2"/>
  <c r="H157" i="2"/>
  <c r="E157" i="2"/>
  <c r="D157" i="2"/>
  <c r="I156" i="2"/>
  <c r="H156" i="2"/>
  <c r="E156" i="2"/>
  <c r="D156" i="2"/>
  <c r="I155" i="2"/>
  <c r="H155" i="2"/>
  <c r="E155" i="2"/>
  <c r="D155" i="2"/>
  <c r="I154" i="2"/>
  <c r="H154" i="2"/>
  <c r="E154" i="2"/>
  <c r="D154" i="2"/>
  <c r="I153" i="2"/>
  <c r="H153" i="2"/>
  <c r="E153" i="2"/>
  <c r="D153" i="2"/>
  <c r="I152" i="2"/>
  <c r="H152" i="2"/>
  <c r="E152" i="2"/>
  <c r="D152" i="2"/>
  <c r="I151" i="2"/>
  <c r="H151" i="2"/>
  <c r="E151" i="2"/>
  <c r="D151" i="2"/>
  <c r="I150" i="2"/>
  <c r="H150" i="2"/>
  <c r="E150" i="2"/>
  <c r="D150" i="2"/>
  <c r="I149" i="2"/>
  <c r="H149" i="2"/>
  <c r="E149" i="2"/>
  <c r="D149" i="2"/>
  <c r="I148" i="2"/>
  <c r="H148" i="2"/>
  <c r="E148" i="2"/>
  <c r="D148" i="2"/>
  <c r="I147" i="2"/>
  <c r="H147" i="2"/>
  <c r="E147" i="2"/>
  <c r="D147" i="2"/>
  <c r="I146" i="2"/>
  <c r="H146" i="2"/>
  <c r="E146" i="2"/>
  <c r="D146" i="2"/>
  <c r="I145" i="2"/>
  <c r="H145" i="2"/>
  <c r="E145" i="2"/>
  <c r="D145" i="2"/>
  <c r="I144" i="2"/>
  <c r="H144" i="2"/>
  <c r="E144" i="2"/>
  <c r="D144" i="2"/>
  <c r="I143" i="2"/>
  <c r="H143" i="2"/>
  <c r="E143" i="2"/>
  <c r="D143" i="2"/>
  <c r="I142" i="2"/>
  <c r="H142" i="2"/>
  <c r="E142" i="2"/>
  <c r="D142" i="2"/>
  <c r="I141" i="2"/>
  <c r="H141" i="2"/>
  <c r="E141" i="2"/>
  <c r="D141" i="2"/>
  <c r="I140" i="2"/>
  <c r="H140" i="2"/>
  <c r="E140" i="2"/>
  <c r="D140" i="2"/>
  <c r="I139" i="2"/>
  <c r="H139" i="2"/>
  <c r="E139" i="2"/>
  <c r="D139" i="2"/>
  <c r="I138" i="2"/>
  <c r="H138" i="2"/>
  <c r="E138" i="2"/>
  <c r="D138" i="2"/>
  <c r="I137" i="2"/>
  <c r="H137" i="2"/>
  <c r="E137" i="2"/>
  <c r="D137" i="2"/>
  <c r="I136" i="2"/>
  <c r="H136" i="2"/>
  <c r="E136" i="2"/>
  <c r="D136" i="2"/>
  <c r="I135" i="2"/>
  <c r="H135" i="2"/>
  <c r="E135" i="2"/>
  <c r="D135" i="2"/>
  <c r="I134" i="2"/>
  <c r="H134" i="2"/>
  <c r="E134" i="2"/>
  <c r="D134" i="2"/>
  <c r="I133" i="2"/>
  <c r="H133" i="2"/>
  <c r="E133" i="2"/>
  <c r="D133" i="2"/>
  <c r="I132" i="2"/>
  <c r="H132" i="2"/>
  <c r="E132" i="2"/>
  <c r="D132" i="2"/>
  <c r="I131" i="2"/>
  <c r="H131" i="2"/>
  <c r="E131" i="2"/>
  <c r="D131" i="2"/>
  <c r="I130" i="2"/>
  <c r="H130" i="2"/>
  <c r="E130" i="2"/>
  <c r="D130" i="2"/>
  <c r="I129" i="2"/>
  <c r="H129" i="2"/>
  <c r="E129" i="2"/>
  <c r="D129" i="2"/>
  <c r="I128" i="2"/>
  <c r="H128" i="2"/>
  <c r="E128" i="2"/>
  <c r="D128" i="2"/>
  <c r="I127" i="2"/>
  <c r="H127" i="2"/>
  <c r="E127" i="2"/>
  <c r="D127" i="2"/>
  <c r="I126" i="2"/>
  <c r="H126" i="2"/>
  <c r="E126" i="2"/>
  <c r="D126" i="2"/>
  <c r="I125" i="2"/>
  <c r="H125" i="2"/>
  <c r="E125" i="2"/>
  <c r="D125" i="2"/>
  <c r="I124" i="2"/>
  <c r="H124" i="2"/>
  <c r="E124" i="2"/>
  <c r="D124" i="2"/>
  <c r="I123" i="2"/>
  <c r="H123" i="2"/>
  <c r="E123" i="2"/>
  <c r="D123" i="2"/>
  <c r="I122" i="2"/>
  <c r="H122" i="2"/>
  <c r="E122" i="2"/>
  <c r="D122" i="2"/>
  <c r="I121" i="2"/>
  <c r="H121" i="2"/>
  <c r="E121" i="2"/>
  <c r="D121" i="2"/>
  <c r="I120" i="2"/>
  <c r="H120" i="2"/>
  <c r="E120" i="2"/>
  <c r="D120" i="2"/>
  <c r="I119" i="2"/>
  <c r="H119" i="2"/>
  <c r="E119" i="2"/>
  <c r="D119" i="2"/>
  <c r="I118" i="2"/>
  <c r="H118" i="2"/>
  <c r="E118" i="2"/>
  <c r="D118" i="2"/>
  <c r="I117" i="2"/>
  <c r="H117" i="2"/>
  <c r="E117" i="2"/>
  <c r="D117" i="2"/>
  <c r="I116" i="2"/>
  <c r="H116" i="2"/>
  <c r="E116" i="2"/>
  <c r="D116" i="2"/>
  <c r="I115" i="2"/>
  <c r="H115" i="2"/>
  <c r="E115" i="2"/>
  <c r="D115" i="2"/>
  <c r="I114" i="2"/>
  <c r="H114" i="2"/>
  <c r="E114" i="2"/>
  <c r="D114" i="2"/>
  <c r="I113" i="2"/>
  <c r="H113" i="2"/>
  <c r="E113" i="2"/>
  <c r="D113" i="2"/>
  <c r="I112" i="2"/>
  <c r="H112" i="2"/>
  <c r="E112" i="2"/>
  <c r="D112" i="2"/>
  <c r="I111" i="2"/>
  <c r="H111" i="2"/>
  <c r="E111" i="2"/>
  <c r="D111" i="2"/>
  <c r="I110" i="2"/>
  <c r="H110" i="2"/>
  <c r="E110" i="2"/>
  <c r="D110" i="2"/>
  <c r="I109" i="2"/>
  <c r="H109" i="2"/>
  <c r="E109" i="2"/>
  <c r="D109" i="2"/>
  <c r="I108" i="2"/>
  <c r="H108" i="2"/>
  <c r="E108" i="2"/>
  <c r="D108" i="2"/>
  <c r="I107" i="2"/>
  <c r="H107" i="2"/>
  <c r="E107" i="2"/>
  <c r="D107" i="2"/>
  <c r="I106" i="2"/>
  <c r="H106" i="2"/>
  <c r="E106" i="2"/>
  <c r="D106" i="2"/>
  <c r="I105" i="2"/>
  <c r="H105" i="2"/>
  <c r="E105" i="2"/>
  <c r="D105" i="2"/>
  <c r="I104" i="2"/>
  <c r="H104" i="2"/>
  <c r="E104" i="2"/>
  <c r="D104" i="2"/>
  <c r="I103" i="2"/>
  <c r="H103" i="2"/>
  <c r="E103" i="2"/>
  <c r="D103" i="2"/>
  <c r="I102" i="2"/>
  <c r="H102" i="2"/>
  <c r="E102" i="2"/>
  <c r="D102" i="2"/>
  <c r="I101" i="2"/>
  <c r="H101" i="2"/>
  <c r="E101" i="2"/>
  <c r="D101" i="2"/>
  <c r="I100" i="2"/>
  <c r="H100" i="2"/>
  <c r="E100" i="2"/>
  <c r="D100" i="2"/>
  <c r="I99" i="2"/>
  <c r="H99" i="2"/>
  <c r="E99" i="2"/>
  <c r="D99" i="2"/>
  <c r="I98" i="2"/>
  <c r="H98" i="2"/>
  <c r="E98" i="2"/>
  <c r="D98" i="2"/>
  <c r="I97" i="2"/>
  <c r="H97" i="2"/>
  <c r="E97" i="2"/>
  <c r="D97" i="2"/>
  <c r="I96" i="2"/>
  <c r="H96" i="2"/>
  <c r="E96" i="2"/>
  <c r="D96" i="2"/>
  <c r="I95" i="2"/>
  <c r="H95" i="2"/>
  <c r="E95" i="2"/>
  <c r="D95" i="2"/>
  <c r="I94" i="2"/>
  <c r="H94" i="2"/>
  <c r="E94" i="2"/>
  <c r="D94" i="2"/>
  <c r="I93" i="2"/>
  <c r="H93" i="2"/>
  <c r="E93" i="2"/>
  <c r="D93" i="2"/>
  <c r="I92" i="2"/>
  <c r="H92" i="2"/>
  <c r="E92" i="2"/>
  <c r="D92" i="2"/>
  <c r="I91" i="2"/>
  <c r="H91" i="2"/>
  <c r="E91" i="2"/>
  <c r="D91" i="2"/>
  <c r="I90" i="2"/>
  <c r="H90" i="2"/>
  <c r="E90" i="2"/>
  <c r="D90" i="2"/>
  <c r="I89" i="2"/>
  <c r="H89" i="2"/>
  <c r="E89" i="2"/>
  <c r="D89" i="2"/>
  <c r="I88" i="2"/>
  <c r="H88" i="2"/>
  <c r="E88" i="2"/>
  <c r="D88" i="2"/>
  <c r="I87" i="2"/>
  <c r="H87" i="2"/>
  <c r="E87" i="2"/>
  <c r="D87" i="2"/>
  <c r="I86" i="2"/>
  <c r="H86" i="2"/>
  <c r="E86" i="2"/>
  <c r="D86" i="2"/>
  <c r="I85" i="2"/>
  <c r="H85" i="2"/>
  <c r="E85" i="2"/>
  <c r="D85" i="2"/>
  <c r="I84" i="2"/>
  <c r="H84" i="2"/>
  <c r="E84" i="2"/>
  <c r="D84" i="2"/>
  <c r="I83" i="2"/>
  <c r="H83" i="2"/>
  <c r="E83" i="2"/>
  <c r="D83" i="2"/>
  <c r="I82" i="2"/>
  <c r="H82" i="2"/>
  <c r="E82" i="2"/>
  <c r="D82" i="2"/>
  <c r="I81" i="2"/>
  <c r="H81" i="2"/>
  <c r="E81" i="2"/>
  <c r="D81" i="2"/>
  <c r="I80" i="2"/>
  <c r="H80" i="2"/>
  <c r="E80" i="2"/>
  <c r="D80" i="2"/>
  <c r="I79" i="2"/>
  <c r="H79" i="2"/>
  <c r="E79" i="2"/>
  <c r="D79" i="2"/>
  <c r="I78" i="2"/>
  <c r="H78" i="2"/>
  <c r="E78" i="2"/>
  <c r="D78" i="2"/>
  <c r="I77" i="2"/>
  <c r="H77" i="2"/>
  <c r="E77" i="2"/>
  <c r="D77" i="2"/>
  <c r="I76" i="2"/>
  <c r="H76" i="2"/>
  <c r="E76" i="2"/>
  <c r="D76" i="2"/>
  <c r="I75" i="2"/>
  <c r="H75" i="2"/>
  <c r="E75" i="2"/>
  <c r="D75" i="2"/>
  <c r="I74" i="2"/>
  <c r="H74" i="2"/>
  <c r="E74" i="2"/>
  <c r="D74" i="2"/>
  <c r="I73" i="2"/>
  <c r="H73" i="2"/>
  <c r="E73" i="2"/>
  <c r="D73" i="2"/>
  <c r="I72" i="2"/>
  <c r="H72" i="2"/>
  <c r="E72" i="2"/>
  <c r="D72" i="2"/>
  <c r="I71" i="2"/>
  <c r="H71" i="2"/>
  <c r="E71" i="2"/>
  <c r="D71" i="2"/>
  <c r="I70" i="2"/>
  <c r="H70" i="2"/>
  <c r="E70" i="2"/>
  <c r="D70" i="2"/>
  <c r="I69" i="2"/>
  <c r="H69" i="2"/>
  <c r="E69" i="2"/>
  <c r="D69" i="2"/>
  <c r="I68" i="2"/>
  <c r="H68" i="2"/>
  <c r="E68" i="2"/>
  <c r="D68" i="2"/>
  <c r="I67" i="2"/>
  <c r="H67" i="2"/>
  <c r="E67" i="2"/>
  <c r="D67" i="2"/>
  <c r="I66" i="2"/>
  <c r="H66" i="2"/>
  <c r="E66" i="2"/>
  <c r="D66" i="2"/>
  <c r="I65" i="2"/>
  <c r="H65" i="2"/>
  <c r="E65" i="2"/>
  <c r="D65" i="2"/>
  <c r="I64" i="2"/>
  <c r="H64" i="2"/>
  <c r="E64" i="2"/>
  <c r="D64" i="2"/>
  <c r="I63" i="2"/>
  <c r="H63" i="2"/>
  <c r="E63" i="2"/>
  <c r="D63" i="2"/>
  <c r="I62" i="2"/>
  <c r="H62" i="2"/>
  <c r="E62" i="2"/>
  <c r="D62" i="2"/>
  <c r="I61" i="2"/>
  <c r="H61" i="2"/>
  <c r="E61" i="2"/>
  <c r="D61" i="2"/>
  <c r="I60" i="2"/>
  <c r="H60" i="2"/>
  <c r="E60" i="2"/>
  <c r="D60" i="2"/>
  <c r="I59" i="2"/>
  <c r="H59" i="2"/>
  <c r="E59" i="2"/>
  <c r="D59" i="2"/>
  <c r="I58" i="2"/>
  <c r="H58" i="2"/>
  <c r="E58" i="2"/>
  <c r="D58" i="2"/>
  <c r="I57" i="2"/>
  <c r="H57" i="2"/>
  <c r="E57" i="2"/>
  <c r="D57" i="2"/>
  <c r="I56" i="2"/>
  <c r="H56" i="2"/>
  <c r="E56" i="2"/>
  <c r="D56" i="2"/>
  <c r="I55" i="2"/>
  <c r="H55" i="2"/>
  <c r="E55" i="2"/>
  <c r="D55" i="2"/>
  <c r="I54" i="2"/>
  <c r="H54" i="2"/>
  <c r="E54" i="2"/>
  <c r="D54" i="2"/>
  <c r="I53" i="2"/>
  <c r="H53" i="2"/>
  <c r="E53" i="2"/>
  <c r="D53" i="2"/>
  <c r="I52" i="2"/>
  <c r="H52" i="2"/>
  <c r="E52" i="2"/>
  <c r="D52" i="2"/>
  <c r="I51" i="2"/>
  <c r="H51" i="2"/>
  <c r="E51" i="2"/>
  <c r="D51" i="2"/>
  <c r="I50" i="2"/>
  <c r="H50" i="2"/>
  <c r="E50" i="2"/>
  <c r="D50" i="2"/>
  <c r="I49" i="2"/>
  <c r="H49" i="2"/>
  <c r="E49" i="2"/>
  <c r="D49" i="2"/>
  <c r="I48" i="2"/>
  <c r="H48" i="2"/>
  <c r="E48" i="2"/>
  <c r="D48" i="2"/>
  <c r="I47" i="2"/>
  <c r="H47" i="2"/>
  <c r="E47" i="2"/>
  <c r="D47" i="2"/>
  <c r="I46" i="2"/>
  <c r="H46" i="2"/>
  <c r="E46" i="2"/>
  <c r="D46" i="2"/>
  <c r="I45" i="2"/>
  <c r="H45" i="2"/>
  <c r="E45" i="2"/>
  <c r="D45" i="2"/>
  <c r="I44" i="2"/>
  <c r="H44" i="2"/>
  <c r="E44" i="2"/>
  <c r="D44" i="2"/>
  <c r="I43" i="2"/>
  <c r="H43" i="2"/>
  <c r="E43" i="2"/>
  <c r="D43" i="2"/>
  <c r="I42" i="2"/>
  <c r="H42" i="2"/>
  <c r="E42" i="2"/>
  <c r="D42" i="2"/>
  <c r="I41" i="2"/>
  <c r="H41" i="2"/>
  <c r="E41" i="2"/>
  <c r="D41" i="2"/>
  <c r="I40" i="2"/>
  <c r="H40" i="2"/>
  <c r="E40" i="2"/>
  <c r="D40" i="2"/>
  <c r="I39" i="2"/>
  <c r="H39" i="2"/>
  <c r="E39" i="2"/>
  <c r="D39" i="2"/>
  <c r="I38" i="2"/>
  <c r="H38" i="2"/>
  <c r="E38" i="2"/>
  <c r="D38" i="2"/>
  <c r="I37" i="2"/>
  <c r="H37" i="2"/>
  <c r="E37" i="2"/>
  <c r="D37" i="2"/>
  <c r="I36" i="2"/>
  <c r="H36" i="2"/>
  <c r="E36" i="2"/>
  <c r="D36" i="2"/>
  <c r="I35" i="2"/>
  <c r="H35" i="2"/>
  <c r="E35" i="2"/>
  <c r="D35" i="2"/>
  <c r="I34" i="2"/>
  <c r="H34" i="2"/>
  <c r="E34" i="2"/>
  <c r="D34" i="2"/>
  <c r="I33" i="2"/>
  <c r="H33" i="2"/>
  <c r="E33" i="2"/>
  <c r="D33" i="2"/>
  <c r="I32" i="2"/>
  <c r="H32" i="2"/>
  <c r="E32" i="2"/>
  <c r="D32" i="2"/>
  <c r="I31" i="2"/>
  <c r="H31" i="2"/>
  <c r="E31" i="2"/>
  <c r="D31" i="2"/>
  <c r="I30" i="2"/>
  <c r="H30" i="2"/>
  <c r="E30" i="2"/>
  <c r="D30" i="2"/>
  <c r="I29" i="2"/>
  <c r="H29" i="2"/>
  <c r="E29" i="2"/>
  <c r="D29" i="2"/>
  <c r="I28" i="2"/>
  <c r="H28" i="2"/>
  <c r="E28" i="2"/>
  <c r="D28" i="2"/>
  <c r="I27" i="2"/>
  <c r="H27" i="2"/>
  <c r="E27" i="2"/>
  <c r="D27" i="2"/>
  <c r="I26" i="2"/>
  <c r="H26" i="2"/>
  <c r="E26" i="2"/>
  <c r="D26" i="2"/>
  <c r="I25" i="2"/>
  <c r="H25" i="2"/>
  <c r="E25" i="2"/>
  <c r="D25" i="2"/>
  <c r="I24" i="2"/>
  <c r="H24" i="2"/>
  <c r="E24" i="2"/>
  <c r="D24" i="2"/>
  <c r="I23" i="2"/>
  <c r="H23" i="2"/>
  <c r="E23" i="2"/>
  <c r="D23" i="2"/>
  <c r="I22" i="2"/>
  <c r="H22" i="2"/>
  <c r="E22" i="2"/>
  <c r="D22" i="2"/>
  <c r="I21" i="2"/>
  <c r="H21" i="2"/>
  <c r="E21" i="2"/>
  <c r="D21" i="2"/>
  <c r="I20" i="2"/>
  <c r="H20" i="2"/>
  <c r="E20" i="2"/>
  <c r="D20" i="2"/>
  <c r="I19" i="2"/>
  <c r="H19" i="2"/>
  <c r="E19" i="2"/>
  <c r="D19" i="2"/>
  <c r="I18" i="2"/>
  <c r="H18" i="2"/>
  <c r="E18" i="2"/>
  <c r="D18" i="2"/>
  <c r="I17" i="2"/>
  <c r="H17" i="2"/>
  <c r="E17" i="2"/>
  <c r="D17" i="2"/>
  <c r="I16" i="2"/>
  <c r="H16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H179" i="3" l="1"/>
  <c r="K20" i="3"/>
  <c r="I11" i="3"/>
  <c r="G258" i="3"/>
  <c r="G250" i="3"/>
  <c r="G194" i="3"/>
  <c r="G170" i="3"/>
  <c r="H162" i="3"/>
  <c r="H284" i="3"/>
  <c r="K185" i="3"/>
  <c r="I130" i="3"/>
  <c r="I122" i="3"/>
  <c r="G114" i="3"/>
  <c r="G106" i="3"/>
  <c r="I98" i="3"/>
  <c r="J90" i="3"/>
  <c r="H74" i="3"/>
  <c r="K58" i="3"/>
  <c r="J42" i="3"/>
  <c r="I34" i="3"/>
  <c r="J10" i="3"/>
  <c r="G75" i="3"/>
  <c r="G274" i="3"/>
  <c r="G242" i="3"/>
  <c r="H264" i="3"/>
  <c r="G121" i="3"/>
  <c r="G89" i="3"/>
  <c r="G81" i="3"/>
  <c r="H65" i="3"/>
  <c r="I57" i="3"/>
  <c r="J41" i="3"/>
  <c r="G33" i="3"/>
  <c r="H139" i="3"/>
  <c r="K91" i="3"/>
  <c r="H248" i="3"/>
  <c r="G282" i="3"/>
  <c r="K131" i="3"/>
  <c r="G128" i="3"/>
  <c r="J64" i="3"/>
  <c r="G48" i="3"/>
  <c r="K40" i="3"/>
  <c r="H271" i="3"/>
  <c r="I158" i="3"/>
  <c r="H59" i="3"/>
  <c r="H280" i="3"/>
  <c r="H173" i="3"/>
  <c r="J6" i="3"/>
  <c r="J123" i="3"/>
  <c r="I220" i="3"/>
  <c r="J278" i="3"/>
  <c r="G263" i="3"/>
  <c r="I102" i="3"/>
  <c r="H54" i="3"/>
  <c r="G268" i="3"/>
  <c r="G256" i="3"/>
  <c r="J250" i="3"/>
  <c r="I65" i="3"/>
  <c r="G272" i="3"/>
  <c r="K281" i="3"/>
  <c r="G260" i="3"/>
  <c r="G212" i="3"/>
  <c r="K141" i="3"/>
  <c r="K69" i="3"/>
  <c r="I22" i="3"/>
  <c r="K92" i="3"/>
  <c r="H272" i="3"/>
  <c r="K267" i="3"/>
  <c r="H196" i="3"/>
  <c r="J160" i="3"/>
  <c r="G143" i="3"/>
  <c r="J281" i="3"/>
  <c r="I96" i="3"/>
  <c r="K136" i="3"/>
  <c r="J60" i="3"/>
  <c r="K255" i="3"/>
  <c r="I136" i="3"/>
  <c r="H131" i="3"/>
  <c r="J125" i="3"/>
  <c r="I113" i="3"/>
  <c r="G60" i="3"/>
  <c r="H276" i="3"/>
  <c r="I260" i="3"/>
  <c r="J255" i="3"/>
  <c r="G251" i="3"/>
  <c r="G188" i="3"/>
  <c r="I255" i="3"/>
  <c r="J240" i="3"/>
  <c r="J136" i="3"/>
  <c r="H112" i="3"/>
  <c r="K279" i="3"/>
  <c r="H255" i="3"/>
  <c r="I250" i="3"/>
  <c r="I245" i="3"/>
  <c r="H240" i="3"/>
  <c r="J279" i="3"/>
  <c r="I259" i="3"/>
  <c r="H250" i="3"/>
  <c r="J228" i="3"/>
  <c r="G151" i="3"/>
  <c r="H145" i="3"/>
  <c r="H105" i="3"/>
  <c r="J69" i="3"/>
  <c r="H12" i="3"/>
  <c r="I279" i="3"/>
  <c r="J274" i="3"/>
  <c r="I271" i="3"/>
  <c r="H262" i="3"/>
  <c r="K257" i="3"/>
  <c r="G243" i="3"/>
  <c r="H222" i="3"/>
  <c r="G216" i="3"/>
  <c r="H210" i="3"/>
  <c r="J194" i="3"/>
  <c r="H129" i="3"/>
  <c r="H117" i="3"/>
  <c r="H100" i="3"/>
  <c r="I94" i="3"/>
  <c r="J63" i="3"/>
  <c r="H33" i="3"/>
  <c r="H16" i="3"/>
  <c r="H11" i="3"/>
  <c r="G278" i="3"/>
  <c r="H274" i="3"/>
  <c r="H194" i="3"/>
  <c r="H53" i="3"/>
  <c r="J27" i="3"/>
  <c r="J283" i="3"/>
  <c r="H221" i="3"/>
  <c r="I189" i="3"/>
  <c r="I161" i="3"/>
  <c r="H144" i="3"/>
  <c r="H122" i="3"/>
  <c r="G93" i="3"/>
  <c r="I82" i="3"/>
  <c r="H77" i="3"/>
  <c r="G72" i="3"/>
  <c r="I58" i="3"/>
  <c r="H47" i="3"/>
  <c r="G42" i="3"/>
  <c r="K32" i="3"/>
  <c r="I283" i="3"/>
  <c r="G280" i="3"/>
  <c r="I274" i="3"/>
  <c r="G252" i="3"/>
  <c r="G247" i="3"/>
  <c r="I231" i="3"/>
  <c r="I226" i="3"/>
  <c r="K203" i="3"/>
  <c r="J183" i="3"/>
  <c r="G165" i="3"/>
  <c r="J149" i="3"/>
  <c r="J87" i="3"/>
  <c r="G77" i="3"/>
  <c r="H52" i="3"/>
  <c r="K277" i="3"/>
  <c r="J260" i="3"/>
  <c r="H231" i="3"/>
  <c r="J57" i="3"/>
  <c r="K41" i="3"/>
  <c r="J36" i="3"/>
  <c r="G236" i="3"/>
  <c r="J231" i="3"/>
  <c r="J203" i="3"/>
  <c r="J193" i="3"/>
  <c r="H148" i="3"/>
  <c r="K132" i="3"/>
  <c r="G109" i="3"/>
  <c r="I76" i="3"/>
  <c r="G57" i="3"/>
  <c r="J51" i="3"/>
  <c r="I46" i="3"/>
  <c r="I197" i="3"/>
  <c r="H193" i="3"/>
  <c r="K187" i="3"/>
  <c r="K159" i="3"/>
  <c r="G153" i="3"/>
  <c r="I142" i="3"/>
  <c r="G132" i="3"/>
  <c r="G126" i="3"/>
  <c r="I114" i="3"/>
  <c r="H103" i="3"/>
  <c r="G66" i="3"/>
  <c r="G41" i="3"/>
  <c r="H35" i="3"/>
  <c r="I19" i="3"/>
  <c r="H13" i="3"/>
  <c r="I235" i="3"/>
  <c r="J224" i="3"/>
  <c r="J207" i="3"/>
  <c r="K202" i="3"/>
  <c r="G181" i="3"/>
  <c r="H91" i="3"/>
  <c r="H30" i="3"/>
  <c r="H267" i="3"/>
  <c r="H234" i="3"/>
  <c r="I84" i="3"/>
  <c r="H23" i="3"/>
  <c r="K12" i="3"/>
  <c r="J284" i="3"/>
  <c r="I281" i="3"/>
  <c r="G267" i="3"/>
  <c r="J262" i="3"/>
  <c r="G239" i="3"/>
  <c r="I223" i="3"/>
  <c r="G211" i="3"/>
  <c r="H191" i="3"/>
  <c r="H124" i="3"/>
  <c r="I118" i="3"/>
  <c r="G101" i="3"/>
  <c r="I64" i="3"/>
  <c r="K44" i="3"/>
  <c r="H17" i="3"/>
  <c r="H281" i="3"/>
  <c r="I278" i="3"/>
  <c r="G271" i="3"/>
  <c r="G78" i="3"/>
  <c r="K33" i="3"/>
  <c r="G284" i="3"/>
  <c r="H278" i="3"/>
  <c r="F268" i="5"/>
  <c r="F279" i="5"/>
  <c r="F267" i="5"/>
  <c r="F278" i="5"/>
  <c r="F266" i="5"/>
  <c r="F277" i="5"/>
  <c r="F265" i="5"/>
  <c r="F276" i="5"/>
  <c r="F264" i="5"/>
  <c r="F269" i="5"/>
  <c r="F275" i="5"/>
  <c r="F263" i="5"/>
  <c r="F274" i="5"/>
  <c r="F262" i="5"/>
  <c r="P285" i="5"/>
  <c r="M284" i="5"/>
  <c r="J283" i="5"/>
  <c r="G282" i="5"/>
  <c r="P273" i="5"/>
  <c r="M272" i="5"/>
  <c r="J271" i="5"/>
  <c r="G270" i="5"/>
  <c r="P261" i="5"/>
  <c r="M260" i="5"/>
  <c r="J259" i="5"/>
  <c r="G258" i="5"/>
  <c r="P249" i="5"/>
  <c r="M248" i="5"/>
  <c r="J247" i="5"/>
  <c r="G246" i="5"/>
  <c r="P237" i="5"/>
  <c r="M236" i="5"/>
  <c r="J235" i="5"/>
  <c r="F273" i="5"/>
  <c r="G234" i="5"/>
  <c r="P225" i="5"/>
  <c r="M224" i="5"/>
  <c r="J223" i="5"/>
  <c r="F261" i="5"/>
  <c r="G222" i="5"/>
  <c r="P213" i="5"/>
  <c r="M212" i="5"/>
  <c r="J211" i="5"/>
  <c r="F249" i="5"/>
  <c r="G210" i="5"/>
  <c r="P201" i="5"/>
  <c r="M200" i="5"/>
  <c r="J199" i="5"/>
  <c r="F237" i="5"/>
  <c r="G198" i="5"/>
  <c r="P189" i="5"/>
  <c r="M188" i="5"/>
  <c r="J187" i="5"/>
  <c r="F225" i="5"/>
  <c r="G186" i="5"/>
  <c r="P177" i="5"/>
  <c r="M176" i="5"/>
  <c r="J175" i="5"/>
  <c r="F213" i="5"/>
  <c r="G174" i="5"/>
  <c r="P165" i="5"/>
  <c r="M164" i="5"/>
  <c r="J163" i="5"/>
  <c r="F201" i="5"/>
  <c r="G162" i="5"/>
  <c r="P153" i="5"/>
  <c r="M152" i="5"/>
  <c r="J151" i="5"/>
  <c r="F189" i="5"/>
  <c r="G150" i="5"/>
  <c r="P141" i="5"/>
  <c r="M140" i="5"/>
  <c r="J139" i="5"/>
  <c r="F177" i="5"/>
  <c r="G138" i="5"/>
  <c r="P129" i="5"/>
  <c r="M128" i="5"/>
  <c r="J127" i="5"/>
  <c r="F165" i="5"/>
  <c r="G126" i="5"/>
  <c r="P117" i="5"/>
  <c r="M116" i="5"/>
  <c r="J115" i="5"/>
  <c r="F153" i="5"/>
  <c r="G114" i="5"/>
  <c r="P105" i="5"/>
  <c r="M104" i="5"/>
  <c r="J103" i="5"/>
  <c r="F141" i="5"/>
  <c r="G102" i="5"/>
  <c r="P93" i="5"/>
  <c r="M92" i="5"/>
  <c r="J91" i="5"/>
  <c r="F129" i="5"/>
  <c r="G90" i="5"/>
  <c r="P81" i="5"/>
  <c r="M80" i="5"/>
  <c r="J79" i="5"/>
  <c r="F117" i="5"/>
  <c r="G78" i="5"/>
  <c r="F105" i="5"/>
  <c r="F93" i="5"/>
  <c r="F81" i="5"/>
  <c r="F69" i="5"/>
  <c r="F57" i="5"/>
  <c r="F285" i="5"/>
  <c r="P284" i="5"/>
  <c r="M283" i="5"/>
  <c r="J282" i="5"/>
  <c r="G281" i="5"/>
  <c r="P272" i="5"/>
  <c r="M271" i="5"/>
  <c r="J270" i="5"/>
  <c r="G269" i="5"/>
  <c r="P260" i="5"/>
  <c r="M259" i="5"/>
  <c r="J258" i="5"/>
  <c r="G257" i="5"/>
  <c r="P248" i="5"/>
  <c r="M247" i="5"/>
  <c r="J246" i="5"/>
  <c r="G245" i="5"/>
  <c r="P236" i="5"/>
  <c r="M235" i="5"/>
  <c r="J234" i="5"/>
  <c r="F272" i="5"/>
  <c r="G233" i="5"/>
  <c r="P224" i="5"/>
  <c r="M223" i="5"/>
  <c r="J222" i="5"/>
  <c r="F260" i="5"/>
  <c r="G221" i="5"/>
  <c r="P212" i="5"/>
  <c r="M211" i="5"/>
  <c r="J210" i="5"/>
  <c r="F248" i="5"/>
  <c r="G209" i="5"/>
  <c r="P200" i="5"/>
  <c r="M199" i="5"/>
  <c r="J198" i="5"/>
  <c r="F236" i="5"/>
  <c r="G197" i="5"/>
  <c r="P188" i="5"/>
  <c r="M187" i="5"/>
  <c r="J186" i="5"/>
  <c r="F224" i="5"/>
  <c r="G185" i="5"/>
  <c r="P176" i="5"/>
  <c r="M175" i="5"/>
  <c r="J174" i="5"/>
  <c r="F212" i="5"/>
  <c r="G173" i="5"/>
  <c r="P164" i="5"/>
  <c r="M163" i="5"/>
  <c r="J162" i="5"/>
  <c r="F200" i="5"/>
  <c r="G161" i="5"/>
  <c r="P152" i="5"/>
  <c r="M151" i="5"/>
  <c r="J150" i="5"/>
  <c r="F188" i="5"/>
  <c r="G149" i="5"/>
  <c r="P140" i="5"/>
  <c r="M139" i="5"/>
  <c r="J138" i="5"/>
  <c r="F176" i="5"/>
  <c r="G137" i="5"/>
  <c r="P128" i="5"/>
  <c r="M127" i="5"/>
  <c r="J126" i="5"/>
  <c r="F164" i="5"/>
  <c r="G125" i="5"/>
  <c r="P116" i="5"/>
  <c r="M115" i="5"/>
  <c r="J114" i="5"/>
  <c r="F152" i="5"/>
  <c r="G113" i="5"/>
  <c r="P104" i="5"/>
  <c r="M103" i="5"/>
  <c r="J102" i="5"/>
  <c r="F140" i="5"/>
  <c r="G101" i="5"/>
  <c r="P92" i="5"/>
  <c r="M91" i="5"/>
  <c r="J90" i="5"/>
  <c r="F128" i="5"/>
  <c r="G89" i="5"/>
  <c r="P80" i="5"/>
  <c r="M79" i="5"/>
  <c r="J78" i="5"/>
  <c r="F116" i="5"/>
  <c r="G77" i="5"/>
  <c r="P68" i="5"/>
  <c r="M67" i="5"/>
  <c r="J66" i="5"/>
  <c r="F104" i="5"/>
  <c r="G65" i="5"/>
  <c r="P56" i="5"/>
  <c r="M55" i="5"/>
  <c r="J54" i="5"/>
  <c r="F92" i="5"/>
  <c r="G53" i="5"/>
  <c r="P44" i="5"/>
  <c r="M43" i="5"/>
  <c r="J42" i="5"/>
  <c r="F80" i="5"/>
  <c r="G41" i="5"/>
  <c r="P32" i="5"/>
  <c r="M31" i="5"/>
  <c r="J30" i="5"/>
  <c r="F68" i="5"/>
  <c r="G29" i="5"/>
  <c r="P20" i="5"/>
  <c r="M19" i="5"/>
  <c r="J18" i="5"/>
  <c r="F56" i="5"/>
  <c r="G17" i="5"/>
  <c r="Q282" i="5"/>
  <c r="N282" i="5"/>
  <c r="K282" i="5"/>
  <c r="H282" i="5"/>
  <c r="Q270" i="5"/>
  <c r="N270" i="5"/>
  <c r="K270" i="5"/>
  <c r="H270" i="5"/>
  <c r="Q258" i="5"/>
  <c r="N258" i="5"/>
  <c r="K258" i="5"/>
  <c r="H258" i="5"/>
  <c r="Q246" i="5"/>
  <c r="N246" i="5"/>
  <c r="K246" i="5"/>
  <c r="H246" i="5"/>
  <c r="Q234" i="5"/>
  <c r="N234" i="5"/>
  <c r="K234" i="5"/>
  <c r="H234" i="5"/>
  <c r="Q222" i="5"/>
  <c r="N222" i="5"/>
  <c r="K222" i="5"/>
  <c r="H222" i="5"/>
  <c r="Q210" i="5"/>
  <c r="N210" i="5"/>
  <c r="K210" i="5"/>
  <c r="H210" i="5"/>
  <c r="Q198" i="5"/>
  <c r="N198" i="5"/>
  <c r="K198" i="5"/>
  <c r="H198" i="5"/>
  <c r="Q186" i="5"/>
  <c r="N186" i="5"/>
  <c r="K186" i="5"/>
  <c r="H186" i="5"/>
  <c r="Q174" i="5"/>
  <c r="N174" i="5"/>
  <c r="K174" i="5"/>
  <c r="H174" i="5"/>
  <c r="Q162" i="5"/>
  <c r="N162" i="5"/>
  <c r="K162" i="5"/>
  <c r="H162" i="5"/>
  <c r="Q150" i="5"/>
  <c r="N150" i="5"/>
  <c r="K150" i="5"/>
  <c r="H150" i="5"/>
  <c r="Q138" i="5"/>
  <c r="N138" i="5"/>
  <c r="K138" i="5"/>
  <c r="H138" i="5"/>
  <c r="Q126" i="5"/>
  <c r="N126" i="5"/>
  <c r="K126" i="5"/>
  <c r="H126" i="5"/>
  <c r="Q114" i="5"/>
  <c r="N114" i="5"/>
  <c r="K114" i="5"/>
  <c r="H114" i="5"/>
  <c r="Q102" i="5"/>
  <c r="N102" i="5"/>
  <c r="K102" i="5"/>
  <c r="H102" i="5"/>
  <c r="Q90" i="5"/>
  <c r="N90" i="5"/>
  <c r="K90" i="5"/>
  <c r="H90" i="5"/>
  <c r="Q78" i="5"/>
  <c r="N78" i="5"/>
  <c r="K78" i="5"/>
  <c r="H78" i="5"/>
  <c r="Q66" i="5"/>
  <c r="N66" i="5"/>
  <c r="K66" i="5"/>
  <c r="H66" i="5"/>
  <c r="Q54" i="5"/>
  <c r="N54" i="5"/>
  <c r="K54" i="5"/>
  <c r="H54" i="5"/>
  <c r="Q42" i="5"/>
  <c r="N42" i="5"/>
  <c r="K42" i="5"/>
  <c r="H42" i="5"/>
  <c r="Q30" i="5"/>
  <c r="N30" i="5"/>
  <c r="K30" i="5"/>
  <c r="H30" i="5"/>
  <c r="Q18" i="5"/>
  <c r="N18" i="5"/>
  <c r="K18" i="5"/>
  <c r="H18" i="5"/>
  <c r="F284" i="5"/>
  <c r="P283" i="5"/>
  <c r="M282" i="5"/>
  <c r="J281" i="5"/>
  <c r="G280" i="5"/>
  <c r="P271" i="5"/>
  <c r="M270" i="5"/>
  <c r="J269" i="5"/>
  <c r="G268" i="5"/>
  <c r="P259" i="5"/>
  <c r="M258" i="5"/>
  <c r="J257" i="5"/>
  <c r="G256" i="5"/>
  <c r="P247" i="5"/>
  <c r="M246" i="5"/>
  <c r="J245" i="5"/>
  <c r="G244" i="5"/>
  <c r="P235" i="5"/>
  <c r="M234" i="5"/>
  <c r="J233" i="5"/>
  <c r="G232" i="5"/>
  <c r="P223" i="5"/>
  <c r="M222" i="5"/>
  <c r="J221" i="5"/>
  <c r="G220" i="5"/>
  <c r="F259" i="5"/>
  <c r="P211" i="5"/>
  <c r="M210" i="5"/>
  <c r="J209" i="5"/>
  <c r="G208" i="5"/>
  <c r="F247" i="5"/>
  <c r="P199" i="5"/>
  <c r="M198" i="5"/>
  <c r="J197" i="5"/>
  <c r="G196" i="5"/>
  <c r="F235" i="5"/>
  <c r="P187" i="5"/>
  <c r="M186" i="5"/>
  <c r="J185" i="5"/>
  <c r="G184" i="5"/>
  <c r="F223" i="5"/>
  <c r="P175" i="5"/>
  <c r="M174" i="5"/>
  <c r="J173" i="5"/>
  <c r="G172" i="5"/>
  <c r="F211" i="5"/>
  <c r="P163" i="5"/>
  <c r="M162" i="5"/>
  <c r="J161" i="5"/>
  <c r="G160" i="5"/>
  <c r="F199" i="5"/>
  <c r="P151" i="5"/>
  <c r="M150" i="5"/>
  <c r="J149" i="5"/>
  <c r="G148" i="5"/>
  <c r="F187" i="5"/>
  <c r="P139" i="5"/>
  <c r="M138" i="5"/>
  <c r="J137" i="5"/>
  <c r="G136" i="5"/>
  <c r="F175" i="5"/>
  <c r="P127" i="5"/>
  <c r="M126" i="5"/>
  <c r="J125" i="5"/>
  <c r="G124" i="5"/>
  <c r="F163" i="5"/>
  <c r="P115" i="5"/>
  <c r="M114" i="5"/>
  <c r="J113" i="5"/>
  <c r="G112" i="5"/>
  <c r="F151" i="5"/>
  <c r="P103" i="5"/>
  <c r="M102" i="5"/>
  <c r="J101" i="5"/>
  <c r="G100" i="5"/>
  <c r="F139" i="5"/>
  <c r="P91" i="5"/>
  <c r="M90" i="5"/>
  <c r="J89" i="5"/>
  <c r="G88" i="5"/>
  <c r="F127" i="5"/>
  <c r="P79" i="5"/>
  <c r="M78" i="5"/>
  <c r="J77" i="5"/>
  <c r="G76" i="5"/>
  <c r="F115" i="5"/>
  <c r="P67" i="5"/>
  <c r="M66" i="5"/>
  <c r="J65" i="5"/>
  <c r="G64" i="5"/>
  <c r="F103" i="5"/>
  <c r="P55" i="5"/>
  <c r="M54" i="5"/>
  <c r="J53" i="5"/>
  <c r="G52" i="5"/>
  <c r="F91" i="5"/>
  <c r="P43" i="5"/>
  <c r="M42" i="5"/>
  <c r="J41" i="5"/>
  <c r="G40" i="5"/>
  <c r="F79" i="5"/>
  <c r="P31" i="5"/>
  <c r="M30" i="5"/>
  <c r="J29" i="5"/>
  <c r="G28" i="5"/>
  <c r="F67" i="5"/>
  <c r="P19" i="5"/>
  <c r="M18" i="5"/>
  <c r="J17" i="5"/>
  <c r="G16" i="5"/>
  <c r="F55" i="5"/>
  <c r="Q281" i="5"/>
  <c r="N281" i="5"/>
  <c r="K281" i="5"/>
  <c r="H281" i="5"/>
  <c r="Q269" i="5"/>
  <c r="N269" i="5"/>
  <c r="K269" i="5"/>
  <c r="H269" i="5"/>
  <c r="Q257" i="5"/>
  <c r="N257" i="5"/>
  <c r="K257" i="5"/>
  <c r="H257" i="5"/>
  <c r="Q245" i="5"/>
  <c r="N245" i="5"/>
  <c r="K245" i="5"/>
  <c r="H245" i="5"/>
  <c r="Q233" i="5"/>
  <c r="N233" i="5"/>
  <c r="K233" i="5"/>
  <c r="H233" i="5"/>
  <c r="Q221" i="5"/>
  <c r="N221" i="5"/>
  <c r="K221" i="5"/>
  <c r="H221" i="5"/>
  <c r="Q209" i="5"/>
  <c r="N209" i="5"/>
  <c r="K209" i="5"/>
  <c r="H209" i="5"/>
  <c r="Q197" i="5"/>
  <c r="N197" i="5"/>
  <c r="K197" i="5"/>
  <c r="H197" i="5"/>
  <c r="Q185" i="5"/>
  <c r="N185" i="5"/>
  <c r="K185" i="5"/>
  <c r="H185" i="5"/>
  <c r="Q173" i="5"/>
  <c r="N173" i="5"/>
  <c r="K173" i="5"/>
  <c r="H173" i="5"/>
  <c r="Q161" i="5"/>
  <c r="N161" i="5"/>
  <c r="K161" i="5"/>
  <c r="H161" i="5"/>
  <c r="Q149" i="5"/>
  <c r="N149" i="5"/>
  <c r="K149" i="5"/>
  <c r="H149" i="5"/>
  <c r="Q137" i="5"/>
  <c r="N137" i="5"/>
  <c r="K137" i="5"/>
  <c r="H137" i="5"/>
  <c r="Q125" i="5"/>
  <c r="N125" i="5"/>
  <c r="K125" i="5"/>
  <c r="H125" i="5"/>
  <c r="Q113" i="5"/>
  <c r="N113" i="5"/>
  <c r="K113" i="5"/>
  <c r="H113" i="5"/>
  <c r="Q101" i="5"/>
  <c r="N101" i="5"/>
  <c r="K101" i="5"/>
  <c r="H101" i="5"/>
  <c r="Q89" i="5"/>
  <c r="N89" i="5"/>
  <c r="K89" i="5"/>
  <c r="H89" i="5"/>
  <c r="Q77" i="5"/>
  <c r="N77" i="5"/>
  <c r="K77" i="5"/>
  <c r="H77" i="5"/>
  <c r="Q65" i="5"/>
  <c r="N65" i="5"/>
  <c r="K65" i="5"/>
  <c r="H65" i="5"/>
  <c r="Q53" i="5"/>
  <c r="N53" i="5"/>
  <c r="K53" i="5"/>
  <c r="H53" i="5"/>
  <c r="Q41" i="5"/>
  <c r="N41" i="5"/>
  <c r="K41" i="5"/>
  <c r="H41" i="5"/>
  <c r="Q29" i="5"/>
  <c r="N29" i="5"/>
  <c r="K29" i="5"/>
  <c r="H29" i="5"/>
  <c r="Q17" i="5"/>
  <c r="N17" i="5"/>
  <c r="K17" i="5"/>
  <c r="H17" i="5"/>
  <c r="F283" i="5"/>
  <c r="P282" i="5"/>
  <c r="M281" i="5"/>
  <c r="J280" i="5"/>
  <c r="G279" i="5"/>
  <c r="P270" i="5"/>
  <c r="M269" i="5"/>
  <c r="J268" i="5"/>
  <c r="G267" i="5"/>
  <c r="P258" i="5"/>
  <c r="M257" i="5"/>
  <c r="J256" i="5"/>
  <c r="G255" i="5"/>
  <c r="P246" i="5"/>
  <c r="M245" i="5"/>
  <c r="J244" i="5"/>
  <c r="G243" i="5"/>
  <c r="P234" i="5"/>
  <c r="M233" i="5"/>
  <c r="J232" i="5"/>
  <c r="G231" i="5"/>
  <c r="P222" i="5"/>
  <c r="M221" i="5"/>
  <c r="J220" i="5"/>
  <c r="G219" i="5"/>
  <c r="F258" i="5"/>
  <c r="P210" i="5"/>
  <c r="M209" i="5"/>
  <c r="J208" i="5"/>
  <c r="G207" i="5"/>
  <c r="F246" i="5"/>
  <c r="P198" i="5"/>
  <c r="M197" i="5"/>
  <c r="J196" i="5"/>
  <c r="G195" i="5"/>
  <c r="F234" i="5"/>
  <c r="P186" i="5"/>
  <c r="M185" i="5"/>
  <c r="J184" i="5"/>
  <c r="G183" i="5"/>
  <c r="F222" i="5"/>
  <c r="P174" i="5"/>
  <c r="M173" i="5"/>
  <c r="J172" i="5"/>
  <c r="G171" i="5"/>
  <c r="F210" i="5"/>
  <c r="P162" i="5"/>
  <c r="M161" i="5"/>
  <c r="J160" i="5"/>
  <c r="G159" i="5"/>
  <c r="F198" i="5"/>
  <c r="P150" i="5"/>
  <c r="M149" i="5"/>
  <c r="J148" i="5"/>
  <c r="G147" i="5"/>
  <c r="F186" i="5"/>
  <c r="P138" i="5"/>
  <c r="M137" i="5"/>
  <c r="J136" i="5"/>
  <c r="G135" i="5"/>
  <c r="F174" i="5"/>
  <c r="P126" i="5"/>
  <c r="M125" i="5"/>
  <c r="J124" i="5"/>
  <c r="G123" i="5"/>
  <c r="F162" i="5"/>
  <c r="P114" i="5"/>
  <c r="M113" i="5"/>
  <c r="J112" i="5"/>
  <c r="G111" i="5"/>
  <c r="F150" i="5"/>
  <c r="P102" i="5"/>
  <c r="M101" i="5"/>
  <c r="J100" i="5"/>
  <c r="G99" i="5"/>
  <c r="F138" i="5"/>
  <c r="P90" i="5"/>
  <c r="M89" i="5"/>
  <c r="J88" i="5"/>
  <c r="G87" i="5"/>
  <c r="F126" i="5"/>
  <c r="P78" i="5"/>
  <c r="M77" i="5"/>
  <c r="J76" i="5"/>
  <c r="G75" i="5"/>
  <c r="F114" i="5"/>
  <c r="P66" i="5"/>
  <c r="M65" i="5"/>
  <c r="J64" i="5"/>
  <c r="G63" i="5"/>
  <c r="F102" i="5"/>
  <c r="P54" i="5"/>
  <c r="M53" i="5"/>
  <c r="J52" i="5"/>
  <c r="G51" i="5"/>
  <c r="F90" i="5"/>
  <c r="P42" i="5"/>
  <c r="M41" i="5"/>
  <c r="J40" i="5"/>
  <c r="G39" i="5"/>
  <c r="F78" i="5"/>
  <c r="P30" i="5"/>
  <c r="M29" i="5"/>
  <c r="J28" i="5"/>
  <c r="G27" i="5"/>
  <c r="F66" i="5"/>
  <c r="P18" i="5"/>
  <c r="M17" i="5"/>
  <c r="J16" i="5"/>
  <c r="G15" i="5"/>
  <c r="F54" i="5"/>
  <c r="N280" i="5"/>
  <c r="Q280" i="5"/>
  <c r="K280" i="5"/>
  <c r="H280" i="5"/>
  <c r="N268" i="5"/>
  <c r="Q268" i="5"/>
  <c r="K268" i="5"/>
  <c r="H268" i="5"/>
  <c r="N256" i="5"/>
  <c r="Q256" i="5"/>
  <c r="K256" i="5"/>
  <c r="H256" i="5"/>
  <c r="N244" i="5"/>
  <c r="Q244" i="5"/>
  <c r="K244" i="5"/>
  <c r="H244" i="5"/>
  <c r="N232" i="5"/>
  <c r="Q232" i="5"/>
  <c r="K232" i="5"/>
  <c r="H232" i="5"/>
  <c r="N220" i="5"/>
  <c r="Q220" i="5"/>
  <c r="K220" i="5"/>
  <c r="H220" i="5"/>
  <c r="N208" i="5"/>
  <c r="Q208" i="5"/>
  <c r="K208" i="5"/>
  <c r="H208" i="5"/>
  <c r="N196" i="5"/>
  <c r="Q196" i="5"/>
  <c r="K196" i="5"/>
  <c r="H196" i="5"/>
  <c r="N184" i="5"/>
  <c r="Q184" i="5"/>
  <c r="K184" i="5"/>
  <c r="H184" i="5"/>
  <c r="N172" i="5"/>
  <c r="Q172" i="5"/>
  <c r="K172" i="5"/>
  <c r="H172" i="5"/>
  <c r="N160" i="5"/>
  <c r="Q160" i="5"/>
  <c r="K160" i="5"/>
  <c r="H160" i="5"/>
  <c r="N148" i="5"/>
  <c r="Q148" i="5"/>
  <c r="K148" i="5"/>
  <c r="H148" i="5"/>
  <c r="N136" i="5"/>
  <c r="Q136" i="5"/>
  <c r="K136" i="5"/>
  <c r="H136" i="5"/>
  <c r="N124" i="5"/>
  <c r="Q124" i="5"/>
  <c r="K124" i="5"/>
  <c r="H124" i="5"/>
  <c r="N112" i="5"/>
  <c r="Q112" i="5"/>
  <c r="K112" i="5"/>
  <c r="H112" i="5"/>
  <c r="N100" i="5"/>
  <c r="Q100" i="5"/>
  <c r="K100" i="5"/>
  <c r="H100" i="5"/>
  <c r="N88" i="5"/>
  <c r="Q88" i="5"/>
  <c r="K88" i="5"/>
  <c r="H88" i="5"/>
  <c r="N76" i="5"/>
  <c r="Q76" i="5"/>
  <c r="K76" i="5"/>
  <c r="H76" i="5"/>
  <c r="N64" i="5"/>
  <c r="Q64" i="5"/>
  <c r="K64" i="5"/>
  <c r="H64" i="5"/>
  <c r="N52" i="5"/>
  <c r="Q52" i="5"/>
  <c r="K52" i="5"/>
  <c r="H52" i="5"/>
  <c r="N40" i="5"/>
  <c r="Q40" i="5"/>
  <c r="K40" i="5"/>
  <c r="H40" i="5"/>
  <c r="N28" i="5"/>
  <c r="Q28" i="5"/>
  <c r="K28" i="5"/>
  <c r="H28" i="5"/>
  <c r="N16" i="5"/>
  <c r="Q16" i="5"/>
  <c r="K16" i="5"/>
  <c r="H16" i="5"/>
  <c r="F282" i="5"/>
  <c r="P281" i="5"/>
  <c r="M280" i="5"/>
  <c r="J279" i="5"/>
  <c r="G278" i="5"/>
  <c r="P269" i="5"/>
  <c r="M268" i="5"/>
  <c r="J267" i="5"/>
  <c r="G266" i="5"/>
  <c r="P257" i="5"/>
  <c r="M256" i="5"/>
  <c r="J255" i="5"/>
  <c r="G254" i="5"/>
  <c r="P245" i="5"/>
  <c r="M244" i="5"/>
  <c r="F281" i="5"/>
  <c r="G242" i="5"/>
  <c r="J243" i="5"/>
  <c r="P233" i="5"/>
  <c r="M232" i="5"/>
  <c r="G230" i="5"/>
  <c r="J231" i="5"/>
  <c r="P221" i="5"/>
  <c r="M220" i="5"/>
  <c r="J219" i="5"/>
  <c r="G218" i="5"/>
  <c r="F257" i="5"/>
  <c r="P209" i="5"/>
  <c r="M208" i="5"/>
  <c r="J207" i="5"/>
  <c r="G206" i="5"/>
  <c r="F245" i="5"/>
  <c r="P197" i="5"/>
  <c r="M196" i="5"/>
  <c r="J195" i="5"/>
  <c r="G194" i="5"/>
  <c r="F233" i="5"/>
  <c r="P185" i="5"/>
  <c r="M184" i="5"/>
  <c r="J183" i="5"/>
  <c r="G182" i="5"/>
  <c r="F221" i="5"/>
  <c r="P173" i="5"/>
  <c r="M172" i="5"/>
  <c r="G170" i="5"/>
  <c r="F209" i="5"/>
  <c r="J171" i="5"/>
  <c r="P161" i="5"/>
  <c r="M160" i="5"/>
  <c r="G158" i="5"/>
  <c r="J159" i="5"/>
  <c r="F197" i="5"/>
  <c r="P149" i="5"/>
  <c r="M148" i="5"/>
  <c r="J147" i="5"/>
  <c r="G146" i="5"/>
  <c r="F185" i="5"/>
  <c r="P137" i="5"/>
  <c r="M136" i="5"/>
  <c r="J135" i="5"/>
  <c r="G134" i="5"/>
  <c r="F173" i="5"/>
  <c r="P125" i="5"/>
  <c r="M124" i="5"/>
  <c r="J123" i="5"/>
  <c r="G122" i="5"/>
  <c r="F161" i="5"/>
  <c r="P113" i="5"/>
  <c r="M112" i="5"/>
  <c r="J111" i="5"/>
  <c r="G110" i="5"/>
  <c r="F149" i="5"/>
  <c r="P101" i="5"/>
  <c r="M100" i="5"/>
  <c r="G98" i="5"/>
  <c r="F137" i="5"/>
  <c r="J99" i="5"/>
  <c r="P89" i="5"/>
  <c r="M88" i="5"/>
  <c r="G86" i="5"/>
  <c r="J87" i="5"/>
  <c r="F125" i="5"/>
  <c r="P77" i="5"/>
  <c r="M76" i="5"/>
  <c r="J75" i="5"/>
  <c r="G74" i="5"/>
  <c r="F113" i="5"/>
  <c r="P65" i="5"/>
  <c r="M64" i="5"/>
  <c r="J63" i="5"/>
  <c r="F101" i="5"/>
  <c r="G62" i="5"/>
  <c r="P53" i="5"/>
  <c r="M52" i="5"/>
  <c r="J51" i="5"/>
  <c r="G50" i="5"/>
  <c r="F89" i="5"/>
  <c r="P41" i="5"/>
  <c r="M40" i="5"/>
  <c r="G38" i="5"/>
  <c r="J39" i="5"/>
  <c r="F77" i="5"/>
  <c r="P29" i="5"/>
  <c r="M28" i="5"/>
  <c r="G26" i="5"/>
  <c r="F65" i="5"/>
  <c r="J27" i="5"/>
  <c r="P17" i="5"/>
  <c r="M16" i="5"/>
  <c r="G14" i="5"/>
  <c r="J15" i="5"/>
  <c r="F53" i="5"/>
  <c r="Q279" i="5"/>
  <c r="N279" i="5"/>
  <c r="K279" i="5"/>
  <c r="H279" i="5"/>
  <c r="Q267" i="5"/>
  <c r="N267" i="5"/>
  <c r="K267" i="5"/>
  <c r="H267" i="5"/>
  <c r="Q255" i="5"/>
  <c r="N255" i="5"/>
  <c r="K255" i="5"/>
  <c r="H255" i="5"/>
  <c r="Q243" i="5"/>
  <c r="N243" i="5"/>
  <c r="K243" i="5"/>
  <c r="H243" i="5"/>
  <c r="Q231" i="5"/>
  <c r="N231" i="5"/>
  <c r="K231" i="5"/>
  <c r="H231" i="5"/>
  <c r="Q219" i="5"/>
  <c r="N219" i="5"/>
  <c r="K219" i="5"/>
  <c r="H219" i="5"/>
  <c r="Q207" i="5"/>
  <c r="N207" i="5"/>
  <c r="K207" i="5"/>
  <c r="H207" i="5"/>
  <c r="Q195" i="5"/>
  <c r="N195" i="5"/>
  <c r="K195" i="5"/>
  <c r="H195" i="5"/>
  <c r="Q183" i="5"/>
  <c r="N183" i="5"/>
  <c r="K183" i="5"/>
  <c r="H183" i="5"/>
  <c r="Q171" i="5"/>
  <c r="N171" i="5"/>
  <c r="K171" i="5"/>
  <c r="H171" i="5"/>
  <c r="Q159" i="5"/>
  <c r="N159" i="5"/>
  <c r="K159" i="5"/>
  <c r="H159" i="5"/>
  <c r="Q147" i="5"/>
  <c r="N147" i="5"/>
  <c r="K147" i="5"/>
  <c r="H147" i="5"/>
  <c r="Q135" i="5"/>
  <c r="N135" i="5"/>
  <c r="K135" i="5"/>
  <c r="H135" i="5"/>
  <c r="Q123" i="5"/>
  <c r="N123" i="5"/>
  <c r="K123" i="5"/>
  <c r="H123" i="5"/>
  <c r="Q111" i="5"/>
  <c r="N111" i="5"/>
  <c r="K111" i="5"/>
  <c r="H111" i="5"/>
  <c r="Q99" i="5"/>
  <c r="N99" i="5"/>
  <c r="K99" i="5"/>
  <c r="H99" i="5"/>
  <c r="Q87" i="5"/>
  <c r="N87" i="5"/>
  <c r="K87" i="5"/>
  <c r="H87" i="5"/>
  <c r="Q75" i="5"/>
  <c r="N75" i="5"/>
  <c r="K75" i="5"/>
  <c r="H75" i="5"/>
  <c r="Q63" i="5"/>
  <c r="N63" i="5"/>
  <c r="K63" i="5"/>
  <c r="H63" i="5"/>
  <c r="Q51" i="5"/>
  <c r="N51" i="5"/>
  <c r="K51" i="5"/>
  <c r="H51" i="5"/>
  <c r="Q39" i="5"/>
  <c r="N39" i="5"/>
  <c r="K39" i="5"/>
  <c r="H39" i="5"/>
  <c r="Q27" i="5"/>
  <c r="N27" i="5"/>
  <c r="K27" i="5"/>
  <c r="H27" i="5"/>
  <c r="Q15" i="5"/>
  <c r="N15" i="5"/>
  <c r="K15" i="5"/>
  <c r="H15" i="5"/>
  <c r="P280" i="5"/>
  <c r="M279" i="5"/>
  <c r="J278" i="5"/>
  <c r="G277" i="5"/>
  <c r="P268" i="5"/>
  <c r="M267" i="5"/>
  <c r="J266" i="5"/>
  <c r="G265" i="5"/>
  <c r="P256" i="5"/>
  <c r="M255" i="5"/>
  <c r="J254" i="5"/>
  <c r="G253" i="5"/>
  <c r="P244" i="5"/>
  <c r="M243" i="5"/>
  <c r="J242" i="5"/>
  <c r="F280" i="5"/>
  <c r="G241" i="5"/>
  <c r="P232" i="5"/>
  <c r="M231" i="5"/>
  <c r="J230" i="5"/>
  <c r="G229" i="5"/>
  <c r="P220" i="5"/>
  <c r="M219" i="5"/>
  <c r="J218" i="5"/>
  <c r="G217" i="5"/>
  <c r="P208" i="5"/>
  <c r="M207" i="5"/>
  <c r="J206" i="5"/>
  <c r="G205" i="5"/>
  <c r="F244" i="5"/>
  <c r="P196" i="5"/>
  <c r="M195" i="5"/>
  <c r="J194" i="5"/>
  <c r="G193" i="5"/>
  <c r="F232" i="5"/>
  <c r="P184" i="5"/>
  <c r="M183" i="5"/>
  <c r="J182" i="5"/>
  <c r="G181" i="5"/>
  <c r="F220" i="5"/>
  <c r="P172" i="5"/>
  <c r="M171" i="5"/>
  <c r="J170" i="5"/>
  <c r="G169" i="5"/>
  <c r="F208" i="5"/>
  <c r="P160" i="5"/>
  <c r="M159" i="5"/>
  <c r="J158" i="5"/>
  <c r="G157" i="5"/>
  <c r="F196" i="5"/>
  <c r="P148" i="5"/>
  <c r="M147" i="5"/>
  <c r="J146" i="5"/>
  <c r="G145" i="5"/>
  <c r="F184" i="5"/>
  <c r="P136" i="5"/>
  <c r="M135" i="5"/>
  <c r="J134" i="5"/>
  <c r="G133" i="5"/>
  <c r="F172" i="5"/>
  <c r="P124" i="5"/>
  <c r="M123" i="5"/>
  <c r="J122" i="5"/>
  <c r="G121" i="5"/>
  <c r="F160" i="5"/>
  <c r="P112" i="5"/>
  <c r="M111" i="5"/>
  <c r="J110" i="5"/>
  <c r="G109" i="5"/>
  <c r="F148" i="5"/>
  <c r="P100" i="5"/>
  <c r="M99" i="5"/>
  <c r="J98" i="5"/>
  <c r="G97" i="5"/>
  <c r="F136" i="5"/>
  <c r="P88" i="5"/>
  <c r="M87" i="5"/>
  <c r="J86" i="5"/>
  <c r="G85" i="5"/>
  <c r="F124" i="5"/>
  <c r="P76" i="5"/>
  <c r="M75" i="5"/>
  <c r="J74" i="5"/>
  <c r="G73" i="5"/>
  <c r="F112" i="5"/>
  <c r="P64" i="5"/>
  <c r="M63" i="5"/>
  <c r="J62" i="5"/>
  <c r="F100" i="5"/>
  <c r="G61" i="5"/>
  <c r="P52" i="5"/>
  <c r="M51" i="5"/>
  <c r="J50" i="5"/>
  <c r="G49" i="5"/>
  <c r="F88" i="5"/>
  <c r="P40" i="5"/>
  <c r="M39" i="5"/>
  <c r="J38" i="5"/>
  <c r="G37" i="5"/>
  <c r="F76" i="5"/>
  <c r="P28" i="5"/>
  <c r="M27" i="5"/>
  <c r="J26" i="5"/>
  <c r="G25" i="5"/>
  <c r="F64" i="5"/>
  <c r="P16" i="5"/>
  <c r="M15" i="5"/>
  <c r="J14" i="5"/>
  <c r="G13" i="5"/>
  <c r="F52" i="5"/>
  <c r="Q278" i="5"/>
  <c r="N278" i="5"/>
  <c r="K278" i="5"/>
  <c r="H278" i="5"/>
  <c r="Q266" i="5"/>
  <c r="N266" i="5"/>
  <c r="K266" i="5"/>
  <c r="H266" i="5"/>
  <c r="Q254" i="5"/>
  <c r="N254" i="5"/>
  <c r="K254" i="5"/>
  <c r="H254" i="5"/>
  <c r="Q242" i="5"/>
  <c r="N242" i="5"/>
  <c r="K242" i="5"/>
  <c r="H242" i="5"/>
  <c r="Q230" i="5"/>
  <c r="N230" i="5"/>
  <c r="K230" i="5"/>
  <c r="H230" i="5"/>
  <c r="Q218" i="5"/>
  <c r="N218" i="5"/>
  <c r="K218" i="5"/>
  <c r="H218" i="5"/>
  <c r="Q206" i="5"/>
  <c r="N206" i="5"/>
  <c r="K206" i="5"/>
  <c r="H206" i="5"/>
  <c r="Q194" i="5"/>
  <c r="N194" i="5"/>
  <c r="K194" i="5"/>
  <c r="H194" i="5"/>
  <c r="Q182" i="5"/>
  <c r="N182" i="5"/>
  <c r="K182" i="5"/>
  <c r="H182" i="5"/>
  <c r="Q170" i="5"/>
  <c r="N170" i="5"/>
  <c r="K170" i="5"/>
  <c r="H170" i="5"/>
  <c r="Q158" i="5"/>
  <c r="N158" i="5"/>
  <c r="K158" i="5"/>
  <c r="H158" i="5"/>
  <c r="Q146" i="5"/>
  <c r="N146" i="5"/>
  <c r="K146" i="5"/>
  <c r="H146" i="5"/>
  <c r="Q134" i="5"/>
  <c r="N134" i="5"/>
  <c r="K134" i="5"/>
  <c r="H134" i="5"/>
  <c r="Q122" i="5"/>
  <c r="N122" i="5"/>
  <c r="K122" i="5"/>
  <c r="H122" i="5"/>
  <c r="Q110" i="5"/>
  <c r="N110" i="5"/>
  <c r="K110" i="5"/>
  <c r="H110" i="5"/>
  <c r="Q98" i="5"/>
  <c r="N98" i="5"/>
  <c r="K98" i="5"/>
  <c r="H98" i="5"/>
  <c r="Q86" i="5"/>
  <c r="N86" i="5"/>
  <c r="K86" i="5"/>
  <c r="H86" i="5"/>
  <c r="Q74" i="5"/>
  <c r="N74" i="5"/>
  <c r="K74" i="5"/>
  <c r="H74" i="5"/>
  <c r="Q62" i="5"/>
  <c r="N62" i="5"/>
  <c r="K62" i="5"/>
  <c r="H62" i="5"/>
  <c r="Q50" i="5"/>
  <c r="N50" i="5"/>
  <c r="K50" i="5"/>
  <c r="H50" i="5"/>
  <c r="Q38" i="5"/>
  <c r="N38" i="5"/>
  <c r="K38" i="5"/>
  <c r="H38" i="5"/>
  <c r="Q26" i="5"/>
  <c r="N26" i="5"/>
  <c r="K26" i="5"/>
  <c r="H26" i="5"/>
  <c r="Q14" i="5"/>
  <c r="N14" i="5"/>
  <c r="K14" i="5"/>
  <c r="H14" i="5"/>
  <c r="P11" i="5"/>
  <c r="M10" i="5"/>
  <c r="J9" i="5"/>
  <c r="G8" i="5"/>
  <c r="F47" i="5"/>
  <c r="P279" i="5"/>
  <c r="M278" i="5"/>
  <c r="J277" i="5"/>
  <c r="G276" i="5"/>
  <c r="P267" i="5"/>
  <c r="M266" i="5"/>
  <c r="J265" i="5"/>
  <c r="G264" i="5"/>
  <c r="P255" i="5"/>
  <c r="M254" i="5"/>
  <c r="J253" i="5"/>
  <c r="G252" i="5"/>
  <c r="P243" i="5"/>
  <c r="M242" i="5"/>
  <c r="J241" i="5"/>
  <c r="G240" i="5"/>
  <c r="P231" i="5"/>
  <c r="M230" i="5"/>
  <c r="J229" i="5"/>
  <c r="G228" i="5"/>
  <c r="P219" i="5"/>
  <c r="M218" i="5"/>
  <c r="J217" i="5"/>
  <c r="G216" i="5"/>
  <c r="P207" i="5"/>
  <c r="M206" i="5"/>
  <c r="J205" i="5"/>
  <c r="G204" i="5"/>
  <c r="P195" i="5"/>
  <c r="M194" i="5"/>
  <c r="J193" i="5"/>
  <c r="G192" i="5"/>
  <c r="F231" i="5"/>
  <c r="P183" i="5"/>
  <c r="M182" i="5"/>
  <c r="J181" i="5"/>
  <c r="G180" i="5"/>
  <c r="F219" i="5"/>
  <c r="P171" i="5"/>
  <c r="M170" i="5"/>
  <c r="J169" i="5"/>
  <c r="G168" i="5"/>
  <c r="F207" i="5"/>
  <c r="P159" i="5"/>
  <c r="M158" i="5"/>
  <c r="J157" i="5"/>
  <c r="G156" i="5"/>
  <c r="F195" i="5"/>
  <c r="P147" i="5"/>
  <c r="M146" i="5"/>
  <c r="J145" i="5"/>
  <c r="G144" i="5"/>
  <c r="F183" i="5"/>
  <c r="P135" i="5"/>
  <c r="M134" i="5"/>
  <c r="J133" i="5"/>
  <c r="G132" i="5"/>
  <c r="F171" i="5"/>
  <c r="P123" i="5"/>
  <c r="M122" i="5"/>
  <c r="J121" i="5"/>
  <c r="G120" i="5"/>
  <c r="F159" i="5"/>
  <c r="P111" i="5"/>
  <c r="M110" i="5"/>
  <c r="J109" i="5"/>
  <c r="G108" i="5"/>
  <c r="F147" i="5"/>
  <c r="P99" i="5"/>
  <c r="M98" i="5"/>
  <c r="J97" i="5"/>
  <c r="G96" i="5"/>
  <c r="F135" i="5"/>
  <c r="P87" i="5"/>
  <c r="M86" i="5"/>
  <c r="J85" i="5"/>
  <c r="G84" i="5"/>
  <c r="F123" i="5"/>
  <c r="P75" i="5"/>
  <c r="M74" i="5"/>
  <c r="J73" i="5"/>
  <c r="G72" i="5"/>
  <c r="F111" i="5"/>
  <c r="P63" i="5"/>
  <c r="M62" i="5"/>
  <c r="J61" i="5"/>
  <c r="F99" i="5"/>
  <c r="G60" i="5"/>
  <c r="P51" i="5"/>
  <c r="M50" i="5"/>
  <c r="J49" i="5"/>
  <c r="G48" i="5"/>
  <c r="F87" i="5"/>
  <c r="P39" i="5"/>
  <c r="M38" i="5"/>
  <c r="J37" i="5"/>
  <c r="G36" i="5"/>
  <c r="F75" i="5"/>
  <c r="P27" i="5"/>
  <c r="M26" i="5"/>
  <c r="J25" i="5"/>
  <c r="G24" i="5"/>
  <c r="F63" i="5"/>
  <c r="P15" i="5"/>
  <c r="M14" i="5"/>
  <c r="J13" i="5"/>
  <c r="G12" i="5"/>
  <c r="F51" i="5"/>
  <c r="Q277" i="5"/>
  <c r="N277" i="5"/>
  <c r="K277" i="5"/>
  <c r="H277" i="5"/>
  <c r="Q265" i="5"/>
  <c r="N265" i="5"/>
  <c r="K265" i="5"/>
  <c r="H265" i="5"/>
  <c r="N253" i="5"/>
  <c r="Q253" i="5"/>
  <c r="K253" i="5"/>
  <c r="H253" i="5"/>
  <c r="Q241" i="5"/>
  <c r="N241" i="5"/>
  <c r="K241" i="5"/>
  <c r="H241" i="5"/>
  <c r="Q229" i="5"/>
  <c r="N229" i="5"/>
  <c r="K229" i="5"/>
  <c r="H229" i="5"/>
  <c r="N217" i="5"/>
  <c r="Q217" i="5"/>
  <c r="K217" i="5"/>
  <c r="H217" i="5"/>
  <c r="Q205" i="5"/>
  <c r="N205" i="5"/>
  <c r="K205" i="5"/>
  <c r="H205" i="5"/>
  <c r="Q193" i="5"/>
  <c r="N193" i="5"/>
  <c r="K193" i="5"/>
  <c r="H193" i="5"/>
  <c r="N181" i="5"/>
  <c r="Q181" i="5"/>
  <c r="K181" i="5"/>
  <c r="H181" i="5"/>
  <c r="Q169" i="5"/>
  <c r="N169" i="5"/>
  <c r="K169" i="5"/>
  <c r="H169" i="5"/>
  <c r="Q157" i="5"/>
  <c r="N157" i="5"/>
  <c r="K157" i="5"/>
  <c r="H157" i="5"/>
  <c r="N145" i="5"/>
  <c r="Q145" i="5"/>
  <c r="K145" i="5"/>
  <c r="H145" i="5"/>
  <c r="Q133" i="5"/>
  <c r="N133" i="5"/>
  <c r="K133" i="5"/>
  <c r="H133" i="5"/>
  <c r="Q121" i="5"/>
  <c r="N121" i="5"/>
  <c r="K121" i="5"/>
  <c r="H121" i="5"/>
  <c r="N109" i="5"/>
  <c r="Q109" i="5"/>
  <c r="K109" i="5"/>
  <c r="H109" i="5"/>
  <c r="Q97" i="5"/>
  <c r="N97" i="5"/>
  <c r="K97" i="5"/>
  <c r="H97" i="5"/>
  <c r="Q85" i="5"/>
  <c r="N85" i="5"/>
  <c r="K85" i="5"/>
  <c r="H85" i="5"/>
  <c r="N73" i="5"/>
  <c r="Q73" i="5"/>
  <c r="H73" i="5"/>
  <c r="K73" i="5"/>
  <c r="Q61" i="5"/>
  <c r="N61" i="5"/>
  <c r="H61" i="5"/>
  <c r="K61" i="5"/>
  <c r="Q49" i="5"/>
  <c r="N49" i="5"/>
  <c r="H49" i="5"/>
  <c r="K49" i="5"/>
  <c r="N37" i="5"/>
  <c r="Q37" i="5"/>
  <c r="H37" i="5"/>
  <c r="K37" i="5"/>
  <c r="Q25" i="5"/>
  <c r="N25" i="5"/>
  <c r="H25" i="5"/>
  <c r="K25" i="5"/>
  <c r="Q13" i="5"/>
  <c r="N13" i="5"/>
  <c r="H13" i="5"/>
  <c r="K13" i="5"/>
  <c r="Q7" i="5"/>
  <c r="N7" i="5"/>
  <c r="K7" i="5"/>
  <c r="H7" i="5"/>
  <c r="P278" i="5"/>
  <c r="M277" i="5"/>
  <c r="J276" i="5"/>
  <c r="G275" i="5"/>
  <c r="P266" i="5"/>
  <c r="M265" i="5"/>
  <c r="J264" i="5"/>
  <c r="G263" i="5"/>
  <c r="P254" i="5"/>
  <c r="M253" i="5"/>
  <c r="J252" i="5"/>
  <c r="G251" i="5"/>
  <c r="P242" i="5"/>
  <c r="M241" i="5"/>
  <c r="J240" i="5"/>
  <c r="G239" i="5"/>
  <c r="P230" i="5"/>
  <c r="M229" i="5"/>
  <c r="J228" i="5"/>
  <c r="G227" i="5"/>
  <c r="P218" i="5"/>
  <c r="M217" i="5"/>
  <c r="J216" i="5"/>
  <c r="G215" i="5"/>
  <c r="P206" i="5"/>
  <c r="M205" i="5"/>
  <c r="J204" i="5"/>
  <c r="G203" i="5"/>
  <c r="F242" i="5"/>
  <c r="P194" i="5"/>
  <c r="M193" i="5"/>
  <c r="J192" i="5"/>
  <c r="G191" i="5"/>
  <c r="F230" i="5"/>
  <c r="P182" i="5"/>
  <c r="M181" i="5"/>
  <c r="J180" i="5"/>
  <c r="G179" i="5"/>
  <c r="F218" i="5"/>
  <c r="P170" i="5"/>
  <c r="M169" i="5"/>
  <c r="J168" i="5"/>
  <c r="G167" i="5"/>
  <c r="F206" i="5"/>
  <c r="P158" i="5"/>
  <c r="M157" i="5"/>
  <c r="J156" i="5"/>
  <c r="G155" i="5"/>
  <c r="F194" i="5"/>
  <c r="P146" i="5"/>
  <c r="M145" i="5"/>
  <c r="J144" i="5"/>
  <c r="G143" i="5"/>
  <c r="F182" i="5"/>
  <c r="P134" i="5"/>
  <c r="M133" i="5"/>
  <c r="J132" i="5"/>
  <c r="G131" i="5"/>
  <c r="F170" i="5"/>
  <c r="P122" i="5"/>
  <c r="M121" i="5"/>
  <c r="J120" i="5"/>
  <c r="G119" i="5"/>
  <c r="F158" i="5"/>
  <c r="P110" i="5"/>
  <c r="M109" i="5"/>
  <c r="J108" i="5"/>
  <c r="G107" i="5"/>
  <c r="F146" i="5"/>
  <c r="P98" i="5"/>
  <c r="M97" i="5"/>
  <c r="J96" i="5"/>
  <c r="G95" i="5"/>
  <c r="F134" i="5"/>
  <c r="P86" i="5"/>
  <c r="M85" i="5"/>
  <c r="J84" i="5"/>
  <c r="G83" i="5"/>
  <c r="F122" i="5"/>
  <c r="P74" i="5"/>
  <c r="M73" i="5"/>
  <c r="J72" i="5"/>
  <c r="G71" i="5"/>
  <c r="F110" i="5"/>
  <c r="P62" i="5"/>
  <c r="M61" i="5"/>
  <c r="J60" i="5"/>
  <c r="G59" i="5"/>
  <c r="F98" i="5"/>
  <c r="P50" i="5"/>
  <c r="M49" i="5"/>
  <c r="J48" i="5"/>
  <c r="F86" i="5"/>
  <c r="G47" i="5"/>
  <c r="P38" i="5"/>
  <c r="M37" i="5"/>
  <c r="J36" i="5"/>
  <c r="G35" i="5"/>
  <c r="F74" i="5"/>
  <c r="P26" i="5"/>
  <c r="M25" i="5"/>
  <c r="J24" i="5"/>
  <c r="F62" i="5"/>
  <c r="G23" i="5"/>
  <c r="P14" i="5"/>
  <c r="M13" i="5"/>
  <c r="J12" i="5"/>
  <c r="G11" i="5"/>
  <c r="F50" i="5"/>
  <c r="Q276" i="5"/>
  <c r="N276" i="5"/>
  <c r="K276" i="5"/>
  <c r="H276" i="5"/>
  <c r="Q264" i="5"/>
  <c r="N264" i="5"/>
  <c r="K264" i="5"/>
  <c r="H264" i="5"/>
  <c r="Q252" i="5"/>
  <c r="N252" i="5"/>
  <c r="K252" i="5"/>
  <c r="H252" i="5"/>
  <c r="Q240" i="5"/>
  <c r="N240" i="5"/>
  <c r="K240" i="5"/>
  <c r="H240" i="5"/>
  <c r="Q228" i="5"/>
  <c r="N228" i="5"/>
  <c r="K228" i="5"/>
  <c r="H228" i="5"/>
  <c r="Q216" i="5"/>
  <c r="N216" i="5"/>
  <c r="K216" i="5"/>
  <c r="H216" i="5"/>
  <c r="Q204" i="5"/>
  <c r="N204" i="5"/>
  <c r="K204" i="5"/>
  <c r="H204" i="5"/>
  <c r="Q192" i="5"/>
  <c r="N192" i="5"/>
  <c r="K192" i="5"/>
  <c r="H192" i="5"/>
  <c r="Q180" i="5"/>
  <c r="N180" i="5"/>
  <c r="K180" i="5"/>
  <c r="H180" i="5"/>
  <c r="Q168" i="5"/>
  <c r="N168" i="5"/>
  <c r="K168" i="5"/>
  <c r="H168" i="5"/>
  <c r="Q156" i="5"/>
  <c r="N156" i="5"/>
  <c r="K156" i="5"/>
  <c r="H156" i="5"/>
  <c r="Q144" i="5"/>
  <c r="N144" i="5"/>
  <c r="K144" i="5"/>
  <c r="H144" i="5"/>
  <c r="Q132" i="5"/>
  <c r="N132" i="5"/>
  <c r="K132" i="5"/>
  <c r="H132" i="5"/>
  <c r="Q120" i="5"/>
  <c r="N120" i="5"/>
  <c r="K120" i="5"/>
  <c r="H120" i="5"/>
  <c r="Q108" i="5"/>
  <c r="N108" i="5"/>
  <c r="K108" i="5"/>
  <c r="H108" i="5"/>
  <c r="Q96" i="5"/>
  <c r="N96" i="5"/>
  <c r="K96" i="5"/>
  <c r="H96" i="5"/>
  <c r="Q84" i="5"/>
  <c r="N84" i="5"/>
  <c r="K84" i="5"/>
  <c r="H84" i="5"/>
  <c r="Q72" i="5"/>
  <c r="N72" i="5"/>
  <c r="K72" i="5"/>
  <c r="H72" i="5"/>
  <c r="Q60" i="5"/>
  <c r="N60" i="5"/>
  <c r="K60" i="5"/>
  <c r="H60" i="5"/>
  <c r="Q48" i="5"/>
  <c r="N48" i="5"/>
  <c r="K48" i="5"/>
  <c r="H48" i="5"/>
  <c r="Q36" i="5"/>
  <c r="N36" i="5"/>
  <c r="K36" i="5"/>
  <c r="H36" i="5"/>
  <c r="Q24" i="5"/>
  <c r="N24" i="5"/>
  <c r="K24" i="5"/>
  <c r="H24" i="5"/>
  <c r="Q12" i="5"/>
  <c r="N12" i="5"/>
  <c r="K12" i="5"/>
  <c r="H12" i="5"/>
  <c r="P277" i="5"/>
  <c r="M276" i="5"/>
  <c r="J275" i="5"/>
  <c r="G274" i="5"/>
  <c r="P265" i="5"/>
  <c r="M264" i="5"/>
  <c r="J263" i="5"/>
  <c r="G262" i="5"/>
  <c r="P253" i="5"/>
  <c r="M252" i="5"/>
  <c r="J251" i="5"/>
  <c r="G250" i="5"/>
  <c r="P241" i="5"/>
  <c r="M240" i="5"/>
  <c r="J239" i="5"/>
  <c r="G238" i="5"/>
  <c r="P229" i="5"/>
  <c r="M228" i="5"/>
  <c r="J227" i="5"/>
  <c r="G226" i="5"/>
  <c r="P217" i="5"/>
  <c r="M216" i="5"/>
  <c r="J215" i="5"/>
  <c r="F253" i="5"/>
  <c r="G214" i="5"/>
  <c r="P205" i="5"/>
  <c r="M204" i="5"/>
  <c r="J203" i="5"/>
  <c r="F241" i="5"/>
  <c r="G202" i="5"/>
  <c r="P193" i="5"/>
  <c r="M192" i="5"/>
  <c r="J191" i="5"/>
  <c r="F229" i="5"/>
  <c r="G190" i="5"/>
  <c r="P181" i="5"/>
  <c r="M180" i="5"/>
  <c r="J179" i="5"/>
  <c r="F217" i="5"/>
  <c r="G178" i="5"/>
  <c r="P169" i="5"/>
  <c r="M168" i="5"/>
  <c r="J167" i="5"/>
  <c r="F205" i="5"/>
  <c r="G166" i="5"/>
  <c r="P157" i="5"/>
  <c r="M156" i="5"/>
  <c r="J155" i="5"/>
  <c r="F193" i="5"/>
  <c r="G154" i="5"/>
  <c r="P145" i="5"/>
  <c r="M144" i="5"/>
  <c r="J143" i="5"/>
  <c r="F181" i="5"/>
  <c r="G142" i="5"/>
  <c r="P133" i="5"/>
  <c r="M132" i="5"/>
  <c r="J131" i="5"/>
  <c r="F169" i="5"/>
  <c r="G130" i="5"/>
  <c r="P121" i="5"/>
  <c r="M120" i="5"/>
  <c r="J119" i="5"/>
  <c r="F157" i="5"/>
  <c r="G118" i="5"/>
  <c r="P109" i="5"/>
  <c r="M108" i="5"/>
  <c r="J107" i="5"/>
  <c r="F145" i="5"/>
  <c r="G106" i="5"/>
  <c r="P97" i="5"/>
  <c r="M96" i="5"/>
  <c r="J95" i="5"/>
  <c r="F133" i="5"/>
  <c r="G94" i="5"/>
  <c r="P85" i="5"/>
  <c r="M84" i="5"/>
  <c r="J83" i="5"/>
  <c r="F121" i="5"/>
  <c r="G82" i="5"/>
  <c r="P73" i="5"/>
  <c r="M72" i="5"/>
  <c r="J71" i="5"/>
  <c r="G70" i="5"/>
  <c r="F109" i="5"/>
  <c r="P61" i="5"/>
  <c r="M60" i="5"/>
  <c r="J59" i="5"/>
  <c r="G58" i="5"/>
  <c r="F97" i="5"/>
  <c r="P49" i="5"/>
  <c r="M48" i="5"/>
  <c r="J47" i="5"/>
  <c r="F85" i="5"/>
  <c r="G46" i="5"/>
  <c r="P37" i="5"/>
  <c r="M36" i="5"/>
  <c r="J35" i="5"/>
  <c r="G34" i="5"/>
  <c r="F73" i="5"/>
  <c r="P25" i="5"/>
  <c r="M24" i="5"/>
  <c r="J23" i="5"/>
  <c r="F61" i="5"/>
  <c r="G22" i="5"/>
  <c r="P13" i="5"/>
  <c r="M12" i="5"/>
  <c r="J11" i="5"/>
  <c r="G10" i="5"/>
  <c r="F49" i="5"/>
  <c r="Q275" i="5"/>
  <c r="N275" i="5"/>
  <c r="K275" i="5"/>
  <c r="H275" i="5"/>
  <c r="Q263" i="5"/>
  <c r="N263" i="5"/>
  <c r="K263" i="5"/>
  <c r="H263" i="5"/>
  <c r="Q251" i="5"/>
  <c r="N251" i="5"/>
  <c r="K251" i="5"/>
  <c r="H251" i="5"/>
  <c r="Q239" i="5"/>
  <c r="N239" i="5"/>
  <c r="K239" i="5"/>
  <c r="H239" i="5"/>
  <c r="Q227" i="5"/>
  <c r="N227" i="5"/>
  <c r="K227" i="5"/>
  <c r="H227" i="5"/>
  <c r="Q215" i="5"/>
  <c r="N215" i="5"/>
  <c r="K215" i="5"/>
  <c r="H215" i="5"/>
  <c r="Q203" i="5"/>
  <c r="N203" i="5"/>
  <c r="K203" i="5"/>
  <c r="H203" i="5"/>
  <c r="Q191" i="5"/>
  <c r="N191" i="5"/>
  <c r="K191" i="5"/>
  <c r="H191" i="5"/>
  <c r="Q179" i="5"/>
  <c r="N179" i="5"/>
  <c r="K179" i="5"/>
  <c r="H179" i="5"/>
  <c r="Q167" i="5"/>
  <c r="N167" i="5"/>
  <c r="K167" i="5"/>
  <c r="H167" i="5"/>
  <c r="Q155" i="5"/>
  <c r="N155" i="5"/>
  <c r="K155" i="5"/>
  <c r="H155" i="5"/>
  <c r="Q143" i="5"/>
  <c r="N143" i="5"/>
  <c r="K143" i="5"/>
  <c r="H143" i="5"/>
  <c r="Q131" i="5"/>
  <c r="N131" i="5"/>
  <c r="K131" i="5"/>
  <c r="H131" i="5"/>
  <c r="Q119" i="5"/>
  <c r="N119" i="5"/>
  <c r="K119" i="5"/>
  <c r="H119" i="5"/>
  <c r="Q107" i="5"/>
  <c r="N107" i="5"/>
  <c r="K107" i="5"/>
  <c r="H107" i="5"/>
  <c r="Q95" i="5"/>
  <c r="N95" i="5"/>
  <c r="K95" i="5"/>
  <c r="H95" i="5"/>
  <c r="Q83" i="5"/>
  <c r="N83" i="5"/>
  <c r="K83" i="5"/>
  <c r="H83" i="5"/>
  <c r="Q71" i="5"/>
  <c r="N71" i="5"/>
  <c r="K71" i="5"/>
  <c r="H71" i="5"/>
  <c r="Q59" i="5"/>
  <c r="N59" i="5"/>
  <c r="K59" i="5"/>
  <c r="H59" i="5"/>
  <c r="Q47" i="5"/>
  <c r="N47" i="5"/>
  <c r="K47" i="5"/>
  <c r="H47" i="5"/>
  <c r="Q35" i="5"/>
  <c r="N35" i="5"/>
  <c r="K35" i="5"/>
  <c r="H35" i="5"/>
  <c r="Q23" i="5"/>
  <c r="N23" i="5"/>
  <c r="K23" i="5"/>
  <c r="H23" i="5"/>
  <c r="Q11" i="5"/>
  <c r="N11" i="5"/>
  <c r="K11" i="5"/>
  <c r="H11" i="5"/>
  <c r="F256" i="5"/>
  <c r="P276" i="5"/>
  <c r="M275" i="5"/>
  <c r="J274" i="5"/>
  <c r="G273" i="5"/>
  <c r="P264" i="5"/>
  <c r="M263" i="5"/>
  <c r="J262" i="5"/>
  <c r="G261" i="5"/>
  <c r="P252" i="5"/>
  <c r="M251" i="5"/>
  <c r="J250" i="5"/>
  <c r="G249" i="5"/>
  <c r="P240" i="5"/>
  <c r="M239" i="5"/>
  <c r="J238" i="5"/>
  <c r="G237" i="5"/>
  <c r="P228" i="5"/>
  <c r="M227" i="5"/>
  <c r="J226" i="5"/>
  <c r="G225" i="5"/>
  <c r="P216" i="5"/>
  <c r="M215" i="5"/>
  <c r="J214" i="5"/>
  <c r="F252" i="5"/>
  <c r="G213" i="5"/>
  <c r="P204" i="5"/>
  <c r="M203" i="5"/>
  <c r="J202" i="5"/>
  <c r="F240" i="5"/>
  <c r="G201" i="5"/>
  <c r="P192" i="5"/>
  <c r="M191" i="5"/>
  <c r="J190" i="5"/>
  <c r="F228" i="5"/>
  <c r="G189" i="5"/>
  <c r="P180" i="5"/>
  <c r="M179" i="5"/>
  <c r="J178" i="5"/>
  <c r="F216" i="5"/>
  <c r="G177" i="5"/>
  <c r="P168" i="5"/>
  <c r="M167" i="5"/>
  <c r="J166" i="5"/>
  <c r="F204" i="5"/>
  <c r="G165" i="5"/>
  <c r="P156" i="5"/>
  <c r="M155" i="5"/>
  <c r="J154" i="5"/>
  <c r="F192" i="5"/>
  <c r="G153" i="5"/>
  <c r="P144" i="5"/>
  <c r="M143" i="5"/>
  <c r="J142" i="5"/>
  <c r="F180" i="5"/>
  <c r="G141" i="5"/>
  <c r="P132" i="5"/>
  <c r="M131" i="5"/>
  <c r="J130" i="5"/>
  <c r="F168" i="5"/>
  <c r="G129" i="5"/>
  <c r="P120" i="5"/>
  <c r="M119" i="5"/>
  <c r="J118" i="5"/>
  <c r="F156" i="5"/>
  <c r="G117" i="5"/>
  <c r="P108" i="5"/>
  <c r="M107" i="5"/>
  <c r="J106" i="5"/>
  <c r="F144" i="5"/>
  <c r="G105" i="5"/>
  <c r="P96" i="5"/>
  <c r="M95" i="5"/>
  <c r="J94" i="5"/>
  <c r="F132" i="5"/>
  <c r="G93" i="5"/>
  <c r="P84" i="5"/>
  <c r="M83" i="5"/>
  <c r="J82" i="5"/>
  <c r="F120" i="5"/>
  <c r="G81" i="5"/>
  <c r="P72" i="5"/>
  <c r="M71" i="5"/>
  <c r="J70" i="5"/>
  <c r="F108" i="5"/>
  <c r="G69" i="5"/>
  <c r="P60" i="5"/>
  <c r="M59" i="5"/>
  <c r="J58" i="5"/>
  <c r="G57" i="5"/>
  <c r="F96" i="5"/>
  <c r="P48" i="5"/>
  <c r="M47" i="5"/>
  <c r="J46" i="5"/>
  <c r="F84" i="5"/>
  <c r="G45" i="5"/>
  <c r="P36" i="5"/>
  <c r="M35" i="5"/>
  <c r="J34" i="5"/>
  <c r="G33" i="5"/>
  <c r="F72" i="5"/>
  <c r="P24" i="5"/>
  <c r="M23" i="5"/>
  <c r="J22" i="5"/>
  <c r="F60" i="5"/>
  <c r="G21" i="5"/>
  <c r="P12" i="5"/>
  <c r="M11" i="5"/>
  <c r="J10" i="5"/>
  <c r="G9" i="5"/>
  <c r="F48" i="5"/>
  <c r="N274" i="5"/>
  <c r="Q274" i="5"/>
  <c r="K274" i="5"/>
  <c r="H274" i="5"/>
  <c r="Q262" i="5"/>
  <c r="N262" i="5"/>
  <c r="K262" i="5"/>
  <c r="H262" i="5"/>
  <c r="N250" i="5"/>
  <c r="Q250" i="5"/>
  <c r="K250" i="5"/>
  <c r="H250" i="5"/>
  <c r="N238" i="5"/>
  <c r="Q238" i="5"/>
  <c r="K238" i="5"/>
  <c r="H238" i="5"/>
  <c r="Q226" i="5"/>
  <c r="N226" i="5"/>
  <c r="K226" i="5"/>
  <c r="H226" i="5"/>
  <c r="N214" i="5"/>
  <c r="Q214" i="5"/>
  <c r="K214" i="5"/>
  <c r="H214" i="5"/>
  <c r="N202" i="5"/>
  <c r="Q202" i="5"/>
  <c r="K202" i="5"/>
  <c r="H202" i="5"/>
  <c r="Q190" i="5"/>
  <c r="N190" i="5"/>
  <c r="K190" i="5"/>
  <c r="H190" i="5"/>
  <c r="N178" i="5"/>
  <c r="Q178" i="5"/>
  <c r="K178" i="5"/>
  <c r="H178" i="5"/>
  <c r="N166" i="5"/>
  <c r="Q166" i="5"/>
  <c r="K166" i="5"/>
  <c r="H166" i="5"/>
  <c r="Q154" i="5"/>
  <c r="N154" i="5"/>
  <c r="K154" i="5"/>
  <c r="H154" i="5"/>
  <c r="N142" i="5"/>
  <c r="Q142" i="5"/>
  <c r="K142" i="5"/>
  <c r="H142" i="5"/>
  <c r="N130" i="5"/>
  <c r="Q130" i="5"/>
  <c r="K130" i="5"/>
  <c r="H130" i="5"/>
  <c r="Q118" i="5"/>
  <c r="N118" i="5"/>
  <c r="K118" i="5"/>
  <c r="H118" i="5"/>
  <c r="N106" i="5"/>
  <c r="Q106" i="5"/>
  <c r="K106" i="5"/>
  <c r="H106" i="5"/>
  <c r="N94" i="5"/>
  <c r="Q94" i="5"/>
  <c r="K94" i="5"/>
  <c r="H94" i="5"/>
  <c r="Q82" i="5"/>
  <c r="N82" i="5"/>
  <c r="K82" i="5"/>
  <c r="H82" i="5"/>
  <c r="N70" i="5"/>
  <c r="Q70" i="5"/>
  <c r="K70" i="5"/>
  <c r="H70" i="5"/>
  <c r="N58" i="5"/>
  <c r="Q58" i="5"/>
  <c r="K58" i="5"/>
  <c r="H58" i="5"/>
  <c r="Q46" i="5"/>
  <c r="N46" i="5"/>
  <c r="K46" i="5"/>
  <c r="H46" i="5"/>
  <c r="N34" i="5"/>
  <c r="Q34" i="5"/>
  <c r="K34" i="5"/>
  <c r="H34" i="5"/>
  <c r="N22" i="5"/>
  <c r="Q22" i="5"/>
  <c r="K22" i="5"/>
  <c r="H22" i="5"/>
  <c r="Q10" i="5"/>
  <c r="N10" i="5"/>
  <c r="K10" i="5"/>
  <c r="H10" i="5"/>
  <c r="F255" i="5"/>
  <c r="J285" i="5"/>
  <c r="G284" i="5"/>
  <c r="P275" i="5"/>
  <c r="M274" i="5"/>
  <c r="J273" i="5"/>
  <c r="G272" i="5"/>
  <c r="P263" i="5"/>
  <c r="M262" i="5"/>
  <c r="J261" i="5"/>
  <c r="G260" i="5"/>
  <c r="P251" i="5"/>
  <c r="M250" i="5"/>
  <c r="G248" i="5"/>
  <c r="J249" i="5"/>
  <c r="P239" i="5"/>
  <c r="M238" i="5"/>
  <c r="G236" i="5"/>
  <c r="J237" i="5"/>
  <c r="P227" i="5"/>
  <c r="M226" i="5"/>
  <c r="J225" i="5"/>
  <c r="G224" i="5"/>
  <c r="P215" i="5"/>
  <c r="M214" i="5"/>
  <c r="F251" i="5"/>
  <c r="J213" i="5"/>
  <c r="G212" i="5"/>
  <c r="P203" i="5"/>
  <c r="M202" i="5"/>
  <c r="J201" i="5"/>
  <c r="F239" i="5"/>
  <c r="G200" i="5"/>
  <c r="P191" i="5"/>
  <c r="M190" i="5"/>
  <c r="J189" i="5"/>
  <c r="F227" i="5"/>
  <c r="G188" i="5"/>
  <c r="P179" i="5"/>
  <c r="M178" i="5"/>
  <c r="F215" i="5"/>
  <c r="G176" i="5"/>
  <c r="J177" i="5"/>
  <c r="P167" i="5"/>
  <c r="M166" i="5"/>
  <c r="F203" i="5"/>
  <c r="G164" i="5"/>
  <c r="J165" i="5"/>
  <c r="P155" i="5"/>
  <c r="M154" i="5"/>
  <c r="F191" i="5"/>
  <c r="J153" i="5"/>
  <c r="G152" i="5"/>
  <c r="P143" i="5"/>
  <c r="M142" i="5"/>
  <c r="F179" i="5"/>
  <c r="J141" i="5"/>
  <c r="G140" i="5"/>
  <c r="P131" i="5"/>
  <c r="M130" i="5"/>
  <c r="J129" i="5"/>
  <c r="F167" i="5"/>
  <c r="G128" i="5"/>
  <c r="P119" i="5"/>
  <c r="M118" i="5"/>
  <c r="J117" i="5"/>
  <c r="F155" i="5"/>
  <c r="G116" i="5"/>
  <c r="P107" i="5"/>
  <c r="M106" i="5"/>
  <c r="F143" i="5"/>
  <c r="G104" i="5"/>
  <c r="J105" i="5"/>
  <c r="P95" i="5"/>
  <c r="M94" i="5"/>
  <c r="F131" i="5"/>
  <c r="G92" i="5"/>
  <c r="J93" i="5"/>
  <c r="P83" i="5"/>
  <c r="M82" i="5"/>
  <c r="F119" i="5"/>
  <c r="J81" i="5"/>
  <c r="G80" i="5"/>
  <c r="P71" i="5"/>
  <c r="M70" i="5"/>
  <c r="F107" i="5"/>
  <c r="J69" i="5"/>
  <c r="G68" i="5"/>
  <c r="P59" i="5"/>
  <c r="M58" i="5"/>
  <c r="G56" i="5"/>
  <c r="J57" i="5"/>
  <c r="F95" i="5"/>
  <c r="P47" i="5"/>
  <c r="M46" i="5"/>
  <c r="G44" i="5"/>
  <c r="J45" i="5"/>
  <c r="F83" i="5"/>
  <c r="P35" i="5"/>
  <c r="M34" i="5"/>
  <c r="G32" i="5"/>
  <c r="F71" i="5"/>
  <c r="J33" i="5"/>
  <c r="P23" i="5"/>
  <c r="M22" i="5"/>
  <c r="G20" i="5"/>
  <c r="F59" i="5"/>
  <c r="J21" i="5"/>
  <c r="Q285" i="5"/>
  <c r="N285" i="5"/>
  <c r="K285" i="5"/>
  <c r="H285" i="5"/>
  <c r="Q273" i="5"/>
  <c r="N273" i="5"/>
  <c r="K273" i="5"/>
  <c r="H273" i="5"/>
  <c r="Q261" i="5"/>
  <c r="N261" i="5"/>
  <c r="K261" i="5"/>
  <c r="H261" i="5"/>
  <c r="Q249" i="5"/>
  <c r="N249" i="5"/>
  <c r="K249" i="5"/>
  <c r="H249" i="5"/>
  <c r="Q237" i="5"/>
  <c r="N237" i="5"/>
  <c r="K237" i="5"/>
  <c r="H237" i="5"/>
  <c r="Q225" i="5"/>
  <c r="N225" i="5"/>
  <c r="K225" i="5"/>
  <c r="H225" i="5"/>
  <c r="Q213" i="5"/>
  <c r="N213" i="5"/>
  <c r="K213" i="5"/>
  <c r="H213" i="5"/>
  <c r="Q201" i="5"/>
  <c r="N201" i="5"/>
  <c r="K201" i="5"/>
  <c r="H201" i="5"/>
  <c r="Q189" i="5"/>
  <c r="N189" i="5"/>
  <c r="K189" i="5"/>
  <c r="H189" i="5"/>
  <c r="Q177" i="5"/>
  <c r="N177" i="5"/>
  <c r="K177" i="5"/>
  <c r="H177" i="5"/>
  <c r="Q165" i="5"/>
  <c r="N165" i="5"/>
  <c r="K165" i="5"/>
  <c r="H165" i="5"/>
  <c r="Q153" i="5"/>
  <c r="N153" i="5"/>
  <c r="K153" i="5"/>
  <c r="H153" i="5"/>
  <c r="Q141" i="5"/>
  <c r="N141" i="5"/>
  <c r="K141" i="5"/>
  <c r="H141" i="5"/>
  <c r="Q129" i="5"/>
  <c r="N129" i="5"/>
  <c r="K129" i="5"/>
  <c r="H129" i="5"/>
  <c r="Q117" i="5"/>
  <c r="N117" i="5"/>
  <c r="K117" i="5"/>
  <c r="H117" i="5"/>
  <c r="Q105" i="5"/>
  <c r="N105" i="5"/>
  <c r="K105" i="5"/>
  <c r="H105" i="5"/>
  <c r="Q93" i="5"/>
  <c r="N93" i="5"/>
  <c r="K93" i="5"/>
  <c r="H93" i="5"/>
  <c r="Q81" i="5"/>
  <c r="N81" i="5"/>
  <c r="K81" i="5"/>
  <c r="H81" i="5"/>
  <c r="Q69" i="5"/>
  <c r="N69" i="5"/>
  <c r="K69" i="5"/>
  <c r="H69" i="5"/>
  <c r="Q57" i="5"/>
  <c r="N57" i="5"/>
  <c r="K57" i="5"/>
  <c r="H57" i="5"/>
  <c r="Q45" i="5"/>
  <c r="N45" i="5"/>
  <c r="K45" i="5"/>
  <c r="H45" i="5"/>
  <c r="Q33" i="5"/>
  <c r="N33" i="5"/>
  <c r="K33" i="5"/>
  <c r="H33" i="5"/>
  <c r="Q21" i="5"/>
  <c r="N21" i="5"/>
  <c r="K21" i="5"/>
  <c r="H21" i="5"/>
  <c r="N9" i="5"/>
  <c r="Q9" i="5"/>
  <c r="K9" i="5"/>
  <c r="H9" i="5"/>
  <c r="F271" i="5"/>
  <c r="F254" i="5"/>
  <c r="M285" i="5"/>
  <c r="J284" i="5"/>
  <c r="G283" i="5"/>
  <c r="P274" i="5"/>
  <c r="M273" i="5"/>
  <c r="J272" i="5"/>
  <c r="G271" i="5"/>
  <c r="P262" i="5"/>
  <c r="M261" i="5"/>
  <c r="J260" i="5"/>
  <c r="G259" i="5"/>
  <c r="P250" i="5"/>
  <c r="M249" i="5"/>
  <c r="J248" i="5"/>
  <c r="G247" i="5"/>
  <c r="P238" i="5"/>
  <c r="M237" i="5"/>
  <c r="J236" i="5"/>
  <c r="G235" i="5"/>
  <c r="P226" i="5"/>
  <c r="M225" i="5"/>
  <c r="J224" i="5"/>
  <c r="G223" i="5"/>
  <c r="P214" i="5"/>
  <c r="M213" i="5"/>
  <c r="J212" i="5"/>
  <c r="F250" i="5"/>
  <c r="G211" i="5"/>
  <c r="P202" i="5"/>
  <c r="M201" i="5"/>
  <c r="J200" i="5"/>
  <c r="F238" i="5"/>
  <c r="G199" i="5"/>
  <c r="P190" i="5"/>
  <c r="M189" i="5"/>
  <c r="J188" i="5"/>
  <c r="F226" i="5"/>
  <c r="G187" i="5"/>
  <c r="P178" i="5"/>
  <c r="M177" i="5"/>
  <c r="J176" i="5"/>
  <c r="F214" i="5"/>
  <c r="G175" i="5"/>
  <c r="P166" i="5"/>
  <c r="M165" i="5"/>
  <c r="J164" i="5"/>
  <c r="F202" i="5"/>
  <c r="G163" i="5"/>
  <c r="P154" i="5"/>
  <c r="M153" i="5"/>
  <c r="J152" i="5"/>
  <c r="F190" i="5"/>
  <c r="G151" i="5"/>
  <c r="P142" i="5"/>
  <c r="M141" i="5"/>
  <c r="J140" i="5"/>
  <c r="F178" i="5"/>
  <c r="G139" i="5"/>
  <c r="P130" i="5"/>
  <c r="M129" i="5"/>
  <c r="J128" i="5"/>
  <c r="F166" i="5"/>
  <c r="G127" i="5"/>
  <c r="P118" i="5"/>
  <c r="M117" i="5"/>
  <c r="J116" i="5"/>
  <c r="F154" i="5"/>
  <c r="G115" i="5"/>
  <c r="P106" i="5"/>
  <c r="M105" i="5"/>
  <c r="J104" i="5"/>
  <c r="F142" i="5"/>
  <c r="G103" i="5"/>
  <c r="P94" i="5"/>
  <c r="M93" i="5"/>
  <c r="J92" i="5"/>
  <c r="F130" i="5"/>
  <c r="G91" i="5"/>
  <c r="P82" i="5"/>
  <c r="M81" i="5"/>
  <c r="J80" i="5"/>
  <c r="F118" i="5"/>
  <c r="G79" i="5"/>
  <c r="F106" i="5"/>
  <c r="F94" i="5"/>
  <c r="F82" i="5"/>
  <c r="F70" i="5"/>
  <c r="F58" i="5"/>
  <c r="F270" i="5"/>
  <c r="F243" i="5"/>
  <c r="G31" i="5"/>
  <c r="G54" i="5"/>
  <c r="G30" i="5"/>
  <c r="G67" i="5"/>
  <c r="G66" i="5"/>
  <c r="G43" i="5"/>
  <c r="G19" i="5"/>
  <c r="G42" i="5"/>
  <c r="G18" i="5"/>
  <c r="P70" i="5"/>
  <c r="M69" i="5"/>
  <c r="J68" i="5"/>
  <c r="P58" i="5"/>
  <c r="M57" i="5"/>
  <c r="J56" i="5"/>
  <c r="P46" i="5"/>
  <c r="M45" i="5"/>
  <c r="J44" i="5"/>
  <c r="P34" i="5"/>
  <c r="M33" i="5"/>
  <c r="J32" i="5"/>
  <c r="P22" i="5"/>
  <c r="M21" i="5"/>
  <c r="J20" i="5"/>
  <c r="Q284" i="5"/>
  <c r="N284" i="5"/>
  <c r="K284" i="5"/>
  <c r="Q272" i="5"/>
  <c r="N272" i="5"/>
  <c r="K272" i="5"/>
  <c r="Q260" i="5"/>
  <c r="N260" i="5"/>
  <c r="K260" i="5"/>
  <c r="Q248" i="5"/>
  <c r="N248" i="5"/>
  <c r="K248" i="5"/>
  <c r="Q236" i="5"/>
  <c r="N236" i="5"/>
  <c r="K236" i="5"/>
  <c r="Q224" i="5"/>
  <c r="N224" i="5"/>
  <c r="K224" i="5"/>
  <c r="Q212" i="5"/>
  <c r="N212" i="5"/>
  <c r="K212" i="5"/>
  <c r="Q200" i="5"/>
  <c r="N200" i="5"/>
  <c r="K200" i="5"/>
  <c r="Q188" i="5"/>
  <c r="N188" i="5"/>
  <c r="K188" i="5"/>
  <c r="Q176" i="5"/>
  <c r="N176" i="5"/>
  <c r="K176" i="5"/>
  <c r="Q164" i="5"/>
  <c r="N164" i="5"/>
  <c r="K164" i="5"/>
  <c r="Q152" i="5"/>
  <c r="N152" i="5"/>
  <c r="K152" i="5"/>
  <c r="Q140" i="5"/>
  <c r="N140" i="5"/>
  <c r="K140" i="5"/>
  <c r="Q128" i="5"/>
  <c r="N128" i="5"/>
  <c r="K128" i="5"/>
  <c r="Q116" i="5"/>
  <c r="N116" i="5"/>
  <c r="K116" i="5"/>
  <c r="Q104" i="5"/>
  <c r="N104" i="5"/>
  <c r="K104" i="5"/>
  <c r="Q92" i="5"/>
  <c r="N92" i="5"/>
  <c r="K92" i="5"/>
  <c r="Q80" i="5"/>
  <c r="N80" i="5"/>
  <c r="K80" i="5"/>
  <c r="Q68" i="5"/>
  <c r="N68" i="5"/>
  <c r="K68" i="5"/>
  <c r="Q56" i="5"/>
  <c r="N56" i="5"/>
  <c r="K56" i="5"/>
  <c r="Q44" i="5"/>
  <c r="N44" i="5"/>
  <c r="K44" i="5"/>
  <c r="Q32" i="5"/>
  <c r="N32" i="5"/>
  <c r="K32" i="5"/>
  <c r="Q20" i="5"/>
  <c r="N20" i="5"/>
  <c r="K20" i="5"/>
  <c r="Q8" i="5"/>
  <c r="N8" i="5"/>
  <c r="K8" i="5"/>
  <c r="P69" i="5"/>
  <c r="M68" i="5"/>
  <c r="J67" i="5"/>
  <c r="P57" i="5"/>
  <c r="M56" i="5"/>
  <c r="J55" i="5"/>
  <c r="P45" i="5"/>
  <c r="M44" i="5"/>
  <c r="J43" i="5"/>
  <c r="P33" i="5"/>
  <c r="M32" i="5"/>
  <c r="J31" i="5"/>
  <c r="P21" i="5"/>
  <c r="M20" i="5"/>
  <c r="J19" i="5"/>
  <c r="Q283" i="5"/>
  <c r="N283" i="5"/>
  <c r="K283" i="5"/>
  <c r="Q271" i="5"/>
  <c r="N271" i="5"/>
  <c r="K271" i="5"/>
  <c r="Q259" i="5"/>
  <c r="N259" i="5"/>
  <c r="K259" i="5"/>
  <c r="Q247" i="5"/>
  <c r="N247" i="5"/>
  <c r="K247" i="5"/>
  <c r="Q235" i="5"/>
  <c r="N235" i="5"/>
  <c r="K235" i="5"/>
  <c r="Q223" i="5"/>
  <c r="N223" i="5"/>
  <c r="K223" i="5"/>
  <c r="Q211" i="5"/>
  <c r="N211" i="5"/>
  <c r="K211" i="5"/>
  <c r="Q199" i="5"/>
  <c r="N199" i="5"/>
  <c r="K199" i="5"/>
  <c r="Q187" i="5"/>
  <c r="N187" i="5"/>
  <c r="K187" i="5"/>
  <c r="Q175" i="5"/>
  <c r="N175" i="5"/>
  <c r="K175" i="5"/>
  <c r="Q163" i="5"/>
  <c r="N163" i="5"/>
  <c r="K163" i="5"/>
  <c r="Q151" i="5"/>
  <c r="N151" i="5"/>
  <c r="K151" i="5"/>
  <c r="Q139" i="5"/>
  <c r="N139" i="5"/>
  <c r="K139" i="5"/>
  <c r="Q127" i="5"/>
  <c r="N127" i="5"/>
  <c r="K127" i="5"/>
  <c r="Q115" i="5"/>
  <c r="N115" i="5"/>
  <c r="K115" i="5"/>
  <c r="Q103" i="5"/>
  <c r="N103" i="5"/>
  <c r="K103" i="5"/>
  <c r="Q91" i="5"/>
  <c r="N91" i="5"/>
  <c r="K91" i="5"/>
  <c r="Q79" i="5"/>
  <c r="N79" i="5"/>
  <c r="K79" i="5"/>
  <c r="Q67" i="5"/>
  <c r="N67" i="5"/>
  <c r="H67" i="5"/>
  <c r="K67" i="5"/>
  <c r="Q55" i="5"/>
  <c r="N55" i="5"/>
  <c r="H55" i="5"/>
  <c r="K55" i="5"/>
  <c r="Q43" i="5"/>
  <c r="N43" i="5"/>
  <c r="H43" i="5"/>
  <c r="K43" i="5"/>
  <c r="Q31" i="5"/>
  <c r="N31" i="5"/>
  <c r="H31" i="5"/>
  <c r="K31" i="5"/>
  <c r="Q19" i="5"/>
  <c r="N19" i="5"/>
  <c r="H19" i="5"/>
  <c r="K19" i="5"/>
  <c r="G55" i="5"/>
  <c r="H32" i="5"/>
  <c r="H283" i="3"/>
  <c r="G283" i="3"/>
  <c r="I284" i="3"/>
  <c r="K282" i="3"/>
  <c r="H279" i="3"/>
  <c r="J277" i="3"/>
  <c r="J282" i="3"/>
  <c r="I277" i="3"/>
  <c r="I282" i="3"/>
  <c r="K280" i="3"/>
  <c r="H277" i="3"/>
  <c r="H282" i="3"/>
  <c r="J280" i="3"/>
  <c r="I280" i="3"/>
  <c r="K278" i="3"/>
  <c r="H183" i="3"/>
  <c r="I173" i="3"/>
  <c r="G148" i="3"/>
  <c r="J143" i="3"/>
  <c r="I117" i="3"/>
  <c r="H113" i="3"/>
  <c r="G276" i="3"/>
  <c r="H268" i="3"/>
  <c r="H224" i="3"/>
  <c r="G214" i="3"/>
  <c r="J209" i="3"/>
  <c r="I204" i="3"/>
  <c r="G117" i="3"/>
  <c r="G87" i="3"/>
  <c r="G82" i="3"/>
  <c r="G51" i="3"/>
  <c r="G27" i="3"/>
  <c r="K17" i="3"/>
  <c r="H247" i="3"/>
  <c r="H195" i="3"/>
  <c r="G187" i="3"/>
  <c r="G173" i="3"/>
  <c r="G167" i="3"/>
  <c r="J158" i="3"/>
  <c r="H138" i="3"/>
  <c r="I134" i="3"/>
  <c r="G125" i="3"/>
  <c r="K86" i="3"/>
  <c r="K50" i="3"/>
  <c r="H36" i="3"/>
  <c r="G16" i="3"/>
  <c r="G241" i="3"/>
  <c r="I236" i="3"/>
  <c r="G232" i="3"/>
  <c r="G227" i="3"/>
  <c r="G218" i="3"/>
  <c r="H212" i="3"/>
  <c r="I208" i="3"/>
  <c r="G203" i="3"/>
  <c r="G182" i="3"/>
  <c r="G162" i="3"/>
  <c r="J147" i="3"/>
  <c r="G129" i="3"/>
  <c r="K124" i="3"/>
  <c r="G107" i="3"/>
  <c r="H102" i="3"/>
  <c r="G96" i="3"/>
  <c r="I81" i="3"/>
  <c r="I67" i="3"/>
  <c r="K53" i="3"/>
  <c r="H236" i="3"/>
  <c r="I207" i="3"/>
  <c r="H199" i="3"/>
  <c r="G191" i="3"/>
  <c r="J181" i="3"/>
  <c r="G177" i="3"/>
  <c r="H166" i="3"/>
  <c r="H161" i="3"/>
  <c r="G137" i="3"/>
  <c r="G133" i="3"/>
  <c r="K116" i="3"/>
  <c r="J45" i="3"/>
  <c r="G25" i="3"/>
  <c r="G20" i="3"/>
  <c r="J236" i="3"/>
  <c r="J226" i="3"/>
  <c r="I221" i="3"/>
  <c r="J216" i="3"/>
  <c r="K207" i="3"/>
  <c r="J202" i="3"/>
  <c r="G198" i="3"/>
  <c r="H190" i="3"/>
  <c r="H171" i="3"/>
  <c r="G156" i="3"/>
  <c r="I141" i="3"/>
  <c r="I124" i="3"/>
  <c r="J111" i="3"/>
  <c r="J66" i="3"/>
  <c r="G53" i="3"/>
  <c r="H24" i="3"/>
  <c r="G235" i="3"/>
  <c r="I202" i="3"/>
  <c r="I52" i="3"/>
  <c r="G13" i="3"/>
  <c r="J4" i="3"/>
  <c r="G266" i="3"/>
  <c r="G249" i="3"/>
  <c r="I244" i="3"/>
  <c r="G230" i="3"/>
  <c r="K224" i="3"/>
  <c r="J221" i="3"/>
  <c r="J197" i="3"/>
  <c r="J179" i="3"/>
  <c r="G160" i="3"/>
  <c r="I126" i="3"/>
  <c r="K117" i="3"/>
  <c r="K113" i="3"/>
  <c r="K104" i="3"/>
  <c r="I93" i="3"/>
  <c r="G83" i="3"/>
  <c r="G28" i="3"/>
  <c r="G23" i="3"/>
  <c r="J17" i="3"/>
  <c r="K274" i="3"/>
  <c r="H257" i="3"/>
  <c r="G215" i="3"/>
  <c r="G196" i="3"/>
  <c r="G174" i="3"/>
  <c r="G169" i="3"/>
  <c r="G164" i="3"/>
  <c r="I154" i="3"/>
  <c r="G144" i="3"/>
  <c r="G140" i="3"/>
  <c r="J117" i="3"/>
  <c r="J113" i="3"/>
  <c r="K103" i="3"/>
  <c r="J72" i="3"/>
  <c r="I17" i="3"/>
  <c r="G265" i="3"/>
  <c r="H259" i="3"/>
  <c r="I252" i="3"/>
  <c r="K248" i="3"/>
  <c r="H245" i="3"/>
  <c r="H239" i="3"/>
  <c r="H232" i="3"/>
  <c r="G226" i="3"/>
  <c r="K219" i="3"/>
  <c r="H216" i="3"/>
  <c r="G210" i="3"/>
  <c r="H207" i="3"/>
  <c r="K200" i="3"/>
  <c r="H197" i="3"/>
  <c r="K189" i="3"/>
  <c r="J187" i="3"/>
  <c r="H181" i="3"/>
  <c r="H178" i="3"/>
  <c r="I172" i="3"/>
  <c r="I168" i="3"/>
  <c r="G158" i="3"/>
  <c r="G155" i="3"/>
  <c r="G149" i="3"/>
  <c r="H133" i="3"/>
  <c r="G131" i="3"/>
  <c r="H125" i="3"/>
  <c r="G122" i="3"/>
  <c r="H120" i="3"/>
  <c r="K94" i="3"/>
  <c r="I91" i="3"/>
  <c r="G84" i="3"/>
  <c r="G70" i="3"/>
  <c r="K56" i="3"/>
  <c r="G45" i="3"/>
  <c r="G15" i="3"/>
  <c r="G7" i="3"/>
  <c r="I268" i="3"/>
  <c r="K262" i="3"/>
  <c r="K258" i="3"/>
  <c r="J248" i="3"/>
  <c r="K245" i="3"/>
  <c r="J238" i="3"/>
  <c r="J232" i="3"/>
  <c r="K226" i="3"/>
  <c r="H223" i="3"/>
  <c r="J219" i="3"/>
  <c r="G213" i="3"/>
  <c r="K209" i="3"/>
  <c r="G207" i="3"/>
  <c r="J200" i="3"/>
  <c r="I192" i="3"/>
  <c r="J189" i="3"/>
  <c r="I187" i="3"/>
  <c r="G185" i="3"/>
  <c r="K174" i="3"/>
  <c r="J167" i="3"/>
  <c r="K158" i="3"/>
  <c r="I155" i="3"/>
  <c r="K144" i="3"/>
  <c r="K143" i="3"/>
  <c r="I125" i="3"/>
  <c r="J119" i="3"/>
  <c r="I88" i="3"/>
  <c r="H66" i="3"/>
  <c r="G63" i="3"/>
  <c r="G59" i="3"/>
  <c r="J52" i="3"/>
  <c r="H48" i="3"/>
  <c r="H45" i="3"/>
  <c r="H41" i="3"/>
  <c r="G37" i="3"/>
  <c r="G34" i="3"/>
  <c r="G30" i="3"/>
  <c r="G17" i="3"/>
  <c r="G11" i="3"/>
  <c r="I248" i="3"/>
  <c r="I238" i="3"/>
  <c r="I219" i="3"/>
  <c r="K212" i="3"/>
  <c r="I209" i="3"/>
  <c r="I200" i="3"/>
  <c r="J191" i="3"/>
  <c r="H187" i="3"/>
  <c r="I119" i="3"/>
  <c r="K96" i="3"/>
  <c r="J276" i="3"/>
  <c r="J267" i="3"/>
  <c r="I261" i="3"/>
  <c r="I257" i="3"/>
  <c r="H251" i="3"/>
  <c r="H244" i="3"/>
  <c r="G238" i="3"/>
  <c r="K231" i="3"/>
  <c r="H228" i="3"/>
  <c r="G222" i="3"/>
  <c r="H219" i="3"/>
  <c r="I216" i="3"/>
  <c r="J212" i="3"/>
  <c r="H209" i="3"/>
  <c r="J196" i="3"/>
  <c r="I191" i="3"/>
  <c r="H189" i="3"/>
  <c r="G184" i="3"/>
  <c r="K173" i="3"/>
  <c r="H170" i="3"/>
  <c r="I166" i="3"/>
  <c r="K163" i="3"/>
  <c r="I160" i="3"/>
  <c r="J154" i="3"/>
  <c r="I144" i="3"/>
  <c r="I138" i="3"/>
  <c r="K130" i="3"/>
  <c r="H121" i="3"/>
  <c r="H119" i="3"/>
  <c r="K106" i="3"/>
  <c r="I100" i="3"/>
  <c r="J96" i="3"/>
  <c r="G94" i="3"/>
  <c r="K80" i="3"/>
  <c r="H76" i="3"/>
  <c r="G69" i="3"/>
  <c r="K65" i="3"/>
  <c r="G54" i="3"/>
  <c r="I36" i="3"/>
  <c r="J33" i="3"/>
  <c r="J30" i="3"/>
  <c r="K19" i="3"/>
  <c r="G6" i="3"/>
  <c r="I264" i="3"/>
  <c r="K260" i="3"/>
  <c r="G248" i="3"/>
  <c r="G244" i="3"/>
  <c r="H238" i="3"/>
  <c r="H235" i="3"/>
  <c r="G225" i="3"/>
  <c r="K221" i="3"/>
  <c r="I212" i="3"/>
  <c r="H203" i="3"/>
  <c r="G200" i="3"/>
  <c r="I194" i="3"/>
  <c r="J173" i="3"/>
  <c r="G166" i="3"/>
  <c r="G157" i="3"/>
  <c r="I148" i="3"/>
  <c r="K142" i="3"/>
  <c r="J132" i="3"/>
  <c r="J124" i="3"/>
  <c r="G119" i="3"/>
  <c r="I106" i="3"/>
  <c r="J93" i="3"/>
  <c r="G90" i="3"/>
  <c r="J75" i="3"/>
  <c r="J65" i="3"/>
  <c r="I40" i="3"/>
  <c r="G36" i="3"/>
  <c r="I33" i="3"/>
  <c r="K29" i="3"/>
  <c r="J19" i="3"/>
  <c r="K16" i="3"/>
  <c r="G10" i="3"/>
  <c r="K175" i="3"/>
  <c r="H163" i="3"/>
  <c r="K160" i="3"/>
  <c r="K156" i="3"/>
  <c r="J141" i="3"/>
  <c r="G138" i="3"/>
  <c r="I132" i="3"/>
  <c r="G113" i="3"/>
  <c r="K82" i="3"/>
  <c r="H72" i="3"/>
  <c r="G58" i="3"/>
  <c r="J54" i="3"/>
  <c r="K46" i="3"/>
  <c r="G44" i="3"/>
  <c r="H40" i="3"/>
  <c r="J29" i="3"/>
  <c r="G22" i="3"/>
  <c r="H19" i="3"/>
  <c r="J16" i="3"/>
  <c r="J13" i="3"/>
  <c r="G5" i="3"/>
  <c r="G273" i="3"/>
  <c r="K243" i="3"/>
  <c r="G234" i="3"/>
  <c r="I228" i="3"/>
  <c r="H215" i="3"/>
  <c r="J175" i="3"/>
  <c r="I170" i="3"/>
  <c r="J156" i="3"/>
  <c r="K108" i="3"/>
  <c r="K98" i="3"/>
  <c r="H29" i="3"/>
  <c r="K21" i="3"/>
  <c r="I16" i="3"/>
  <c r="H4" i="3"/>
  <c r="G270" i="3"/>
  <c r="I276" i="3"/>
  <c r="K272" i="3"/>
  <c r="I269" i="3"/>
  <c r="H263" i="3"/>
  <c r="I247" i="3"/>
  <c r="J243" i="3"/>
  <c r="G237" i="3"/>
  <c r="K233" i="3"/>
  <c r="I224" i="3"/>
  <c r="J214" i="3"/>
  <c r="G208" i="3"/>
  <c r="G205" i="3"/>
  <c r="G202" i="3"/>
  <c r="K199" i="3"/>
  <c r="I196" i="3"/>
  <c r="K190" i="3"/>
  <c r="I188" i="3"/>
  <c r="J186" i="3"/>
  <c r="I175" i="3"/>
  <c r="K165" i="3"/>
  <c r="I162" i="3"/>
  <c r="I156" i="3"/>
  <c r="K153" i="3"/>
  <c r="K149" i="3"/>
  <c r="G141" i="3"/>
  <c r="K137" i="3"/>
  <c r="J135" i="3"/>
  <c r="K129" i="3"/>
  <c r="K120" i="3"/>
  <c r="J108" i="3"/>
  <c r="J105" i="3"/>
  <c r="J102" i="3"/>
  <c r="J98" i="3"/>
  <c r="H96" i="3"/>
  <c r="K89" i="3"/>
  <c r="I86" i="3"/>
  <c r="H78" i="3"/>
  <c r="K74" i="3"/>
  <c r="G65" i="3"/>
  <c r="I60" i="3"/>
  <c r="J53" i="3"/>
  <c r="I29" i="3"/>
  <c r="J24" i="3"/>
  <c r="J21" i="3"/>
  <c r="G19" i="3"/>
  <c r="J12" i="3"/>
  <c r="J257" i="3"/>
  <c r="G275" i="3"/>
  <c r="J272" i="3"/>
  <c r="H269" i="3"/>
  <c r="I243" i="3"/>
  <c r="I233" i="3"/>
  <c r="I214" i="3"/>
  <c r="H204" i="3"/>
  <c r="K195" i="3"/>
  <c r="I190" i="3"/>
  <c r="H175" i="3"/>
  <c r="H156" i="3"/>
  <c r="J137" i="3"/>
  <c r="H134" i="3"/>
  <c r="J129" i="3"/>
  <c r="J120" i="3"/>
  <c r="I108" i="3"/>
  <c r="K101" i="3"/>
  <c r="H98" i="3"/>
  <c r="H95" i="3"/>
  <c r="J89" i="3"/>
  <c r="I24" i="3"/>
  <c r="I21" i="3"/>
  <c r="G254" i="3"/>
  <c r="K269" i="3"/>
  <c r="I262" i="3"/>
  <c r="I256" i="3"/>
  <c r="H252" i="3"/>
  <c r="K250" i="3"/>
  <c r="H246" i="3"/>
  <c r="I240" i="3"/>
  <c r="H233" i="3"/>
  <c r="H227" i="3"/>
  <c r="G224" i="3"/>
  <c r="H220" i="3"/>
  <c r="I211" i="3"/>
  <c r="G204" i="3"/>
  <c r="H198" i="3"/>
  <c r="J195" i="3"/>
  <c r="J192" i="3"/>
  <c r="G190" i="3"/>
  <c r="J185" i="3"/>
  <c r="G179" i="3"/>
  <c r="H172" i="3"/>
  <c r="H168" i="3"/>
  <c r="I165" i="3"/>
  <c r="J159" i="3"/>
  <c r="I153" i="3"/>
  <c r="I149" i="3"/>
  <c r="G146" i="3"/>
  <c r="I143" i="3"/>
  <c r="H137" i="3"/>
  <c r="G134" i="3"/>
  <c r="J131" i="3"/>
  <c r="I129" i="3"/>
  <c r="I120" i="3"/>
  <c r="H114" i="3"/>
  <c r="G108" i="3"/>
  <c r="J101" i="3"/>
  <c r="G98" i="3"/>
  <c r="H89" i="3"/>
  <c r="J81" i="3"/>
  <c r="K77" i="3"/>
  <c r="K70" i="3"/>
  <c r="H64" i="3"/>
  <c r="K57" i="3"/>
  <c r="I53" i="3"/>
  <c r="J48" i="3"/>
  <c r="K45" i="3"/>
  <c r="H42" i="3"/>
  <c r="G39" i="3"/>
  <c r="G35" i="3"/>
  <c r="I28" i="3"/>
  <c r="G24" i="3"/>
  <c r="I12" i="3"/>
  <c r="G8" i="3"/>
  <c r="G259" i="3"/>
  <c r="G220" i="3"/>
  <c r="K214" i="3"/>
  <c r="H192" i="3"/>
  <c r="I185" i="3"/>
  <c r="G172" i="3"/>
  <c r="G168" i="3"/>
  <c r="H149" i="3"/>
  <c r="H143" i="3"/>
  <c r="I137" i="3"/>
  <c r="I131" i="3"/>
  <c r="K125" i="3"/>
  <c r="G120" i="3"/>
  <c r="I89" i="3"/>
  <c r="J84" i="3"/>
  <c r="I70" i="3"/>
  <c r="I48" i="3"/>
  <c r="K34" i="3"/>
  <c r="H28" i="3"/>
  <c r="H21" i="3"/>
  <c r="K15" i="3"/>
  <c r="K7" i="3"/>
  <c r="J62" i="3"/>
  <c r="G62" i="3"/>
  <c r="H62" i="3"/>
  <c r="I62" i="3"/>
  <c r="G79" i="3"/>
  <c r="J79" i="3"/>
  <c r="G139" i="3"/>
  <c r="J139" i="3"/>
  <c r="G127" i="3"/>
  <c r="J127" i="3"/>
  <c r="G269" i="3"/>
  <c r="K265" i="3"/>
  <c r="G257" i="3"/>
  <c r="K253" i="3"/>
  <c r="G245" i="3"/>
  <c r="K241" i="3"/>
  <c r="G233" i="3"/>
  <c r="K229" i="3"/>
  <c r="H226" i="3"/>
  <c r="G221" i="3"/>
  <c r="K217" i="3"/>
  <c r="H214" i="3"/>
  <c r="G209" i="3"/>
  <c r="K205" i="3"/>
  <c r="H202" i="3"/>
  <c r="G197" i="3"/>
  <c r="K177" i="3"/>
  <c r="J174" i="3"/>
  <c r="H160" i="3"/>
  <c r="H158" i="3"/>
  <c r="H152" i="3"/>
  <c r="I152" i="3"/>
  <c r="J152" i="3"/>
  <c r="J150" i="3"/>
  <c r="K150" i="3"/>
  <c r="H141" i="3"/>
  <c r="J107" i="3"/>
  <c r="K107" i="3"/>
  <c r="H90" i="3"/>
  <c r="I90" i="3"/>
  <c r="K90" i="3"/>
  <c r="K14" i="3"/>
  <c r="G14" i="3"/>
  <c r="H14" i="3"/>
  <c r="I14" i="3"/>
  <c r="J14" i="3"/>
  <c r="K270" i="3"/>
  <c r="J265" i="3"/>
  <c r="J253" i="3"/>
  <c r="J241" i="3"/>
  <c r="K234" i="3"/>
  <c r="J229" i="3"/>
  <c r="K222" i="3"/>
  <c r="J217" i="3"/>
  <c r="K210" i="3"/>
  <c r="J205" i="3"/>
  <c r="K198" i="3"/>
  <c r="J177" i="3"/>
  <c r="H164" i="3"/>
  <c r="J164" i="3"/>
  <c r="G154" i="3"/>
  <c r="H154" i="3"/>
  <c r="K151" i="3"/>
  <c r="K112" i="3"/>
  <c r="G112" i="3"/>
  <c r="H109" i="3"/>
  <c r="I109" i="3"/>
  <c r="J109" i="3"/>
  <c r="K109" i="3"/>
  <c r="G104" i="3"/>
  <c r="H104" i="3"/>
  <c r="I104" i="3"/>
  <c r="J104" i="3"/>
  <c r="K93" i="3"/>
  <c r="H93" i="3"/>
  <c r="G61" i="3"/>
  <c r="K55" i="3"/>
  <c r="G55" i="3"/>
  <c r="H55" i="3"/>
  <c r="I55" i="3"/>
  <c r="J55" i="3"/>
  <c r="H176" i="3"/>
  <c r="J176" i="3"/>
  <c r="I265" i="3"/>
  <c r="K263" i="3"/>
  <c r="J258" i="3"/>
  <c r="I253" i="3"/>
  <c r="K251" i="3"/>
  <c r="J246" i="3"/>
  <c r="I241" i="3"/>
  <c r="K239" i="3"/>
  <c r="J234" i="3"/>
  <c r="I229" i="3"/>
  <c r="K227" i="3"/>
  <c r="J222" i="3"/>
  <c r="I217" i="3"/>
  <c r="K215" i="3"/>
  <c r="J210" i="3"/>
  <c r="I205" i="3"/>
  <c r="J198" i="3"/>
  <c r="G195" i="3"/>
  <c r="I195" i="3"/>
  <c r="I193" i="3"/>
  <c r="K193" i="3"/>
  <c r="I177" i="3"/>
  <c r="K171" i="3"/>
  <c r="J169" i="3"/>
  <c r="J162" i="3"/>
  <c r="J151" i="3"/>
  <c r="K81" i="3"/>
  <c r="H81" i="3"/>
  <c r="J26" i="3"/>
  <c r="K26" i="3"/>
  <c r="G26" i="3"/>
  <c r="H26" i="3"/>
  <c r="I26" i="3"/>
  <c r="G99" i="3"/>
  <c r="H99" i="3"/>
  <c r="I99" i="3"/>
  <c r="K99" i="3"/>
  <c r="K246" i="3"/>
  <c r="J275" i="3"/>
  <c r="I270" i="3"/>
  <c r="K268" i="3"/>
  <c r="H265" i="3"/>
  <c r="J263" i="3"/>
  <c r="I258" i="3"/>
  <c r="K256" i="3"/>
  <c r="H253" i="3"/>
  <c r="J251" i="3"/>
  <c r="I246" i="3"/>
  <c r="K244" i="3"/>
  <c r="H241" i="3"/>
  <c r="J239" i="3"/>
  <c r="I234" i="3"/>
  <c r="K232" i="3"/>
  <c r="H229" i="3"/>
  <c r="J227" i="3"/>
  <c r="I222" i="3"/>
  <c r="K220" i="3"/>
  <c r="H217" i="3"/>
  <c r="J215" i="3"/>
  <c r="I210" i="3"/>
  <c r="K208" i="3"/>
  <c r="H205" i="3"/>
  <c r="I198" i="3"/>
  <c r="K196" i="3"/>
  <c r="K194" i="3"/>
  <c r="K192" i="3"/>
  <c r="K191" i="3"/>
  <c r="H177" i="3"/>
  <c r="J171" i="3"/>
  <c r="H169" i="3"/>
  <c r="I167" i="3"/>
  <c r="J165" i="3"/>
  <c r="J163" i="3"/>
  <c r="K161" i="3"/>
  <c r="J155" i="3"/>
  <c r="J153" i="3"/>
  <c r="I151" i="3"/>
  <c r="I145" i="3"/>
  <c r="J145" i="3"/>
  <c r="K145" i="3"/>
  <c r="J114" i="3"/>
  <c r="J86" i="3"/>
  <c r="H83" i="3"/>
  <c r="G71" i="3"/>
  <c r="I71" i="3"/>
  <c r="J71" i="3"/>
  <c r="K71" i="3"/>
  <c r="G68" i="3"/>
  <c r="H68" i="3"/>
  <c r="I68" i="3"/>
  <c r="J68" i="3"/>
  <c r="I275" i="3"/>
  <c r="H270" i="3"/>
  <c r="I263" i="3"/>
  <c r="K261" i="3"/>
  <c r="H258" i="3"/>
  <c r="J256" i="3"/>
  <c r="I251" i="3"/>
  <c r="K249" i="3"/>
  <c r="J244" i="3"/>
  <c r="I239" i="3"/>
  <c r="K237" i="3"/>
  <c r="I227" i="3"/>
  <c r="K225" i="3"/>
  <c r="J220" i="3"/>
  <c r="I215" i="3"/>
  <c r="K213" i="3"/>
  <c r="J208" i="3"/>
  <c r="K201" i="3"/>
  <c r="G183" i="3"/>
  <c r="I183" i="3"/>
  <c r="I181" i="3"/>
  <c r="K181" i="3"/>
  <c r="H167" i="3"/>
  <c r="I163" i="3"/>
  <c r="J161" i="3"/>
  <c r="H157" i="3"/>
  <c r="H151" i="3"/>
  <c r="G147" i="3"/>
  <c r="H147" i="3"/>
  <c r="I147" i="3"/>
  <c r="K147" i="3"/>
  <c r="K140" i="3"/>
  <c r="G136" i="3"/>
  <c r="K128" i="3"/>
  <c r="G124" i="3"/>
  <c r="G111" i="3"/>
  <c r="H111" i="3"/>
  <c r="I111" i="3"/>
  <c r="K111" i="3"/>
  <c r="J100" i="3"/>
  <c r="H86" i="3"/>
  <c r="J50" i="3"/>
  <c r="G50" i="3"/>
  <c r="H50" i="3"/>
  <c r="I50" i="3"/>
  <c r="K43" i="3"/>
  <c r="G43" i="3"/>
  <c r="H43" i="3"/>
  <c r="I43" i="3"/>
  <c r="J43" i="3"/>
  <c r="G115" i="3"/>
  <c r="J115" i="3"/>
  <c r="K275" i="3"/>
  <c r="J268" i="3"/>
  <c r="J273" i="3"/>
  <c r="K266" i="3"/>
  <c r="J261" i="3"/>
  <c r="K254" i="3"/>
  <c r="J249" i="3"/>
  <c r="K242" i="3"/>
  <c r="J237" i="3"/>
  <c r="I232" i="3"/>
  <c r="K230" i="3"/>
  <c r="J225" i="3"/>
  <c r="K218" i="3"/>
  <c r="J213" i="3"/>
  <c r="K206" i="3"/>
  <c r="J201" i="3"/>
  <c r="J190" i="3"/>
  <c r="K186" i="3"/>
  <c r="K184" i="3"/>
  <c r="K182" i="3"/>
  <c r="K180" i="3"/>
  <c r="K179" i="3"/>
  <c r="K146" i="3"/>
  <c r="J138" i="3"/>
  <c r="I133" i="3"/>
  <c r="J133" i="3"/>
  <c r="K133" i="3"/>
  <c r="J126" i="3"/>
  <c r="I121" i="3"/>
  <c r="J121" i="3"/>
  <c r="K121" i="3"/>
  <c r="K110" i="3"/>
  <c r="K105" i="3"/>
  <c r="G103" i="3"/>
  <c r="J103" i="3"/>
  <c r="I95" i="3"/>
  <c r="J95" i="3"/>
  <c r="K95" i="3"/>
  <c r="G92" i="3"/>
  <c r="H92" i="3"/>
  <c r="I92" i="3"/>
  <c r="J92" i="3"/>
  <c r="G86" i="3"/>
  <c r="J74" i="3"/>
  <c r="G74" i="3"/>
  <c r="I74" i="3"/>
  <c r="K67" i="3"/>
  <c r="G67" i="3"/>
  <c r="H67" i="3"/>
  <c r="J67" i="3"/>
  <c r="J9" i="3"/>
  <c r="K9" i="3"/>
  <c r="G9" i="3"/>
  <c r="H9" i="3"/>
  <c r="I9" i="3"/>
  <c r="K271" i="3"/>
  <c r="J266" i="3"/>
  <c r="K247" i="3"/>
  <c r="I237" i="3"/>
  <c r="J230" i="3"/>
  <c r="I225" i="3"/>
  <c r="J218" i="3"/>
  <c r="K211" i="3"/>
  <c r="J206" i="3"/>
  <c r="I201" i="3"/>
  <c r="I186" i="3"/>
  <c r="J184" i="3"/>
  <c r="J182" i="3"/>
  <c r="J180" i="3"/>
  <c r="K178" i="3"/>
  <c r="G171" i="3"/>
  <c r="I171" i="3"/>
  <c r="I169" i="3"/>
  <c r="K169" i="3"/>
  <c r="J146" i="3"/>
  <c r="G116" i="3"/>
  <c r="H116" i="3"/>
  <c r="I116" i="3"/>
  <c r="J116" i="3"/>
  <c r="J110" i="3"/>
  <c r="I83" i="3"/>
  <c r="J83" i="3"/>
  <c r="K83" i="3"/>
  <c r="G80" i="3"/>
  <c r="H80" i="3"/>
  <c r="I80" i="3"/>
  <c r="J80" i="3"/>
  <c r="G49" i="3"/>
  <c r="I249" i="3"/>
  <c r="J242" i="3"/>
  <c r="K235" i="3"/>
  <c r="K223" i="3"/>
  <c r="I213" i="3"/>
  <c r="K276" i="3"/>
  <c r="H273" i="3"/>
  <c r="J271" i="3"/>
  <c r="I266" i="3"/>
  <c r="K264" i="3"/>
  <c r="H261" i="3"/>
  <c r="J259" i="3"/>
  <c r="I254" i="3"/>
  <c r="K252" i="3"/>
  <c r="H249" i="3"/>
  <c r="J247" i="3"/>
  <c r="I242" i="3"/>
  <c r="K240" i="3"/>
  <c r="H237" i="3"/>
  <c r="J235" i="3"/>
  <c r="I230" i="3"/>
  <c r="K228" i="3"/>
  <c r="H225" i="3"/>
  <c r="J223" i="3"/>
  <c r="I218" i="3"/>
  <c r="K216" i="3"/>
  <c r="H213" i="3"/>
  <c r="J211" i="3"/>
  <c r="I206" i="3"/>
  <c r="K204" i="3"/>
  <c r="H201" i="3"/>
  <c r="J199" i="3"/>
  <c r="H186" i="3"/>
  <c r="I184" i="3"/>
  <c r="I182" i="3"/>
  <c r="I180" i="3"/>
  <c r="J178" i="3"/>
  <c r="K176" i="3"/>
  <c r="K172" i="3"/>
  <c r="K170" i="3"/>
  <c r="K168" i="3"/>
  <c r="K167" i="3"/>
  <c r="I157" i="3"/>
  <c r="J157" i="3"/>
  <c r="K157" i="3"/>
  <c r="K148" i="3"/>
  <c r="I146" i="3"/>
  <c r="H140" i="3"/>
  <c r="I140" i="3"/>
  <c r="J140" i="3"/>
  <c r="G135" i="3"/>
  <c r="H135" i="3"/>
  <c r="I135" i="3"/>
  <c r="K135" i="3"/>
  <c r="H128" i="3"/>
  <c r="I128" i="3"/>
  <c r="J128" i="3"/>
  <c r="G123" i="3"/>
  <c r="H123" i="3"/>
  <c r="I123" i="3"/>
  <c r="K123" i="3"/>
  <c r="K115" i="3"/>
  <c r="H110" i="3"/>
  <c r="I105" i="3"/>
  <c r="G97" i="3"/>
  <c r="H97" i="3"/>
  <c r="I97" i="3"/>
  <c r="J97" i="3"/>
  <c r="K97" i="3"/>
  <c r="K79" i="3"/>
  <c r="G73" i="3"/>
  <c r="J18" i="3"/>
  <c r="K18" i="3"/>
  <c r="G18" i="3"/>
  <c r="H18" i="3"/>
  <c r="I18" i="3"/>
  <c r="J88" i="3"/>
  <c r="K88" i="3"/>
  <c r="G88" i="3"/>
  <c r="K259" i="3"/>
  <c r="J254" i="3"/>
  <c r="J264" i="3"/>
  <c r="G261" i="3"/>
  <c r="H242" i="3"/>
  <c r="H230" i="3"/>
  <c r="H218" i="3"/>
  <c r="H206" i="3"/>
  <c r="J204" i="3"/>
  <c r="I199" i="3"/>
  <c r="K197" i="3"/>
  <c r="G186" i="3"/>
  <c r="H184" i="3"/>
  <c r="H182" i="3"/>
  <c r="H180" i="3"/>
  <c r="I178" i="3"/>
  <c r="I176" i="3"/>
  <c r="I174" i="3"/>
  <c r="J172" i="3"/>
  <c r="J170" i="3"/>
  <c r="J168" i="3"/>
  <c r="K166" i="3"/>
  <c r="G161" i="3"/>
  <c r="G159" i="3"/>
  <c r="I159" i="3"/>
  <c r="K155" i="3"/>
  <c r="I150" i="3"/>
  <c r="J148" i="3"/>
  <c r="H146" i="3"/>
  <c r="G142" i="3"/>
  <c r="H142" i="3"/>
  <c r="J142" i="3"/>
  <c r="K139" i="3"/>
  <c r="K134" i="3"/>
  <c r="K127" i="3"/>
  <c r="K122" i="3"/>
  <c r="I115" i="3"/>
  <c r="G110" i="3"/>
  <c r="I107" i="3"/>
  <c r="G105" i="3"/>
  <c r="G102" i="3"/>
  <c r="K100" i="3"/>
  <c r="G100" i="3"/>
  <c r="H88" i="3"/>
  <c r="I79" i="3"/>
  <c r="I273" i="3"/>
  <c r="H266" i="3"/>
  <c r="H254" i="3"/>
  <c r="J252" i="3"/>
  <c r="H188" i="3"/>
  <c r="J188" i="3"/>
  <c r="G178" i="3"/>
  <c r="G176" i="3"/>
  <c r="H174" i="3"/>
  <c r="J166" i="3"/>
  <c r="K164" i="3"/>
  <c r="K162" i="3"/>
  <c r="K154" i="3"/>
  <c r="K152" i="3"/>
  <c r="H150" i="3"/>
  <c r="I139" i="3"/>
  <c r="J134" i="3"/>
  <c r="G130" i="3"/>
  <c r="H130" i="3"/>
  <c r="J130" i="3"/>
  <c r="I127" i="3"/>
  <c r="J122" i="3"/>
  <c r="G118" i="3"/>
  <c r="H118" i="3"/>
  <c r="J118" i="3"/>
  <c r="H115" i="3"/>
  <c r="J112" i="3"/>
  <c r="H107" i="3"/>
  <c r="J99" i="3"/>
  <c r="G91" i="3"/>
  <c r="J91" i="3"/>
  <c r="G85" i="3"/>
  <c r="H85" i="3"/>
  <c r="I85" i="3"/>
  <c r="J85" i="3"/>
  <c r="K85" i="3"/>
  <c r="H79" i="3"/>
  <c r="K62" i="3"/>
  <c r="G56" i="3"/>
  <c r="H56" i="3"/>
  <c r="I56" i="3"/>
  <c r="J56" i="3"/>
  <c r="J38" i="3"/>
  <c r="K38" i="3"/>
  <c r="G38" i="3"/>
  <c r="H38" i="3"/>
  <c r="I38" i="3"/>
  <c r="K31" i="3"/>
  <c r="G31" i="3"/>
  <c r="H31" i="3"/>
  <c r="I31" i="3"/>
  <c r="J31" i="3"/>
  <c r="K84" i="3"/>
  <c r="G76" i="3"/>
  <c r="K72" i="3"/>
  <c r="H69" i="3"/>
  <c r="G64" i="3"/>
  <c r="K60" i="3"/>
  <c r="H57" i="3"/>
  <c r="G52" i="3"/>
  <c r="K48" i="3"/>
  <c r="G40" i="3"/>
  <c r="K36" i="3"/>
  <c r="K24" i="3"/>
  <c r="I4" i="3"/>
  <c r="K22" i="3"/>
  <c r="G4" i="3"/>
  <c r="J106" i="3"/>
  <c r="I101" i="3"/>
  <c r="J94" i="3"/>
  <c r="K87" i="3"/>
  <c r="J82" i="3"/>
  <c r="I77" i="3"/>
  <c r="K75" i="3"/>
  <c r="J70" i="3"/>
  <c r="K63" i="3"/>
  <c r="J58" i="3"/>
  <c r="K51" i="3"/>
  <c r="J46" i="3"/>
  <c r="I41" i="3"/>
  <c r="K39" i="3"/>
  <c r="J34" i="3"/>
  <c r="K27" i="3"/>
  <c r="J22" i="3"/>
  <c r="K10" i="3"/>
  <c r="K6" i="3"/>
  <c r="K5" i="3"/>
  <c r="J5" i="3"/>
  <c r="H106" i="3"/>
  <c r="H94" i="3"/>
  <c r="I87" i="3"/>
  <c r="H82" i="3"/>
  <c r="I75" i="3"/>
  <c r="K73" i="3"/>
  <c r="H70" i="3"/>
  <c r="I63" i="3"/>
  <c r="K61" i="3"/>
  <c r="H58" i="3"/>
  <c r="I51" i="3"/>
  <c r="K49" i="3"/>
  <c r="H46" i="3"/>
  <c r="J44" i="3"/>
  <c r="I39" i="3"/>
  <c r="K37" i="3"/>
  <c r="H34" i="3"/>
  <c r="J32" i="3"/>
  <c r="I27" i="3"/>
  <c r="K25" i="3"/>
  <c r="H22" i="3"/>
  <c r="J20" i="3"/>
  <c r="J15" i="3"/>
  <c r="I10" i="3"/>
  <c r="J7" i="3"/>
  <c r="I6" i="3"/>
  <c r="I5" i="3"/>
  <c r="K138" i="3"/>
  <c r="K126" i="3"/>
  <c r="K114" i="3"/>
  <c r="K102" i="3"/>
  <c r="H87" i="3"/>
  <c r="K78" i="3"/>
  <c r="H75" i="3"/>
  <c r="J73" i="3"/>
  <c r="K66" i="3"/>
  <c r="H63" i="3"/>
  <c r="J61" i="3"/>
  <c r="K54" i="3"/>
  <c r="H51" i="3"/>
  <c r="J49" i="3"/>
  <c r="I44" i="3"/>
  <c r="K42" i="3"/>
  <c r="H39" i="3"/>
  <c r="J37" i="3"/>
  <c r="I32" i="3"/>
  <c r="K30" i="3"/>
  <c r="H27" i="3"/>
  <c r="J25" i="3"/>
  <c r="I20" i="3"/>
  <c r="I15" i="3"/>
  <c r="K13" i="3"/>
  <c r="H10" i="3"/>
  <c r="I7" i="3"/>
  <c r="H6" i="3"/>
  <c r="H5" i="3"/>
  <c r="I73" i="3"/>
  <c r="I61" i="3"/>
  <c r="K59" i="3"/>
  <c r="I49" i="3"/>
  <c r="K47" i="3"/>
  <c r="H44" i="3"/>
  <c r="I37" i="3"/>
  <c r="K35" i="3"/>
  <c r="H32" i="3"/>
  <c r="I25" i="3"/>
  <c r="K23" i="3"/>
  <c r="H20" i="3"/>
  <c r="H15" i="3"/>
  <c r="K8" i="3"/>
  <c r="H7" i="3"/>
  <c r="I78" i="3"/>
  <c r="K76" i="3"/>
  <c r="H73" i="3"/>
  <c r="I66" i="3"/>
  <c r="K64" i="3"/>
  <c r="H61" i="3"/>
  <c r="J59" i="3"/>
  <c r="I54" i="3"/>
  <c r="K52" i="3"/>
  <c r="H49" i="3"/>
  <c r="J47" i="3"/>
  <c r="I42" i="3"/>
  <c r="H37" i="3"/>
  <c r="J35" i="3"/>
  <c r="I30" i="3"/>
  <c r="K28" i="3"/>
  <c r="H25" i="3"/>
  <c r="J23" i="3"/>
  <c r="I13" i="3"/>
  <c r="K11" i="3"/>
  <c r="J8" i="3"/>
  <c r="J76" i="3"/>
  <c r="I59" i="3"/>
  <c r="I47" i="3"/>
  <c r="J40" i="3"/>
  <c r="I35" i="3"/>
  <c r="J28" i="3"/>
  <c r="I23" i="3"/>
  <c r="J11" i="3"/>
  <c r="I8" i="3"/>
  <c r="K4" i="3"/>
  <c r="L71" i="5" l="1"/>
  <c r="L108" i="5"/>
  <c r="I131" i="5"/>
  <c r="R182" i="5"/>
  <c r="L60" i="5"/>
  <c r="O60" i="5"/>
  <c r="O108" i="5"/>
  <c r="O97" i="5"/>
  <c r="I94" i="5"/>
  <c r="O121" i="5"/>
  <c r="I155" i="5"/>
  <c r="L180" i="5"/>
  <c r="R206" i="5"/>
  <c r="R266" i="5"/>
  <c r="I60" i="5"/>
  <c r="R87" i="5"/>
  <c r="L121" i="5"/>
  <c r="O146" i="5"/>
  <c r="I180" i="5"/>
  <c r="R231" i="5"/>
  <c r="L265" i="5"/>
  <c r="O87" i="5"/>
  <c r="I121" i="5"/>
  <c r="L146" i="5"/>
  <c r="R172" i="5"/>
  <c r="O231" i="5"/>
  <c r="I265" i="5"/>
  <c r="L63" i="5"/>
  <c r="R89" i="5"/>
  <c r="O148" i="5"/>
  <c r="I182" i="5"/>
  <c r="L207" i="5"/>
  <c r="R233" i="5"/>
  <c r="L267" i="5"/>
  <c r="R66" i="5"/>
  <c r="I99" i="5"/>
  <c r="O125" i="5"/>
  <c r="L184" i="5"/>
  <c r="R210" i="5"/>
  <c r="I243" i="5"/>
  <c r="I279" i="5"/>
  <c r="O66" i="5"/>
  <c r="I100" i="5"/>
  <c r="L125" i="5"/>
  <c r="R151" i="5"/>
  <c r="I184" i="5"/>
  <c r="O210" i="5"/>
  <c r="I244" i="5"/>
  <c r="I280" i="5"/>
  <c r="L66" i="5"/>
  <c r="R92" i="5"/>
  <c r="I125" i="5"/>
  <c r="O151" i="5"/>
  <c r="L210" i="5"/>
  <c r="R236" i="5"/>
  <c r="O271" i="5"/>
  <c r="R69" i="5"/>
  <c r="O128" i="5"/>
  <c r="L187" i="5"/>
  <c r="R213" i="5"/>
  <c r="I246" i="5"/>
  <c r="R273" i="5"/>
  <c r="R70" i="5"/>
  <c r="I103" i="5"/>
  <c r="O129" i="5"/>
  <c r="L188" i="5"/>
  <c r="R214" i="5"/>
  <c r="I247" i="5"/>
  <c r="R274" i="5"/>
  <c r="L105" i="5"/>
  <c r="R131" i="5"/>
  <c r="I164" i="5"/>
  <c r="O190" i="5"/>
  <c r="L249" i="5"/>
  <c r="I284" i="5"/>
  <c r="O107" i="5"/>
  <c r="I141" i="5"/>
  <c r="L166" i="5"/>
  <c r="R192" i="5"/>
  <c r="O251" i="5"/>
  <c r="I285" i="5"/>
  <c r="L119" i="5"/>
  <c r="R145" i="5"/>
  <c r="O204" i="5"/>
  <c r="I238" i="5"/>
  <c r="L263" i="5"/>
  <c r="R61" i="5"/>
  <c r="R109" i="5"/>
  <c r="R98" i="5"/>
  <c r="I71" i="5"/>
  <c r="R122" i="5"/>
  <c r="O181" i="5"/>
  <c r="I215" i="5"/>
  <c r="L240" i="5"/>
  <c r="I275" i="5"/>
  <c r="O62" i="5"/>
  <c r="R147" i="5"/>
  <c r="L181" i="5"/>
  <c r="O206" i="5"/>
  <c r="I240" i="5"/>
  <c r="O266" i="5"/>
  <c r="L62" i="5"/>
  <c r="R88" i="5"/>
  <c r="O147" i="5"/>
  <c r="I181" i="5"/>
  <c r="L206" i="5"/>
  <c r="R232" i="5"/>
  <c r="L266" i="5"/>
  <c r="O64" i="5"/>
  <c r="L123" i="5"/>
  <c r="R149" i="5"/>
  <c r="O208" i="5"/>
  <c r="I242" i="5"/>
  <c r="O268" i="5"/>
  <c r="L100" i="5"/>
  <c r="R126" i="5"/>
  <c r="I159" i="5"/>
  <c r="O185" i="5"/>
  <c r="L244" i="5"/>
  <c r="L280" i="5"/>
  <c r="R67" i="5"/>
  <c r="O126" i="5"/>
  <c r="L185" i="5"/>
  <c r="R211" i="5"/>
  <c r="L245" i="5"/>
  <c r="L281" i="5"/>
  <c r="O67" i="5"/>
  <c r="I101" i="5"/>
  <c r="L126" i="5"/>
  <c r="R152" i="5"/>
  <c r="I185" i="5"/>
  <c r="O211" i="5"/>
  <c r="R272" i="5"/>
  <c r="L103" i="5"/>
  <c r="R129" i="5"/>
  <c r="I162" i="5"/>
  <c r="O188" i="5"/>
  <c r="L247" i="5"/>
  <c r="L283" i="5"/>
  <c r="L104" i="5"/>
  <c r="R130" i="5"/>
  <c r="I163" i="5"/>
  <c r="O189" i="5"/>
  <c r="L248" i="5"/>
  <c r="I283" i="5"/>
  <c r="I80" i="5"/>
  <c r="O106" i="5"/>
  <c r="L165" i="5"/>
  <c r="R191" i="5"/>
  <c r="I224" i="5"/>
  <c r="O250" i="5"/>
  <c r="L285" i="5"/>
  <c r="I57" i="5"/>
  <c r="L82" i="5"/>
  <c r="R108" i="5"/>
  <c r="O167" i="5"/>
  <c r="I201" i="5"/>
  <c r="L226" i="5"/>
  <c r="R252" i="5"/>
  <c r="O120" i="5"/>
  <c r="I154" i="5"/>
  <c r="L179" i="5"/>
  <c r="R205" i="5"/>
  <c r="O264" i="5"/>
  <c r="L156" i="5"/>
  <c r="O241" i="5"/>
  <c r="L276" i="5"/>
  <c r="R63" i="5"/>
  <c r="L97" i="5"/>
  <c r="O122" i="5"/>
  <c r="I156" i="5"/>
  <c r="R207" i="5"/>
  <c r="R267" i="5"/>
  <c r="O63" i="5"/>
  <c r="L122" i="5"/>
  <c r="R148" i="5"/>
  <c r="O207" i="5"/>
  <c r="I241" i="5"/>
  <c r="O267" i="5"/>
  <c r="R65" i="5"/>
  <c r="I98" i="5"/>
  <c r="O124" i="5"/>
  <c r="I158" i="5"/>
  <c r="L183" i="5"/>
  <c r="R209" i="5"/>
  <c r="R269" i="5"/>
  <c r="I75" i="5"/>
  <c r="O101" i="5"/>
  <c r="L160" i="5"/>
  <c r="R186" i="5"/>
  <c r="I219" i="5"/>
  <c r="O245" i="5"/>
  <c r="O281" i="5"/>
  <c r="L101" i="5"/>
  <c r="R127" i="5"/>
  <c r="I160" i="5"/>
  <c r="O186" i="5"/>
  <c r="O246" i="5"/>
  <c r="O282" i="5"/>
  <c r="R68" i="5"/>
  <c r="O127" i="5"/>
  <c r="L186" i="5"/>
  <c r="R212" i="5"/>
  <c r="I245" i="5"/>
  <c r="I281" i="5"/>
  <c r="L79" i="5"/>
  <c r="O104" i="5"/>
  <c r="L139" i="5"/>
  <c r="L163" i="5"/>
  <c r="R189" i="5"/>
  <c r="I222" i="5"/>
  <c r="O248" i="5"/>
  <c r="I282" i="5"/>
  <c r="I79" i="5"/>
  <c r="O105" i="5"/>
  <c r="L164" i="5"/>
  <c r="R190" i="5"/>
  <c r="I223" i="5"/>
  <c r="O249" i="5"/>
  <c r="L284" i="5"/>
  <c r="L81" i="5"/>
  <c r="R107" i="5"/>
  <c r="I140" i="5"/>
  <c r="O166" i="5"/>
  <c r="L225" i="5"/>
  <c r="R251" i="5"/>
  <c r="O83" i="5"/>
  <c r="I117" i="5"/>
  <c r="L142" i="5"/>
  <c r="R168" i="5"/>
  <c r="O227" i="5"/>
  <c r="I261" i="5"/>
  <c r="R121" i="5"/>
  <c r="O180" i="5"/>
  <c r="I214" i="5"/>
  <c r="L239" i="5"/>
  <c r="R265" i="5"/>
  <c r="O72" i="5"/>
  <c r="O61" i="5"/>
  <c r="O109" i="5"/>
  <c r="O157" i="5"/>
  <c r="I191" i="5"/>
  <c r="L216" i="5"/>
  <c r="R242" i="5"/>
  <c r="O277" i="5"/>
  <c r="L73" i="5"/>
  <c r="I96" i="5"/>
  <c r="R123" i="5"/>
  <c r="O182" i="5"/>
  <c r="L217" i="5"/>
  <c r="L241" i="5"/>
  <c r="L277" i="5"/>
  <c r="R64" i="5"/>
  <c r="I97" i="5"/>
  <c r="O123" i="5"/>
  <c r="I157" i="5"/>
  <c r="L182" i="5"/>
  <c r="R208" i="5"/>
  <c r="R268" i="5"/>
  <c r="L99" i="5"/>
  <c r="R125" i="5"/>
  <c r="O184" i="5"/>
  <c r="I218" i="5"/>
  <c r="L243" i="5"/>
  <c r="I278" i="5"/>
  <c r="L76" i="5"/>
  <c r="R102" i="5"/>
  <c r="I135" i="5"/>
  <c r="O161" i="5"/>
  <c r="L220" i="5"/>
  <c r="R246" i="5"/>
  <c r="R282" i="5"/>
  <c r="I76" i="5"/>
  <c r="O102" i="5"/>
  <c r="L161" i="5"/>
  <c r="R187" i="5"/>
  <c r="I220" i="5"/>
  <c r="R247" i="5"/>
  <c r="R283" i="5"/>
  <c r="L102" i="5"/>
  <c r="R128" i="5"/>
  <c r="I161" i="5"/>
  <c r="O187" i="5"/>
  <c r="L246" i="5"/>
  <c r="I78" i="5"/>
  <c r="R105" i="5"/>
  <c r="O164" i="5"/>
  <c r="L223" i="5"/>
  <c r="R249" i="5"/>
  <c r="L80" i="5"/>
  <c r="R106" i="5"/>
  <c r="I139" i="5"/>
  <c r="O165" i="5"/>
  <c r="L224" i="5"/>
  <c r="R250" i="5"/>
  <c r="O285" i="5"/>
  <c r="I56" i="5"/>
  <c r="O82" i="5"/>
  <c r="L141" i="5"/>
  <c r="R167" i="5"/>
  <c r="I200" i="5"/>
  <c r="O226" i="5"/>
  <c r="L58" i="5"/>
  <c r="R84" i="5"/>
  <c r="O143" i="5"/>
  <c r="I177" i="5"/>
  <c r="L202" i="5"/>
  <c r="R228" i="5"/>
  <c r="I130" i="5"/>
  <c r="L155" i="5"/>
  <c r="R181" i="5"/>
  <c r="O240" i="5"/>
  <c r="I274" i="5"/>
  <c r="R73" i="5"/>
  <c r="R62" i="5"/>
  <c r="R110" i="5"/>
  <c r="L132" i="5"/>
  <c r="R158" i="5"/>
  <c r="O217" i="5"/>
  <c r="I251" i="5"/>
  <c r="R278" i="5"/>
  <c r="O98" i="5"/>
  <c r="L133" i="5"/>
  <c r="L157" i="5"/>
  <c r="R183" i="5"/>
  <c r="I216" i="5"/>
  <c r="O242" i="5"/>
  <c r="I276" i="5"/>
  <c r="L98" i="5"/>
  <c r="R124" i="5"/>
  <c r="O183" i="5"/>
  <c r="I217" i="5"/>
  <c r="L242" i="5"/>
  <c r="I277" i="5"/>
  <c r="I74" i="5"/>
  <c r="O100" i="5"/>
  <c r="I134" i="5"/>
  <c r="L159" i="5"/>
  <c r="R185" i="5"/>
  <c r="O244" i="5"/>
  <c r="L279" i="5"/>
  <c r="I51" i="5"/>
  <c r="O77" i="5"/>
  <c r="L136" i="5"/>
  <c r="R162" i="5"/>
  <c r="I195" i="5"/>
  <c r="O221" i="5"/>
  <c r="I255" i="5"/>
  <c r="L77" i="5"/>
  <c r="R103" i="5"/>
  <c r="I136" i="5"/>
  <c r="O162" i="5"/>
  <c r="L221" i="5"/>
  <c r="I256" i="5"/>
  <c r="AJ25" i="5"/>
  <c r="I77" i="5"/>
  <c r="O103" i="5"/>
  <c r="L162" i="5"/>
  <c r="R188" i="5"/>
  <c r="I221" i="5"/>
  <c r="O247" i="5"/>
  <c r="L282" i="5"/>
  <c r="L55" i="5"/>
  <c r="O80" i="5"/>
  <c r="I138" i="5"/>
  <c r="R165" i="5"/>
  <c r="L199" i="5"/>
  <c r="O224" i="5"/>
  <c r="O284" i="5"/>
  <c r="I55" i="5"/>
  <c r="O81" i="5"/>
  <c r="L140" i="5"/>
  <c r="R166" i="5"/>
  <c r="I199" i="5"/>
  <c r="O225" i="5"/>
  <c r="L57" i="5"/>
  <c r="R83" i="5"/>
  <c r="I116" i="5"/>
  <c r="O142" i="5"/>
  <c r="L201" i="5"/>
  <c r="R227" i="5"/>
  <c r="I260" i="5"/>
  <c r="O59" i="5"/>
  <c r="I93" i="5"/>
  <c r="L118" i="5"/>
  <c r="R144" i="5"/>
  <c r="O203" i="5"/>
  <c r="I237" i="5"/>
  <c r="L262" i="5"/>
  <c r="O156" i="5"/>
  <c r="I190" i="5"/>
  <c r="L215" i="5"/>
  <c r="R241" i="5"/>
  <c r="L83" i="5"/>
  <c r="L72" i="5"/>
  <c r="I58" i="5"/>
  <c r="O133" i="5"/>
  <c r="I167" i="5"/>
  <c r="L192" i="5"/>
  <c r="R218" i="5"/>
  <c r="I72" i="5"/>
  <c r="R99" i="5"/>
  <c r="I132" i="5"/>
  <c r="O158" i="5"/>
  <c r="I192" i="5"/>
  <c r="R243" i="5"/>
  <c r="O278" i="5"/>
  <c r="I73" i="5"/>
  <c r="O99" i="5"/>
  <c r="I133" i="5"/>
  <c r="L158" i="5"/>
  <c r="R184" i="5"/>
  <c r="O243" i="5"/>
  <c r="L278" i="5"/>
  <c r="L75" i="5"/>
  <c r="R101" i="5"/>
  <c r="O160" i="5"/>
  <c r="I194" i="5"/>
  <c r="L219" i="5"/>
  <c r="R245" i="5"/>
  <c r="O280" i="5"/>
  <c r="L52" i="5"/>
  <c r="R78" i="5"/>
  <c r="I111" i="5"/>
  <c r="O137" i="5"/>
  <c r="L196" i="5"/>
  <c r="R222" i="5"/>
  <c r="L256" i="5"/>
  <c r="I52" i="5"/>
  <c r="O78" i="5"/>
  <c r="L137" i="5"/>
  <c r="R163" i="5"/>
  <c r="I196" i="5"/>
  <c r="O222" i="5"/>
  <c r="L257" i="5"/>
  <c r="I48" i="5"/>
  <c r="L78" i="5"/>
  <c r="R104" i="5"/>
  <c r="I137" i="5"/>
  <c r="O163" i="5"/>
  <c r="L222" i="5"/>
  <c r="R248" i="5"/>
  <c r="O283" i="5"/>
  <c r="I54" i="5"/>
  <c r="R81" i="5"/>
  <c r="I114" i="5"/>
  <c r="O140" i="5"/>
  <c r="I198" i="5"/>
  <c r="R225" i="5"/>
  <c r="I258" i="5"/>
  <c r="R285" i="5"/>
  <c r="L56" i="5"/>
  <c r="R82" i="5"/>
  <c r="I115" i="5"/>
  <c r="O141" i="5"/>
  <c r="L200" i="5"/>
  <c r="R226" i="5"/>
  <c r="I259" i="5"/>
  <c r="O58" i="5"/>
  <c r="L117" i="5"/>
  <c r="R143" i="5"/>
  <c r="I176" i="5"/>
  <c r="O202" i="5"/>
  <c r="L261" i="5"/>
  <c r="R60" i="5"/>
  <c r="O119" i="5"/>
  <c r="I153" i="5"/>
  <c r="L178" i="5"/>
  <c r="R204" i="5"/>
  <c r="O263" i="5"/>
  <c r="L131" i="5"/>
  <c r="R157" i="5"/>
  <c r="O216" i="5"/>
  <c r="I250" i="5"/>
  <c r="L275" i="5"/>
  <c r="O84" i="5"/>
  <c r="O73" i="5"/>
  <c r="I82" i="5"/>
  <c r="R134" i="5"/>
  <c r="O193" i="5"/>
  <c r="I227" i="5"/>
  <c r="L252" i="5"/>
  <c r="O74" i="5"/>
  <c r="I108" i="5"/>
  <c r="R159" i="5"/>
  <c r="L193" i="5"/>
  <c r="O218" i="5"/>
  <c r="I252" i="5"/>
  <c r="R279" i="5"/>
  <c r="L74" i="5"/>
  <c r="R100" i="5"/>
  <c r="O159" i="5"/>
  <c r="I193" i="5"/>
  <c r="L218" i="5"/>
  <c r="R244" i="5"/>
  <c r="O279" i="5"/>
  <c r="I50" i="5"/>
  <c r="O76" i="5"/>
  <c r="L135" i="5"/>
  <c r="R161" i="5"/>
  <c r="O220" i="5"/>
  <c r="I254" i="5"/>
  <c r="R281" i="5"/>
  <c r="O53" i="5"/>
  <c r="I87" i="5"/>
  <c r="L112" i="5"/>
  <c r="R138" i="5"/>
  <c r="I171" i="5"/>
  <c r="O197" i="5"/>
  <c r="O257" i="5"/>
  <c r="L53" i="5"/>
  <c r="R79" i="5"/>
  <c r="I112" i="5"/>
  <c r="O138" i="5"/>
  <c r="L197" i="5"/>
  <c r="R223" i="5"/>
  <c r="O258" i="5"/>
  <c r="L49" i="5"/>
  <c r="I53" i="5"/>
  <c r="O79" i="5"/>
  <c r="L138" i="5"/>
  <c r="R164" i="5"/>
  <c r="I197" i="5"/>
  <c r="O223" i="5"/>
  <c r="I257" i="5"/>
  <c r="R284" i="5"/>
  <c r="O56" i="5"/>
  <c r="L115" i="5"/>
  <c r="R141" i="5"/>
  <c r="I174" i="5"/>
  <c r="O200" i="5"/>
  <c r="L259" i="5"/>
  <c r="O57" i="5"/>
  <c r="L116" i="5"/>
  <c r="R142" i="5"/>
  <c r="I175" i="5"/>
  <c r="O201" i="5"/>
  <c r="L260" i="5"/>
  <c r="R59" i="5"/>
  <c r="I92" i="5"/>
  <c r="O118" i="5"/>
  <c r="L177" i="5"/>
  <c r="R203" i="5"/>
  <c r="I236" i="5"/>
  <c r="O262" i="5"/>
  <c r="I69" i="5"/>
  <c r="L94" i="5"/>
  <c r="R120" i="5"/>
  <c r="O179" i="5"/>
  <c r="I213" i="5"/>
  <c r="L238" i="5"/>
  <c r="R264" i="5"/>
  <c r="O132" i="5"/>
  <c r="I166" i="5"/>
  <c r="L191" i="5"/>
  <c r="R217" i="5"/>
  <c r="O276" i="5"/>
  <c r="R85" i="5"/>
  <c r="R74" i="5"/>
  <c r="I59" i="5"/>
  <c r="I143" i="5"/>
  <c r="L168" i="5"/>
  <c r="R194" i="5"/>
  <c r="O253" i="5"/>
  <c r="R75" i="5"/>
  <c r="L109" i="5"/>
  <c r="O134" i="5"/>
  <c r="I168" i="5"/>
  <c r="R219" i="5"/>
  <c r="L253" i="5"/>
  <c r="I49" i="5"/>
  <c r="O75" i="5"/>
  <c r="I109" i="5"/>
  <c r="L134" i="5"/>
  <c r="R160" i="5"/>
  <c r="O219" i="5"/>
  <c r="I253" i="5"/>
  <c r="R280" i="5"/>
  <c r="L51" i="5"/>
  <c r="R77" i="5"/>
  <c r="I110" i="5"/>
  <c r="O136" i="5"/>
  <c r="I170" i="5"/>
  <c r="L195" i="5"/>
  <c r="R221" i="5"/>
  <c r="R54" i="5"/>
  <c r="O113" i="5"/>
  <c r="L172" i="5"/>
  <c r="R198" i="5"/>
  <c r="I231" i="5"/>
  <c r="R258" i="5"/>
  <c r="O54" i="5"/>
  <c r="L113" i="5"/>
  <c r="R139" i="5"/>
  <c r="I172" i="5"/>
  <c r="O198" i="5"/>
  <c r="R259" i="5"/>
  <c r="O50" i="5"/>
  <c r="L54" i="5"/>
  <c r="R80" i="5"/>
  <c r="I113" i="5"/>
  <c r="O139" i="5"/>
  <c r="L198" i="5"/>
  <c r="R224" i="5"/>
  <c r="L258" i="5"/>
  <c r="R57" i="5"/>
  <c r="I90" i="5"/>
  <c r="O116" i="5"/>
  <c r="L175" i="5"/>
  <c r="R201" i="5"/>
  <c r="I234" i="5"/>
  <c r="O260" i="5"/>
  <c r="R58" i="5"/>
  <c r="I91" i="5"/>
  <c r="O117" i="5"/>
  <c r="L176" i="5"/>
  <c r="R202" i="5"/>
  <c r="I235" i="5"/>
  <c r="O261" i="5"/>
  <c r="L93" i="5"/>
  <c r="R119" i="5"/>
  <c r="I152" i="5"/>
  <c r="O178" i="5"/>
  <c r="L237" i="5"/>
  <c r="R263" i="5"/>
  <c r="O95" i="5"/>
  <c r="I129" i="5"/>
  <c r="L154" i="5"/>
  <c r="R180" i="5"/>
  <c r="O239" i="5"/>
  <c r="I273" i="5"/>
  <c r="R133" i="5"/>
  <c r="O192" i="5"/>
  <c r="I226" i="5"/>
  <c r="L251" i="5"/>
  <c r="R277" i="5"/>
  <c r="L95" i="5"/>
  <c r="O169" i="5"/>
  <c r="L228" i="5"/>
  <c r="R254" i="5"/>
  <c r="R135" i="5"/>
  <c r="O194" i="5"/>
  <c r="I228" i="5"/>
  <c r="L50" i="5"/>
  <c r="R76" i="5"/>
  <c r="O135" i="5"/>
  <c r="I169" i="5"/>
  <c r="L194" i="5"/>
  <c r="R220" i="5"/>
  <c r="O52" i="5"/>
  <c r="I86" i="5"/>
  <c r="L111" i="5"/>
  <c r="R137" i="5"/>
  <c r="O196" i="5"/>
  <c r="I230" i="5"/>
  <c r="L255" i="5"/>
  <c r="I63" i="5"/>
  <c r="L88" i="5"/>
  <c r="R114" i="5"/>
  <c r="I147" i="5"/>
  <c r="O173" i="5"/>
  <c r="L232" i="5"/>
  <c r="I267" i="5"/>
  <c r="R55" i="5"/>
  <c r="I88" i="5"/>
  <c r="O114" i="5"/>
  <c r="L173" i="5"/>
  <c r="R199" i="5"/>
  <c r="I232" i="5"/>
  <c r="I268" i="5"/>
  <c r="R51" i="5"/>
  <c r="O55" i="5"/>
  <c r="L114" i="5"/>
  <c r="R140" i="5"/>
  <c r="I173" i="5"/>
  <c r="O199" i="5"/>
  <c r="O259" i="5"/>
  <c r="L67" i="5"/>
  <c r="L91" i="5"/>
  <c r="R117" i="5"/>
  <c r="I150" i="5"/>
  <c r="O176" i="5"/>
  <c r="L211" i="5"/>
  <c r="L235" i="5"/>
  <c r="R261" i="5"/>
  <c r="L92" i="5"/>
  <c r="R118" i="5"/>
  <c r="I151" i="5"/>
  <c r="O177" i="5"/>
  <c r="L236" i="5"/>
  <c r="R262" i="5"/>
  <c r="I68" i="5"/>
  <c r="O94" i="5"/>
  <c r="L153" i="5"/>
  <c r="R179" i="5"/>
  <c r="I212" i="5"/>
  <c r="O238" i="5"/>
  <c r="I272" i="5"/>
  <c r="L70" i="5"/>
  <c r="R96" i="5"/>
  <c r="O155" i="5"/>
  <c r="I189" i="5"/>
  <c r="L214" i="5"/>
  <c r="R240" i="5"/>
  <c r="I142" i="5"/>
  <c r="L167" i="5"/>
  <c r="R193" i="5"/>
  <c r="O252" i="5"/>
  <c r="L84" i="5"/>
  <c r="I203" i="5"/>
  <c r="O96" i="5"/>
  <c r="O85" i="5"/>
  <c r="I106" i="5"/>
  <c r="I119" i="5"/>
  <c r="L144" i="5"/>
  <c r="R170" i="5"/>
  <c r="O229" i="5"/>
  <c r="I263" i="5"/>
  <c r="L85" i="5"/>
  <c r="O110" i="5"/>
  <c r="L145" i="5"/>
  <c r="L169" i="5"/>
  <c r="R195" i="5"/>
  <c r="O254" i="5"/>
  <c r="O51" i="5"/>
  <c r="I85" i="5"/>
  <c r="L110" i="5"/>
  <c r="R136" i="5"/>
  <c r="O195" i="5"/>
  <c r="I229" i="5"/>
  <c r="L254" i="5"/>
  <c r="R53" i="5"/>
  <c r="O112" i="5"/>
  <c r="I146" i="5"/>
  <c r="L171" i="5"/>
  <c r="R197" i="5"/>
  <c r="O256" i="5"/>
  <c r="O89" i="5"/>
  <c r="L148" i="5"/>
  <c r="R174" i="5"/>
  <c r="I207" i="5"/>
  <c r="O233" i="5"/>
  <c r="L268" i="5"/>
  <c r="L89" i="5"/>
  <c r="R115" i="5"/>
  <c r="I148" i="5"/>
  <c r="O174" i="5"/>
  <c r="L233" i="5"/>
  <c r="L269" i="5"/>
  <c r="R56" i="5"/>
  <c r="I89" i="5"/>
  <c r="O115" i="5"/>
  <c r="L174" i="5"/>
  <c r="R200" i="5"/>
  <c r="I233" i="5"/>
  <c r="R260" i="5"/>
  <c r="O92" i="5"/>
  <c r="L151" i="5"/>
  <c r="R177" i="5"/>
  <c r="O236" i="5"/>
  <c r="L271" i="5"/>
  <c r="I67" i="5"/>
  <c r="O93" i="5"/>
  <c r="L152" i="5"/>
  <c r="R178" i="5"/>
  <c r="I211" i="5"/>
  <c r="O237" i="5"/>
  <c r="I271" i="5"/>
  <c r="L69" i="5"/>
  <c r="R95" i="5"/>
  <c r="I128" i="5"/>
  <c r="O154" i="5"/>
  <c r="L213" i="5"/>
  <c r="R239" i="5"/>
  <c r="L273" i="5"/>
  <c r="O71" i="5"/>
  <c r="I105" i="5"/>
  <c r="L130" i="5"/>
  <c r="R156" i="5"/>
  <c r="O215" i="5"/>
  <c r="I249" i="5"/>
  <c r="L274" i="5"/>
  <c r="O168" i="5"/>
  <c r="I202" i="5"/>
  <c r="L227" i="5"/>
  <c r="R253" i="5"/>
  <c r="R97" i="5"/>
  <c r="R86" i="5"/>
  <c r="I107" i="5"/>
  <c r="O145" i="5"/>
  <c r="I179" i="5"/>
  <c r="L204" i="5"/>
  <c r="R230" i="5"/>
  <c r="L264" i="5"/>
  <c r="L61" i="5"/>
  <c r="I84" i="5"/>
  <c r="R111" i="5"/>
  <c r="I144" i="5"/>
  <c r="O170" i="5"/>
  <c r="L205" i="5"/>
  <c r="L229" i="5"/>
  <c r="R255" i="5"/>
  <c r="R52" i="5"/>
  <c r="O111" i="5"/>
  <c r="I145" i="5"/>
  <c r="L170" i="5"/>
  <c r="R196" i="5"/>
  <c r="O255" i="5"/>
  <c r="I62" i="5"/>
  <c r="L87" i="5"/>
  <c r="R113" i="5"/>
  <c r="O172" i="5"/>
  <c r="I206" i="5"/>
  <c r="L231" i="5"/>
  <c r="R257" i="5"/>
  <c r="L64" i="5"/>
  <c r="R90" i="5"/>
  <c r="I123" i="5"/>
  <c r="O149" i="5"/>
  <c r="L208" i="5"/>
  <c r="R234" i="5"/>
  <c r="O269" i="5"/>
  <c r="I64" i="5"/>
  <c r="O90" i="5"/>
  <c r="L149" i="5"/>
  <c r="R175" i="5"/>
  <c r="I208" i="5"/>
  <c r="O234" i="5"/>
  <c r="O270" i="5"/>
  <c r="L90" i="5"/>
  <c r="R116" i="5"/>
  <c r="I149" i="5"/>
  <c r="O175" i="5"/>
  <c r="L234" i="5"/>
  <c r="I269" i="5"/>
  <c r="I66" i="5"/>
  <c r="R93" i="5"/>
  <c r="L127" i="5"/>
  <c r="O152" i="5"/>
  <c r="I210" i="5"/>
  <c r="R237" i="5"/>
  <c r="I270" i="5"/>
  <c r="L68" i="5"/>
  <c r="R94" i="5"/>
  <c r="I127" i="5"/>
  <c r="O153" i="5"/>
  <c r="L212" i="5"/>
  <c r="R238" i="5"/>
  <c r="L272" i="5"/>
  <c r="O70" i="5"/>
  <c r="L129" i="5"/>
  <c r="R155" i="5"/>
  <c r="I188" i="5"/>
  <c r="O214" i="5"/>
  <c r="O274" i="5"/>
  <c r="R72" i="5"/>
  <c r="O131" i="5"/>
  <c r="I165" i="5"/>
  <c r="L190" i="5"/>
  <c r="R216" i="5"/>
  <c r="O275" i="5"/>
  <c r="I118" i="5"/>
  <c r="L143" i="5"/>
  <c r="R169" i="5"/>
  <c r="O228" i="5"/>
  <c r="I262" i="5"/>
  <c r="I95" i="5"/>
  <c r="I83" i="5"/>
  <c r="L59" i="5"/>
  <c r="L107" i="5"/>
  <c r="L96" i="5"/>
  <c r="I70" i="5"/>
  <c r="L120" i="5"/>
  <c r="R146" i="5"/>
  <c r="O205" i="5"/>
  <c r="I239" i="5"/>
  <c r="O265" i="5"/>
  <c r="O86" i="5"/>
  <c r="I120" i="5"/>
  <c r="R171" i="5"/>
  <c r="I204" i="5"/>
  <c r="O230" i="5"/>
  <c r="I264" i="5"/>
  <c r="I61" i="5"/>
  <c r="L86" i="5"/>
  <c r="R112" i="5"/>
  <c r="O171" i="5"/>
  <c r="I205" i="5"/>
  <c r="L230" i="5"/>
  <c r="R256" i="5"/>
  <c r="O88" i="5"/>
  <c r="I122" i="5"/>
  <c r="L147" i="5"/>
  <c r="R173" i="5"/>
  <c r="O232" i="5"/>
  <c r="I266" i="5"/>
  <c r="O65" i="5"/>
  <c r="L124" i="5"/>
  <c r="R150" i="5"/>
  <c r="I183" i="5"/>
  <c r="O209" i="5"/>
  <c r="R270" i="5"/>
  <c r="L65" i="5"/>
  <c r="R91" i="5"/>
  <c r="I124" i="5"/>
  <c r="O150" i="5"/>
  <c r="L209" i="5"/>
  <c r="R235" i="5"/>
  <c r="R271" i="5"/>
  <c r="I65" i="5"/>
  <c r="O91" i="5"/>
  <c r="L150" i="5"/>
  <c r="R176" i="5"/>
  <c r="I209" i="5"/>
  <c r="O235" i="5"/>
  <c r="L270" i="5"/>
  <c r="O68" i="5"/>
  <c r="I102" i="5"/>
  <c r="I126" i="5"/>
  <c r="R153" i="5"/>
  <c r="I186" i="5"/>
  <c r="O212" i="5"/>
  <c r="O272" i="5"/>
  <c r="O69" i="5"/>
  <c r="L128" i="5"/>
  <c r="R154" i="5"/>
  <c r="I187" i="5"/>
  <c r="O213" i="5"/>
  <c r="O273" i="5"/>
  <c r="R71" i="5"/>
  <c r="I104" i="5"/>
  <c r="O130" i="5"/>
  <c r="L189" i="5"/>
  <c r="R215" i="5"/>
  <c r="I248" i="5"/>
  <c r="R275" i="5"/>
  <c r="I81" i="5"/>
  <c r="L106" i="5"/>
  <c r="R132" i="5"/>
  <c r="O191" i="5"/>
  <c r="I225" i="5"/>
  <c r="L250" i="5"/>
  <c r="R276" i="5"/>
  <c r="O144" i="5"/>
  <c r="I178" i="5"/>
  <c r="L203" i="5"/>
  <c r="R229" i="5"/>
  <c r="N5" i="3"/>
  <c r="Q5" i="3"/>
  <c r="P5" i="3"/>
  <c r="O5" i="3"/>
  <c r="AJ26" i="5" l="1"/>
  <c r="AJ27" i="5"/>
  <c r="AJ29" i="5"/>
  <c r="AJ28" i="5"/>
  <c r="O16" i="3"/>
  <c r="P16" i="3"/>
  <c r="Q7" i="3"/>
  <c r="Q16" i="3"/>
  <c r="N16" i="3"/>
  <c r="O7" i="3"/>
  <c r="R5" i="3" l="1"/>
  <c r="O8" i="3" s="1"/>
  <c r="P18" i="3"/>
  <c r="R16" i="3"/>
  <c r="N17" i="3" s="1"/>
  <c r="Q18" i="3"/>
  <c r="Q17" i="3"/>
  <c r="Q8" i="3"/>
  <c r="P17" i="3"/>
  <c r="O17" i="3"/>
  <c r="Q19" i="3" l="1"/>
  <c r="P19" i="3"/>
  <c r="O6" i="3"/>
  <c r="Q6" i="3"/>
  <c r="P6" i="3"/>
  <c r="N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D1" authorId="0" shapeId="0" xr:uid="{56B35005-6857-4B98-95B3-B3DEA672306E}">
      <text>
        <r>
          <rPr>
            <b/>
            <sz val="9"/>
            <color indexed="81"/>
            <rFont val="Tahoma"/>
            <family val="2"/>
          </rPr>
          <t>Billions of Chained 2012 Dollars,
Seasonally Adjusted Annual Rate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C1" authorId="0" shapeId="0" xr:uid="{A1D652A5-153B-4425-B82F-C9C386747333}">
      <text>
        <r>
          <rPr>
            <b/>
            <sz val="9"/>
            <color indexed="81"/>
            <rFont val="Tahoma"/>
            <family val="2"/>
          </rPr>
          <t>Billions of Chained 2012 Dollars,
Seasonally Adjusted Annual Rate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D1" authorId="0" shapeId="0" xr:uid="{574A9214-DF56-4A9E-9F79-D0BCF231FB96}">
      <text>
        <r>
          <rPr>
            <b/>
            <sz val="9"/>
            <color indexed="81"/>
            <rFont val="Tahoma"/>
            <family val="2"/>
          </rPr>
          <t>Billions of Chained 2012 Dollars,
Seasonally Adjusted Annual Rate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C1" authorId="0" shapeId="0" xr:uid="{1285BBF1-33F4-4D37-BE48-D18FEEB7F3FE}">
      <text>
        <r>
          <rPr>
            <b/>
            <sz val="9"/>
            <color indexed="81"/>
            <rFont val="Tahoma"/>
            <family val="2"/>
          </rPr>
          <t>Euro, Millions, 2015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D1" authorId="0" shapeId="0" xr:uid="{DE94AA0E-598D-4187-9B64-931A63F532B6}">
      <text>
        <r>
          <rPr>
            <b/>
            <sz val="9"/>
            <color indexed="81"/>
            <rFont val="Tahoma"/>
            <family val="2"/>
          </rPr>
          <t>Euro, Millions, 2015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C1" authorId="0" shapeId="0" xr:uid="{8EA864EC-DBE0-4B34-9A89-2DC2CFA2D16E}">
      <text>
        <r>
          <rPr>
            <b/>
            <sz val="9"/>
            <color indexed="81"/>
            <rFont val="Tahoma"/>
            <family val="2"/>
          </rPr>
          <t>Euro, Millions, 2005, Seasonally Adjusted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D1" authorId="0" shapeId="0" xr:uid="{B072CBAD-3BF0-44F8-BF64-CD87787DC2B7}">
      <text>
        <r>
          <rPr>
            <b/>
            <sz val="9"/>
            <color indexed="81"/>
            <rFont val="Tahoma"/>
            <family val="2"/>
          </rPr>
          <t>Euro, Millions, 2005, Seasonally Adjusted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C1" authorId="0" shapeId="0" xr:uid="{A2C301FB-7843-4407-8F09-A14BB8891D66}">
      <text>
        <r>
          <rPr>
            <b/>
            <sz val="9"/>
            <color indexed="81"/>
            <rFont val="Tahoma"/>
            <family val="2"/>
          </rPr>
          <t>100 million Yuan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Quill</author>
  </authors>
  <commentList>
    <comment ref="D1" authorId="0" shapeId="0" xr:uid="{5A3BEBCC-4390-411C-A704-9DD5F41044E1}">
      <text>
        <r>
          <rPr>
            <b/>
            <sz val="9"/>
            <color indexed="81"/>
            <rFont val="Tahoma"/>
            <family val="2"/>
          </rPr>
          <t>100 million Yuan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<sst xmlns="http://schemas.openxmlformats.org/spreadsheetml/2006/main" count="1242" uniqueCount="393">
  <si>
    <t>United States</t>
  </si>
  <si>
    <t>United Kingdom</t>
  </si>
  <si>
    <t>Year</t>
  </si>
  <si>
    <t>US Nominal GDP (Millions $)</t>
  </si>
  <si>
    <t>US Real GDP (Millions - 2012 Chained $)</t>
  </si>
  <si>
    <t>US Nominal Growth YoY</t>
  </si>
  <si>
    <t>US Real Growth YoY</t>
  </si>
  <si>
    <t>UK Nominal GDP (Millions £)</t>
  </si>
  <si>
    <t>UK Real GDP (Millions - 2013 Chained £)</t>
  </si>
  <si>
    <t>UK Nominal Growth YoY</t>
  </si>
  <si>
    <t>UK Real Growth YoY</t>
  </si>
  <si>
    <t xml:space="preserve">Source: </t>
  </si>
  <si>
    <t>https://www.measuringworth.com/</t>
  </si>
  <si>
    <t>2018 Q3</t>
  </si>
  <si>
    <t>2018 Q2</t>
  </si>
  <si>
    <t>2018 Q1</t>
  </si>
  <si>
    <t>2017 Q4</t>
  </si>
  <si>
    <t>2017 Q3</t>
  </si>
  <si>
    <t>2017 Q2</t>
  </si>
  <si>
    <t>2017 Q1</t>
  </si>
  <si>
    <t>2016 Q4</t>
  </si>
  <si>
    <t>2016 Q3</t>
  </si>
  <si>
    <t>2016 Q2</t>
  </si>
  <si>
    <t>2016 Q1</t>
  </si>
  <si>
    <t>2015 Q4</t>
  </si>
  <si>
    <t>2015 Q3</t>
  </si>
  <si>
    <t>2015 Q2</t>
  </si>
  <si>
    <t>2015 Q1</t>
  </si>
  <si>
    <t>2014 Q4</t>
  </si>
  <si>
    <t>2014 Q3</t>
  </si>
  <si>
    <t>2014 Q2</t>
  </si>
  <si>
    <t>2014 Q1</t>
  </si>
  <si>
    <t>2013 Q4</t>
  </si>
  <si>
    <t>2013 Q3</t>
  </si>
  <si>
    <t>2013 Q2</t>
  </si>
  <si>
    <t>2013 Q1</t>
  </si>
  <si>
    <t>2012 Q4</t>
  </si>
  <si>
    <t>2012 Q3</t>
  </si>
  <si>
    <t>2012 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</si>
  <si>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</si>
  <si>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</si>
  <si>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</si>
  <si>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</si>
  <si>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</si>
  <si>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</si>
  <si>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</si>
  <si>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</si>
  <si>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</si>
  <si>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</si>
  <si>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</si>
  <si>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</si>
  <si>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</si>
  <si>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</si>
  <si>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</si>
  <si>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</si>
  <si>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</si>
  <si>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</si>
  <si>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</si>
  <si>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</si>
  <si>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</si>
  <si>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2006 Q4</t>
  </si>
  <si>
    <t>2006 Q3</t>
  </si>
  <si>
    <t>2006 Q2</t>
  </si>
  <si>
    <t>2006 Q1</t>
  </si>
  <si>
    <t>2005 Q4</t>
  </si>
  <si>
    <t>2005 Q3</t>
  </si>
  <si>
    <t>2005 Q2</t>
  </si>
  <si>
    <t>2005 Q1</t>
  </si>
  <si>
    <t>2004 Q4</t>
  </si>
  <si>
    <t>2004 Q3</t>
  </si>
  <si>
    <t>2004 Q2</t>
  </si>
  <si>
    <t>2004 Q1</t>
  </si>
  <si>
    <t>2003 Q4</t>
  </si>
  <si>
    <t>2003 Q3</t>
  </si>
  <si>
    <t>2003 Q2</t>
  </si>
  <si>
    <t>2003 Q1</t>
  </si>
  <si>
    <t>2002 Q4</t>
  </si>
  <si>
    <t>2002 Q3</t>
  </si>
  <si>
    <t>2002 Q2</t>
  </si>
  <si>
    <t>2002 Q1</t>
  </si>
  <si>
    <t>2001 Q4</t>
  </si>
  <si>
    <t>2001 Q3</t>
  </si>
  <si>
    <t>2001 Q2</t>
  </si>
  <si>
    <t>2001 Q1</t>
  </si>
  <si>
    <t>2000 Q4</t>
  </si>
  <si>
    <t>2000 Q3</t>
  </si>
  <si>
    <t>2000 Q2</t>
  </si>
  <si>
    <t>2000 Q1</t>
  </si>
  <si>
    <t>1999 Q4</t>
  </si>
  <si>
    <t>1999 Q3</t>
  </si>
  <si>
    <t>1999 Q2</t>
  </si>
  <si>
    <t>1999 Q1</t>
  </si>
  <si>
    <t>1998 Q4</t>
  </si>
  <si>
    <t>1998 Q3</t>
  </si>
  <si>
    <t>1998 Q2</t>
  </si>
  <si>
    <t>1998 Q1</t>
  </si>
  <si>
    <t>1997 Q4</t>
  </si>
  <si>
    <t>1997 Q3</t>
  </si>
  <si>
    <t>1997 Q2</t>
  </si>
  <si>
    <t>1997 Q1</t>
  </si>
  <si>
    <t>1996 Q4</t>
  </si>
  <si>
    <t>1996 Q3</t>
  </si>
  <si>
    <t>1996 Q2</t>
  </si>
  <si>
    <t>1996 Q1</t>
  </si>
  <si>
    <t>1995 Q4</t>
  </si>
  <si>
    <t>1995 Q3</t>
  </si>
  <si>
    <t>1995 Q2</t>
  </si>
  <si>
    <t>1995 Q1</t>
  </si>
  <si>
    <t>1994 Q4</t>
  </si>
  <si>
    <t>1994 Q3</t>
  </si>
  <si>
    <t>1994 Q2</t>
  </si>
  <si>
    <t>1994 Q1</t>
  </si>
  <si>
    <t>1993 Q4</t>
  </si>
  <si>
    <t>1993 Q3</t>
  </si>
  <si>
    <t>1993 Q2</t>
  </si>
  <si>
    <t>1993 Q1</t>
  </si>
  <si>
    <t>1992 Q4</t>
  </si>
  <si>
    <t>1992 Q3</t>
  </si>
  <si>
    <t>1992 Q2</t>
  </si>
  <si>
    <t>1992 Q1</t>
  </si>
  <si>
    <t>1991 Q4</t>
  </si>
  <si>
    <t>1991 Q3</t>
  </si>
  <si>
    <t>1991 Q2</t>
  </si>
  <si>
    <t>1991 Q1</t>
  </si>
  <si>
    <t>1990 Q4</t>
  </si>
  <si>
    <t>1990 Q3</t>
  </si>
  <si>
    <t>1990 Q2</t>
  </si>
  <si>
    <t>1990 Q1</t>
  </si>
  <si>
    <t>1989 Q4</t>
  </si>
  <si>
    <t>1989 Q3</t>
  </si>
  <si>
    <t>1989 Q2</t>
  </si>
  <si>
    <t>1989 Q1</t>
  </si>
  <si>
    <t>1988 Q4</t>
  </si>
  <si>
    <t>1988 Q3</t>
  </si>
  <si>
    <t>1988 Q2</t>
  </si>
  <si>
    <t>1988 Q1</t>
  </si>
  <si>
    <t>1987 Q4</t>
  </si>
  <si>
    <t>1987 Q3</t>
  </si>
  <si>
    <t>1987 Q2</t>
  </si>
  <si>
    <t>1987 Q1</t>
  </si>
  <si>
    <t>1986 Q4</t>
  </si>
  <si>
    <t>1986 Q3</t>
  </si>
  <si>
    <t>1986 Q2</t>
  </si>
  <si>
    <t>1986 Q1</t>
  </si>
  <si>
    <t>1985 Q4</t>
  </si>
  <si>
    <t>1985 Q3</t>
  </si>
  <si>
    <t>1985 Q2</t>
  </si>
  <si>
    <t>1985 Q1</t>
  </si>
  <si>
    <t>1984 Q4</t>
  </si>
  <si>
    <t>1984 Q3</t>
  </si>
  <si>
    <t>1984 Q2</t>
  </si>
  <si>
    <t>1984 Q1</t>
  </si>
  <si>
    <t>1983 Q4</t>
  </si>
  <si>
    <t>1983 Q3</t>
  </si>
  <si>
    <t>1983 Q2</t>
  </si>
  <si>
    <t>1983 Q1</t>
  </si>
  <si>
    <t>1982 Q4</t>
  </si>
  <si>
    <t>1982 Q3</t>
  </si>
  <si>
    <t>1982 Q2</t>
  </si>
  <si>
    <t>1982 Q1</t>
  </si>
  <si>
    <t>1981 Q4</t>
  </si>
  <si>
    <t>1981 Q3</t>
  </si>
  <si>
    <t>1981 Q2</t>
  </si>
  <si>
    <t>1981 Q1</t>
  </si>
  <si>
    <t>1980 Q4</t>
  </si>
  <si>
    <t>1980 Q3</t>
  </si>
  <si>
    <t>1980 Q2</t>
  </si>
  <si>
    <t>1980 Q1</t>
  </si>
  <si>
    <t>1979 Q4</t>
  </si>
  <si>
    <t>1979 Q3</t>
  </si>
  <si>
    <t>1979 Q2</t>
  </si>
  <si>
    <t>1979 Q1</t>
  </si>
  <si>
    <t>1978 Q4</t>
  </si>
  <si>
    <t>1978 Q3</t>
  </si>
  <si>
    <t>1978 Q2</t>
  </si>
  <si>
    <t>1978 Q1</t>
  </si>
  <si>
    <t>1977 Q4</t>
  </si>
  <si>
    <t>1977 Q3</t>
  </si>
  <si>
    <t>1977 Q2</t>
  </si>
  <si>
    <t>1977 Q1</t>
  </si>
  <si>
    <t>1976 Q4</t>
  </si>
  <si>
    <t>1976 Q3</t>
  </si>
  <si>
    <t>1976 Q2</t>
  </si>
  <si>
    <t>1976 Q1</t>
  </si>
  <si>
    <t>1975 Q4</t>
  </si>
  <si>
    <t>1975 Q3</t>
  </si>
  <si>
    <t>1975 Q2</t>
  </si>
  <si>
    <t>1975 Q1</t>
  </si>
  <si>
    <t>1974 Q4</t>
  </si>
  <si>
    <t>1974 Q3</t>
  </si>
  <si>
    <t>1974 Q2</t>
  </si>
  <si>
    <t>1974 Q1</t>
  </si>
  <si>
    <t>1973 Q4</t>
  </si>
  <si>
    <t>1973 Q3</t>
  </si>
  <si>
    <t>1973 Q2</t>
  </si>
  <si>
    <t>1973 Q1</t>
  </si>
  <si>
    <t>1972 Q4</t>
  </si>
  <si>
    <t>1972 Q3</t>
  </si>
  <si>
    <t>1972 Q2</t>
  </si>
  <si>
    <t>1972 Q1</t>
  </si>
  <si>
    <t>1971 Q4</t>
  </si>
  <si>
    <t>1971 Q3</t>
  </si>
  <si>
    <t>1971 Q2</t>
  </si>
  <si>
    <t>1971 Q1</t>
  </si>
  <si>
    <t>1970 Q4</t>
  </si>
  <si>
    <t>1970 Q3</t>
  </si>
  <si>
    <t>1970 Q2</t>
  </si>
  <si>
    <t>1970 Q1</t>
  </si>
  <si>
    <t>1969 Q4</t>
  </si>
  <si>
    <t>1969 Q3</t>
  </si>
  <si>
    <t>1969 Q2</t>
  </si>
  <si>
    <t>1969 Q1</t>
  </si>
  <si>
    <t>1968 Q4</t>
  </si>
  <si>
    <t>1968 Q3</t>
  </si>
  <si>
    <t>1968 Q2</t>
  </si>
  <si>
    <t>1968 Q1</t>
  </si>
  <si>
    <t>1967 Q4</t>
  </si>
  <si>
    <t>1967 Q3</t>
  </si>
  <si>
    <t>1967 Q2</t>
  </si>
  <si>
    <t>1967 Q1</t>
  </si>
  <si>
    <t>1966 Q4</t>
  </si>
  <si>
    <t>1966 Q3</t>
  </si>
  <si>
    <t>1966 Q2</t>
  </si>
  <si>
    <t>1966 Q1</t>
  </si>
  <si>
    <t>1965 Q4</t>
  </si>
  <si>
    <t>1965 Q3</t>
  </si>
  <si>
    <t>1965 Q2</t>
  </si>
  <si>
    <t>1965 Q1</t>
  </si>
  <si>
    <t>1964 Q4</t>
  </si>
  <si>
    <t>1964 Q3</t>
  </si>
  <si>
    <t>1964 Q2</t>
  </si>
  <si>
    <t>1964 Q1</t>
  </si>
  <si>
    <t>1963 Q4</t>
  </si>
  <si>
    <t>1963 Q3</t>
  </si>
  <si>
    <t>1963 Q2</t>
  </si>
  <si>
    <t>1963 Q1</t>
  </si>
  <si>
    <t>1962 Q4</t>
  </si>
  <si>
    <t>1962 Q3</t>
  </si>
  <si>
    <t>1962 Q2</t>
  </si>
  <si>
    <t>1962 Q1</t>
  </si>
  <si>
    <t>1961 Q4</t>
  </si>
  <si>
    <t>1961 Q3</t>
  </si>
  <si>
    <t>1961 Q2</t>
  </si>
  <si>
    <t>1961 Q1</t>
  </si>
  <si>
    <t>1960 Q4</t>
  </si>
  <si>
    <t>1960 Q3</t>
  </si>
  <si>
    <t>1960 Q2</t>
  </si>
  <si>
    <t>1960 Q1</t>
  </si>
  <si>
    <t>1959 Q4</t>
  </si>
  <si>
    <t>1959 Q3</t>
  </si>
  <si>
    <t>1959 Q2</t>
  </si>
  <si>
    <t>1959 Q1</t>
  </si>
  <si>
    <t>1958 Q4</t>
  </si>
  <si>
    <t>1958 Q3</t>
  </si>
  <si>
    <t>1958 Q2</t>
  </si>
  <si>
    <t>1958 Q1</t>
  </si>
  <si>
    <t>1957 Q4</t>
  </si>
  <si>
    <t>1957 Q3</t>
  </si>
  <si>
    <t>1957 Q2</t>
  </si>
  <si>
    <t>1957 Q1</t>
  </si>
  <si>
    <t>1956 Q4</t>
  </si>
  <si>
    <t>1956 Q3</t>
  </si>
  <si>
    <t>1956 Q2</t>
  </si>
  <si>
    <t>1956 Q1</t>
  </si>
  <si>
    <t>1955 Q4</t>
  </si>
  <si>
    <t>1955 Q3</t>
  </si>
  <si>
    <t>1955 Q2</t>
  </si>
  <si>
    <t>1955 Q1</t>
  </si>
  <si>
    <t>1954 Q4</t>
  </si>
  <si>
    <t>Fundamentals &amp; Technicals</t>
  </si>
  <si>
    <t>1954 Q3</t>
  </si>
  <si>
    <t>1954 Q2</t>
  </si>
  <si>
    <t>1954 Q1</t>
  </si>
  <si>
    <t>1953 Q4</t>
  </si>
  <si>
    <t>1953 Q3</t>
  </si>
  <si>
    <t xml:space="preserve">Total </t>
  </si>
  <si>
    <t>1,0</t>
  </si>
  <si>
    <t>0,1</t>
  </si>
  <si>
    <t>1,1</t>
  </si>
  <si>
    <t>0,0</t>
  </si>
  <si>
    <t>1953 Q2</t>
  </si>
  <si>
    <t>D</t>
  </si>
  <si>
    <t>C</t>
  </si>
  <si>
    <t>B</t>
  </si>
  <si>
    <t>A</t>
  </si>
  <si>
    <t>1953 Q1</t>
  </si>
  <si>
    <t>1952 Q4</t>
  </si>
  <si>
    <t>1952 Q3</t>
  </si>
  <si>
    <t>1952 Q2</t>
  </si>
  <si>
    <t>1952 Q1</t>
  </si>
  <si>
    <t>1951 Q4</t>
  </si>
  <si>
    <t>1951 Q3</t>
  </si>
  <si>
    <t>Unpredicatble, Stay Flat</t>
  </si>
  <si>
    <t xml:space="preserve">D = </t>
  </si>
  <si>
    <t>1951 Q2</t>
  </si>
  <si>
    <t>Predict Profit taking, Sell S&amp;P500</t>
  </si>
  <si>
    <t xml:space="preserve">C = </t>
  </si>
  <si>
    <t>1951 Q1</t>
  </si>
  <si>
    <t>Predict S&amp;P500 will rise, buy S&amp;P500</t>
  </si>
  <si>
    <t xml:space="preserve">B = </t>
  </si>
  <si>
    <t>1950 Q4</t>
  </si>
  <si>
    <t>Predict GDP will fall, Sell S&amp;P500</t>
  </si>
  <si>
    <t xml:space="preserve">A = </t>
  </si>
  <si>
    <t>1950 Q3</t>
  </si>
  <si>
    <t>1950 Q2</t>
  </si>
  <si>
    <t>1950 Q1</t>
  </si>
  <si>
    <t>Total</t>
  </si>
  <si>
    <t>GDP</t>
  </si>
  <si>
    <t>S&amp;P</t>
  </si>
  <si>
    <t>S&amp;P500</t>
  </si>
  <si>
    <t>Date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</si>
  <si>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</si>
  <si>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</si>
  <si>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</si>
  <si>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</si>
  <si>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</si>
  <si>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</si>
  <si>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</si>
  <si>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</si>
  <si>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S&amp;P500 YoY</t>
  </si>
  <si>
    <t>GDP YoY</t>
  </si>
  <si>
    <t>No Lag</t>
  </si>
  <si>
    <t>S&amp;P 500 3-Month Lag</t>
  </si>
  <si>
    <t>Rolling 10yr-Correlation: NO LAG</t>
  </si>
  <si>
    <t>Rolling 10yr-Correlation: 3-MO LAG</t>
  </si>
  <si>
    <t>Rolling 10yr-Correlation: 6-MO LAG</t>
  </si>
  <si>
    <t>S&amp;P 500 6-Month Lag</t>
  </si>
  <si>
    <t>S&amp;P 500 9-Month Lag</t>
  </si>
  <si>
    <t>Rolling 10yr-Correlation: 9-MO LAG</t>
  </si>
  <si>
    <t>Rolling 10yr-Correlation: 12-MO LAG</t>
  </si>
  <si>
    <t>S&amp;P 500 12-Month Lag</t>
  </si>
  <si>
    <t>3-Mo Lag</t>
  </si>
  <si>
    <t>6-Mo Lag</t>
  </si>
  <si>
    <t>9-Mo Lag</t>
  </si>
  <si>
    <t>12-Mo Lag</t>
  </si>
  <si>
    <t>Average 10-yr Correlation: S&amp;P500 YoY vs Real GDP YoY</t>
  </si>
  <si>
    <t>S&amp;P500 6-MO LAG</t>
  </si>
  <si>
    <t>6-Month Lagged Data</t>
  </si>
  <si>
    <t>Rolling 5yr-Correlation: NO LAG</t>
  </si>
  <si>
    <t>Rolling 5yr-Correlation: 3-MO LAG</t>
  </si>
  <si>
    <t>Rolling 5yr-Correlation: 6-MO LAG</t>
  </si>
  <si>
    <t>Rolling 5yr-Correlation: 9-MO LAG</t>
  </si>
  <si>
    <t>Rolling 5yr-Correlation: 12-MO LAG</t>
  </si>
  <si>
    <t>STOXX 600</t>
  </si>
  <si>
    <t>STOXX 600 YoY</t>
  </si>
  <si>
    <t>STOXX 600 3-Month Lag</t>
  </si>
  <si>
    <t>STOXX 600 6-Month Lag</t>
  </si>
  <si>
    <t>STOXX 600 9-Month Lag</t>
  </si>
  <si>
    <t>STOXX 600 12-Month Lag</t>
  </si>
  <si>
    <t>EU Real GDP</t>
  </si>
  <si>
    <t>US Real GDP</t>
  </si>
  <si>
    <t>Historically, GDP explains 69.04% of S&amp;P500 moves.</t>
  </si>
  <si>
    <t>When it doesnt, the majority of the time its because the S&amp;P500 moves down when GDP doesnt go down i.e. Profit taking? 25.62%</t>
  </si>
  <si>
    <t>Only 5.34% of times since 1950 has the S&amp;P500 moved up and GDP has gone down</t>
  </si>
  <si>
    <t xml:space="preserve">Conclusion:    If we can predict GDP (Funadamental) and take profits at the right times (Technical), we will be right 94.66% of the time. </t>
  </si>
  <si>
    <t>Conclusion:    If we can predict GDP (Funadamental) and take profits at the right times (Technical), we will be right 94.06% of the time.</t>
  </si>
  <si>
    <t>STOXX 600 6-MO LAG</t>
  </si>
  <si>
    <t>Shenzen Composite</t>
  </si>
  <si>
    <t>CN Nominal GDP</t>
  </si>
  <si>
    <t>Shenzen Composite YoY</t>
  </si>
  <si>
    <t>SZSC 3-Month Lag</t>
  </si>
  <si>
    <t>SZSC 6-Month Lag</t>
  </si>
  <si>
    <t>SZSC 9-Month Lag</t>
  </si>
  <si>
    <t>SZSC 12-Month Lag</t>
  </si>
  <si>
    <t>Average 5-yr Correlation: EUROSTOXX 600 YoY vs EU Real GDP YoY</t>
  </si>
  <si>
    <t>Average 5-yr Correlation: Shenzen Comp YoY vs CN Nom GDP YoY</t>
  </si>
  <si>
    <t>When it doesnt, the majority of the time its because the STOXX 600 moves down when GDP doesnt go down i.e. Profit taking? 22.77%</t>
  </si>
  <si>
    <t>Only 5.94% of times since 1995 has the STOXX 600 moved up and GDP has gone down.</t>
  </si>
  <si>
    <t>Historically, GDP explains 71.29% of STOXX 600 moves.</t>
  </si>
  <si>
    <t>Historically, GDP explains 55.75% of SZSC moves.</t>
  </si>
  <si>
    <t>When it doesnt, the majority of the time its because the SZSC moves down when GDP doesnt go down i.e. Profit taking? 40.71%</t>
  </si>
  <si>
    <t>Only 3.54% of times since 1992 has the SZSC moved up and GDP has gone down.</t>
  </si>
  <si>
    <t>Conclusion:    If we can predict GDP (Funadamental) and take profits at the right times (Technical), we will be right 96.46% of the time.</t>
  </si>
  <si>
    <t>SZSC</t>
  </si>
  <si>
    <t>Historically, GDP explains 72.28% of STOXX 600 moves.</t>
  </si>
  <si>
    <t>Only 4.95% of times since 1995 has the STOXX 600 moved up and GDP has gone down.</t>
  </si>
  <si>
    <t>Conclusion:    If we can predict GDP (Funadamental) and take profits at the right times (Technical), we will be right 95.05% of the time.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</si>
  <si>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</si>
  <si>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</si>
  <si>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</si>
  <si>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</si>
  <si>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</si>
  <si>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</si>
  <si>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</si>
  <si>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</si>
  <si>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2024 Q1</t>
  </si>
  <si>
    <t>2024 Q2</t>
  </si>
  <si>
    <t>2022 Q4</t>
  </si>
  <si>
    <t>2023 Q1</t>
  </si>
  <si>
    <t>2023 Q2</t>
  </si>
  <si>
    <t>2023 Q3</t>
  </si>
  <si>
    <t>2023 Q4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</si>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</sst>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54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left"/>
    </xf>
    <xf numFmtId="10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10" fontId="6" fillId="0" borderId="7" xfId="0" applyNumberFormat="1" applyFont="1" applyBorder="1" applyAlignment="1">
      <alignment horizontal="left" wrapText="1"/>
    </xf>
    <xf numFmtId="10" fontId="6" fillId="0" borderId="8" xfId="0" applyNumberFormat="1" applyFont="1" applyBorder="1" applyAlignment="1">
      <alignment horizontal="left" wrapText="1"/>
    </xf>
    <xf numFmtId="1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0" xfId="0" applyBorder="1"/>
    <xf numFmtId="0" fontId="0" fillId="0" borderId="11" xfId="0" applyBorder="1"/>
    <xf numFmtId="1" fontId="0" fillId="0" borderId="13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0" fontId="5" fillId="0" borderId="0" xfId="0" applyFont="1" applyAlignment="1">
      <alignment horizontal="center"/>
    </xf>
    <xf numFmtId="1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10" fontId="0" fillId="0" borderId="19" xfId="0" applyNumberFormat="1" applyBorder="1"/>
    <xf numFmtId="10" fontId="0" fillId="0" borderId="20" xfId="0" applyNumberFormat="1" applyBorder="1"/>
    <xf numFmtId="1" fontId="0" fillId="0" borderId="21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10" fontId="0" fillId="0" borderId="23" xfId="0" applyNumberFormat="1" applyBorder="1"/>
    <xf numFmtId="10" fontId="0" fillId="0" borderId="24" xfId="0" applyNumberFormat="1" applyBorder="1"/>
    <xf numFmtId="0" fontId="0" fillId="0" borderId="23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3" fontId="0" fillId="0" borderId="26" xfId="0" applyNumberFormat="1" applyBorder="1"/>
    <xf numFmtId="3" fontId="0" fillId="0" borderId="27" xfId="0" applyNumberFormat="1" applyBorder="1"/>
    <xf numFmtId="0" fontId="0" fillId="0" borderId="28" xfId="0" applyBorder="1"/>
    <xf numFmtId="0" fontId="0" fillId="0" borderId="14" xfId="0" applyBorder="1"/>
    <xf numFmtId="0" fontId="7" fillId="0" borderId="0" xfId="1"/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/>
    <xf numFmtId="0" fontId="0" fillId="3" borderId="26" xfId="0" applyFill="1" applyBorder="1"/>
    <xf numFmtId="0" fontId="0" fillId="3" borderId="1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1" xfId="0" applyFill="1" applyBorder="1"/>
    <xf numFmtId="10" fontId="0" fillId="4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10" fontId="0" fillId="4" borderId="19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0" fontId="0" fillId="5" borderId="19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2" fillId="6" borderId="35" xfId="0" applyFont="1" applyFill="1" applyBorder="1"/>
    <xf numFmtId="0" fontId="2" fillId="6" borderId="0" xfId="0" applyFont="1" applyFill="1"/>
    <xf numFmtId="0" fontId="2" fillId="6" borderId="36" xfId="0" applyFont="1" applyFill="1" applyBorder="1" applyAlignment="1">
      <alignment horizontal="center"/>
    </xf>
    <xf numFmtId="0" fontId="2" fillId="7" borderId="35" xfId="0" applyFont="1" applyFill="1" applyBorder="1"/>
    <xf numFmtId="0" fontId="2" fillId="7" borderId="0" xfId="0" applyFont="1" applyFill="1"/>
    <xf numFmtId="0" fontId="2" fillId="7" borderId="36" xfId="0" applyFont="1" applyFill="1" applyBorder="1" applyAlignment="1">
      <alignment horizontal="center"/>
    </xf>
    <xf numFmtId="0" fontId="0" fillId="8" borderId="27" xfId="0" applyFill="1" applyBorder="1"/>
    <xf numFmtId="0" fontId="0" fillId="8" borderId="31" xfId="0" applyFill="1" applyBorder="1"/>
    <xf numFmtId="0" fontId="0" fillId="8" borderId="1" xfId="0" applyFill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9" borderId="11" xfId="0" applyFont="1" applyFill="1" applyBorder="1" applyAlignment="1">
      <alignment horizontal="center"/>
    </xf>
    <xf numFmtId="0" fontId="2" fillId="9" borderId="36" xfId="0" applyFont="1" applyFill="1" applyBorder="1" applyAlignment="1">
      <alignment horizontal="center"/>
    </xf>
    <xf numFmtId="0" fontId="2" fillId="9" borderId="0" xfId="0" applyFont="1" applyFill="1"/>
    <xf numFmtId="0" fontId="2" fillId="9" borderId="35" xfId="0" applyFont="1" applyFill="1" applyBorder="1"/>
    <xf numFmtId="0" fontId="13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11" xfId="0" applyFont="1" applyBorder="1" applyAlignment="1">
      <alignment horizontal="center" wrapText="1"/>
    </xf>
    <xf numFmtId="2" fontId="14" fillId="0" borderId="11" xfId="0" applyNumberFormat="1" applyFont="1" applyBorder="1" applyAlignment="1">
      <alignment horizontal="center" wrapText="1"/>
    </xf>
    <xf numFmtId="2" fontId="2" fillId="10" borderId="31" xfId="0" applyNumberFormat="1" applyFont="1" applyFill="1" applyBorder="1" applyAlignment="1">
      <alignment horizontal="center"/>
    </xf>
    <xf numFmtId="2" fontId="2" fillId="10" borderId="1" xfId="0" applyNumberFormat="1" applyFont="1" applyFill="1" applyBorder="1"/>
    <xf numFmtId="2" fontId="2" fillId="10" borderId="31" xfId="0" applyNumberFormat="1" applyFont="1" applyFill="1" applyBorder="1"/>
    <xf numFmtId="0" fontId="2" fillId="10" borderId="29" xfId="0" applyFont="1" applyFill="1" applyBorder="1" applyAlignment="1">
      <alignment horizontal="center"/>
    </xf>
    <xf numFmtId="0" fontId="1" fillId="11" borderId="37" xfId="0" applyFont="1" applyFill="1" applyBorder="1"/>
    <xf numFmtId="0" fontId="3" fillId="11" borderId="38" xfId="0" applyFont="1" applyFill="1" applyBorder="1"/>
    <xf numFmtId="0" fontId="3" fillId="11" borderId="39" xfId="0" applyFont="1" applyFill="1" applyBorder="1"/>
    <xf numFmtId="0" fontId="2" fillId="12" borderId="37" xfId="0" applyFont="1" applyFill="1" applyBorder="1"/>
    <xf numFmtId="10" fontId="0" fillId="12" borderId="38" xfId="0" applyNumberFormat="1" applyFill="1" applyBorder="1"/>
    <xf numFmtId="0" fontId="0" fillId="12" borderId="38" xfId="0" applyFill="1" applyBorder="1"/>
    <xf numFmtId="0" fontId="0" fillId="12" borderId="39" xfId="0" applyFill="1" applyBorder="1"/>
    <xf numFmtId="0" fontId="2" fillId="12" borderId="40" xfId="0" applyFont="1" applyFill="1" applyBorder="1"/>
    <xf numFmtId="10" fontId="0" fillId="12" borderId="0" xfId="0" applyNumberFormat="1" applyFill="1"/>
    <xf numFmtId="0" fontId="0" fillId="12" borderId="0" xfId="0" applyFill="1"/>
    <xf numFmtId="0" fontId="0" fillId="12" borderId="41" xfId="0" applyFill="1" applyBorder="1"/>
    <xf numFmtId="0" fontId="2" fillId="12" borderId="42" xfId="0" applyFont="1" applyFill="1" applyBorder="1"/>
    <xf numFmtId="10" fontId="0" fillId="12" borderId="43" xfId="0" applyNumberFormat="1" applyFill="1" applyBorder="1"/>
    <xf numFmtId="0" fontId="0" fillId="12" borderId="43" xfId="0" applyFill="1" applyBorder="1"/>
    <xf numFmtId="0" fontId="0" fillId="12" borderId="44" xfId="0" applyFill="1" applyBorder="1"/>
    <xf numFmtId="0" fontId="14" fillId="2" borderId="11" xfId="0" applyFont="1" applyFill="1" applyBorder="1" applyAlignment="1">
      <alignment horizontal="center" wrapText="1"/>
    </xf>
    <xf numFmtId="0" fontId="10" fillId="0" borderId="0" xfId="0" applyFont="1" applyAlignment="1">
      <alignment horizontal="left"/>
    </xf>
    <xf numFmtId="10" fontId="14" fillId="0" borderId="22" xfId="0" applyNumberFormat="1" applyFont="1" applyBorder="1" applyAlignment="1">
      <alignment horizontal="center" vertical="center" wrapText="1"/>
    </xf>
    <xf numFmtId="10" fontId="14" fillId="0" borderId="23" xfId="0" applyNumberFormat="1" applyFont="1" applyBorder="1" applyAlignment="1">
      <alignment horizontal="center" vertical="center" wrapText="1"/>
    </xf>
    <xf numFmtId="10" fontId="14" fillId="0" borderId="24" xfId="0" applyNumberFormat="1" applyFont="1" applyBorder="1" applyAlignment="1">
      <alignment horizontal="center" vertical="center" wrapText="1"/>
    </xf>
    <xf numFmtId="0" fontId="0" fillId="10" borderId="10" xfId="0" applyFill="1" applyBorder="1"/>
    <xf numFmtId="0" fontId="0" fillId="10" borderId="12" xfId="0" applyFill="1" applyBorder="1"/>
    <xf numFmtId="0" fontId="0" fillId="0" borderId="12" xfId="0" applyBorder="1"/>
    <xf numFmtId="10" fontId="0" fillId="0" borderId="10" xfId="0" applyNumberFormat="1" applyBorder="1"/>
    <xf numFmtId="10" fontId="0" fillId="0" borderId="14" xfId="0" applyNumberFormat="1" applyBorder="1"/>
    <xf numFmtId="10" fontId="14" fillId="0" borderId="2" xfId="0" applyNumberFormat="1" applyFont="1" applyBorder="1" applyAlignment="1">
      <alignment horizontal="center" vertical="center" wrapText="1"/>
    </xf>
    <xf numFmtId="10" fontId="14" fillId="0" borderId="3" xfId="0" applyNumberFormat="1" applyFont="1" applyBorder="1" applyAlignment="1">
      <alignment horizontal="center" vertical="center" wrapText="1"/>
    </xf>
    <xf numFmtId="10" fontId="14" fillId="0" borderId="4" xfId="0" applyNumberFormat="1" applyFont="1" applyBorder="1" applyAlignment="1">
      <alignment horizontal="center" vertical="center" wrapText="1"/>
    </xf>
    <xf numFmtId="0" fontId="0" fillId="10" borderId="9" xfId="0" applyFill="1" applyBorder="1"/>
    <xf numFmtId="0" fontId="0" fillId="10" borderId="45" xfId="0" applyFill="1" applyBorder="1"/>
    <xf numFmtId="0" fontId="14" fillId="0" borderId="22" xfId="0" applyFont="1" applyBorder="1" applyAlignment="1">
      <alignment horizontal="center" vertical="center" wrapText="1"/>
    </xf>
    <xf numFmtId="2" fontId="14" fillId="0" borderId="23" xfId="0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2" fillId="10" borderId="46" xfId="0" applyNumberFormat="1" applyFont="1" applyFill="1" applyBorder="1"/>
    <xf numFmtId="14" fontId="0" fillId="0" borderId="10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1FF85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UK Long-Term GDP (Annual)'!$D$3</c:f>
              <c:strCache>
                <c:ptCount val="1"/>
                <c:pt idx="0">
                  <c:v>US Nominal Growth YoY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 w="1270">
              <a:solidFill>
                <a:schemeClr val="tx2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bg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(Annual)'!$D$4:$D$233</c:f>
              <c:numCache>
                <c:formatCode>0.00%</c:formatCode>
                <c:ptCount val="230"/>
                <c:pt idx="1">
                  <c:v>8.9947089947089998E-2</c:v>
                </c:pt>
                <c:pt idx="2">
                  <c:v>9.2233009708737823E-2</c:v>
                </c:pt>
                <c:pt idx="3">
                  <c:v>0.11555555555555563</c:v>
                </c:pt>
                <c:pt idx="4">
                  <c:v>0.2549800796812749</c:v>
                </c:pt>
                <c:pt idx="5">
                  <c:v>0.21587301587301577</c:v>
                </c:pt>
                <c:pt idx="6">
                  <c:v>8.877284595300261E-2</c:v>
                </c:pt>
                <c:pt idx="7">
                  <c:v>-1.918465227817745E-2</c:v>
                </c:pt>
                <c:pt idx="8">
                  <c:v>9.7799511002445438E-3</c:v>
                </c:pt>
                <c:pt idx="9">
                  <c:v>7.0217917675544861E-2</c:v>
                </c:pt>
                <c:pt idx="10">
                  <c:v>8.5972850678732948E-2</c:v>
                </c:pt>
                <c:pt idx="11">
                  <c:v>7.0833333333333304E-2</c:v>
                </c:pt>
                <c:pt idx="12">
                  <c:v>-0.12256809338521402</c:v>
                </c:pt>
                <c:pt idx="13">
                  <c:v>7.9822616407982272E-2</c:v>
                </c:pt>
                <c:pt idx="14">
                  <c:v>9.4455852156057452E-2</c:v>
                </c:pt>
                <c:pt idx="15">
                  <c:v>5.2532833020637826E-2</c:v>
                </c:pt>
                <c:pt idx="16">
                  <c:v>9.9821746880570439E-2</c:v>
                </c:pt>
                <c:pt idx="17">
                  <c:v>-4.5380875202593152E-2</c:v>
                </c:pt>
                <c:pt idx="18">
                  <c:v>9.6774193548387011E-2</c:v>
                </c:pt>
                <c:pt idx="19">
                  <c:v>6.3467492260061986E-2</c:v>
                </c:pt>
                <c:pt idx="20">
                  <c:v>2.7656477438136928E-2</c:v>
                </c:pt>
                <c:pt idx="21">
                  <c:v>8.6402266288951868E-2</c:v>
                </c:pt>
                <c:pt idx="22">
                  <c:v>2.4771838331160367E-2</c:v>
                </c:pt>
                <c:pt idx="23">
                  <c:v>0.23282442748091614</c:v>
                </c:pt>
                <c:pt idx="24">
                  <c:v>0.11248710010319907</c:v>
                </c:pt>
                <c:pt idx="25">
                  <c:v>-0.14192949907235619</c:v>
                </c:pt>
                <c:pt idx="26">
                  <c:v>-0.11459459459459465</c:v>
                </c:pt>
                <c:pt idx="27">
                  <c:v>-6.1050061050061055E-2</c:v>
                </c:pt>
                <c:pt idx="28">
                  <c:v>-4.1612483745123496E-2</c:v>
                </c:pt>
                <c:pt idx="29">
                  <c:v>-1.4925373134328401E-2</c:v>
                </c:pt>
                <c:pt idx="30">
                  <c:v>-2.2038567493112948E-2</c:v>
                </c:pt>
                <c:pt idx="31">
                  <c:v>3.5211267605633756E-2</c:v>
                </c:pt>
                <c:pt idx="32">
                  <c:v>9.5238095238095344E-2</c:v>
                </c:pt>
                <c:pt idx="33">
                  <c:v>-5.7142857142857162E-2</c:v>
                </c:pt>
                <c:pt idx="34">
                  <c:v>-6.5876152832674562E-3</c:v>
                </c:pt>
                <c:pt idx="35">
                  <c:v>9.0185676392573022E-2</c:v>
                </c:pt>
                <c:pt idx="36">
                  <c:v>5.352798053527974E-2</c:v>
                </c:pt>
                <c:pt idx="37">
                  <c:v>5.773672055427248E-2</c:v>
                </c:pt>
                <c:pt idx="38">
                  <c:v>-2.0742358078602585E-2</c:v>
                </c:pt>
                <c:pt idx="39">
                  <c:v>3.6789297658862852E-2</c:v>
                </c:pt>
                <c:pt idx="40">
                  <c:v>9.8924731182795655E-2</c:v>
                </c:pt>
                <c:pt idx="41">
                  <c:v>2.9354207436399271E-2</c:v>
                </c:pt>
                <c:pt idx="42">
                  <c:v>7.3193916349809873E-2</c:v>
                </c:pt>
                <c:pt idx="43">
                  <c:v>2.5686448184233823E-2</c:v>
                </c:pt>
                <c:pt idx="44">
                  <c:v>5.2677029360967076E-2</c:v>
                </c:pt>
                <c:pt idx="45">
                  <c:v>9.926168990976203E-2</c:v>
                </c:pt>
                <c:pt idx="46">
                  <c:v>0.10373134328358202</c:v>
                </c:pt>
                <c:pt idx="47">
                  <c:v>5.070993914807298E-2</c:v>
                </c:pt>
                <c:pt idx="48">
                  <c:v>2.8314028314028405E-2</c:v>
                </c:pt>
                <c:pt idx="49">
                  <c:v>3.9424280350438101E-2</c:v>
                </c:pt>
                <c:pt idx="50">
                  <c:v>-5.2378085490668247E-2</c:v>
                </c:pt>
                <c:pt idx="51">
                  <c:v>4.955527318932651E-2</c:v>
                </c:pt>
                <c:pt idx="52">
                  <c:v>-2.0581113801452777E-2</c:v>
                </c:pt>
                <c:pt idx="53">
                  <c:v>-3.0902348578491945E-2</c:v>
                </c:pt>
                <c:pt idx="54">
                  <c:v>8.5459183673469497E-2</c:v>
                </c:pt>
                <c:pt idx="55">
                  <c:v>9.2244418331374867E-2</c:v>
                </c:pt>
                <c:pt idx="56">
                  <c:v>0.11081226465841842</c:v>
                </c:pt>
                <c:pt idx="57">
                  <c:v>0.16707021791767551</c:v>
                </c:pt>
                <c:pt idx="58">
                  <c:v>7.0539419087136679E-3</c:v>
                </c:pt>
                <c:pt idx="59">
                  <c:v>-3.296250515039123E-3</c:v>
                </c:pt>
                <c:pt idx="60">
                  <c:v>6.6969822240595223E-2</c:v>
                </c:pt>
                <c:pt idx="61">
                  <c:v>5.5404881828748476E-2</c:v>
                </c:pt>
                <c:pt idx="62">
                  <c:v>0.12555066079295152</c:v>
                </c:pt>
                <c:pt idx="63">
                  <c:v>7.9908675799086781E-2</c:v>
                </c:pt>
                <c:pt idx="64">
                  <c:v>0.1214134702506795</c:v>
                </c:pt>
                <c:pt idx="65">
                  <c:v>7.0562887153245324E-2</c:v>
                </c:pt>
                <c:pt idx="66">
                  <c:v>1.8113207547169718E-2</c:v>
                </c:pt>
                <c:pt idx="67">
                  <c:v>3.2863849765258246E-2</c:v>
                </c:pt>
                <c:pt idx="68">
                  <c:v>-2.0813397129186617E-2</c:v>
                </c:pt>
                <c:pt idx="69">
                  <c:v>8.1114097239188832E-2</c:v>
                </c:pt>
                <c:pt idx="70">
                  <c:v>-8.5875706214689762E-3</c:v>
                </c:pt>
                <c:pt idx="71">
                  <c:v>5.835422840209703E-2</c:v>
                </c:pt>
                <c:pt idx="72">
                  <c:v>0.258668964031876</c:v>
                </c:pt>
                <c:pt idx="73">
                  <c:v>0.31724845995893225</c:v>
                </c:pt>
                <c:pt idx="74">
                  <c:v>0.24045206547155096</c:v>
                </c:pt>
                <c:pt idx="75">
                  <c:v>4.4821447271965686E-2</c:v>
                </c:pt>
                <c:pt idx="76">
                  <c:v>-8.9806555076676342E-2</c:v>
                </c:pt>
                <c:pt idx="77">
                  <c:v>-7.2348860257680836E-2</c:v>
                </c:pt>
                <c:pt idx="78">
                  <c:v>-2.3741690408357052E-2</c:v>
                </c:pt>
                <c:pt idx="79">
                  <c:v>-3.6843385214007762E-2</c:v>
                </c:pt>
                <c:pt idx="80">
                  <c:v>-1.3760888776669589E-2</c:v>
                </c:pt>
                <c:pt idx="81">
                  <c:v>-1.8817204301075252E-2</c:v>
                </c:pt>
                <c:pt idx="82">
                  <c:v>8.4018264840182599E-2</c:v>
                </c:pt>
                <c:pt idx="83">
                  <c:v>6.3545553014803247E-2</c:v>
                </c:pt>
                <c:pt idx="84">
                  <c:v>-3.1005997510467398E-2</c:v>
                </c:pt>
                <c:pt idx="85">
                  <c:v>-3.7837206586476713E-2</c:v>
                </c:pt>
                <c:pt idx="86">
                  <c:v>1.8084719019298534E-2</c:v>
                </c:pt>
                <c:pt idx="87">
                  <c:v>2.5751072961373467E-2</c:v>
                </c:pt>
                <c:pt idx="88">
                  <c:v>-1.6736401673640211E-2</c:v>
                </c:pt>
                <c:pt idx="89">
                  <c:v>0.11690307328605209</c:v>
                </c:pt>
                <c:pt idx="90">
                  <c:v>0.10720711186368925</c:v>
                </c:pt>
                <c:pt idx="91">
                  <c:v>0.12215637545402402</c:v>
                </c:pt>
                <c:pt idx="92">
                  <c:v>5.0340715502555256E-2</c:v>
                </c:pt>
                <c:pt idx="93">
                  <c:v>8.4340280593626638E-3</c:v>
                </c:pt>
                <c:pt idx="94">
                  <c:v>-4.3345396059509489E-2</c:v>
                </c:pt>
                <c:pt idx="95">
                  <c:v>-1.6055817081371937E-2</c:v>
                </c:pt>
                <c:pt idx="96">
                  <c:v>5.0576676633917073E-2</c:v>
                </c:pt>
                <c:pt idx="97">
                  <c:v>7.93689517768561E-2</c:v>
                </c:pt>
                <c:pt idx="98">
                  <c:v>5.4772847133278013E-2</c:v>
                </c:pt>
                <c:pt idx="99">
                  <c:v>-9.2857142857138975E-4</c:v>
                </c:pt>
                <c:pt idx="100">
                  <c:v>8.8367770072209861E-2</c:v>
                </c:pt>
                <c:pt idx="101">
                  <c:v>2.2006174866977535E-2</c:v>
                </c:pt>
                <c:pt idx="102">
                  <c:v>6.1447486823499098E-2</c:v>
                </c:pt>
                <c:pt idx="103">
                  <c:v>-5.7405837471236509E-2</c:v>
                </c:pt>
                <c:pt idx="104">
                  <c:v>-8.2615957856867483E-2</c:v>
                </c:pt>
                <c:pt idx="105">
                  <c:v>0.10322128851540624</c:v>
                </c:pt>
                <c:pt idx="106">
                  <c:v>-7.0458296305699886E-3</c:v>
                </c:pt>
                <c:pt idx="107">
                  <c:v>4.2574953653391256E-2</c:v>
                </c:pt>
                <c:pt idx="108">
                  <c:v>0.11981114721932684</c:v>
                </c:pt>
                <c:pt idx="109">
                  <c:v>7.8355144280786382E-2</c:v>
                </c:pt>
                <c:pt idx="110">
                  <c:v>5.4432822179343976E-2</c:v>
                </c:pt>
                <c:pt idx="111">
                  <c:v>8.2731387845516702E-2</c:v>
                </c:pt>
                <c:pt idx="112">
                  <c:v>8.0501690090731159E-2</c:v>
                </c:pt>
                <c:pt idx="113">
                  <c:v>7.7632337202601542E-2</c:v>
                </c:pt>
                <c:pt idx="114">
                  <c:v>-9.6256684491978772E-3</c:v>
                </c:pt>
                <c:pt idx="115">
                  <c:v>0.12102746066029013</c:v>
                </c:pt>
                <c:pt idx="116">
                  <c:v>7.8098121516548602E-2</c:v>
                </c:pt>
                <c:pt idx="117">
                  <c:v>9.0694408986469188E-2</c:v>
                </c:pt>
                <c:pt idx="118">
                  <c:v>-0.1098659956697291</c:v>
                </c:pt>
                <c:pt idx="119">
                  <c:v>6.9585510962101083E-2</c:v>
                </c:pt>
                <c:pt idx="120">
                  <c:v>3.7062077443146935E-2</c:v>
                </c:pt>
                <c:pt idx="121">
                  <c:v>2.7529188644580094E-2</c:v>
                </c:pt>
                <c:pt idx="122">
                  <c:v>8.8536409516942971E-2</c:v>
                </c:pt>
                <c:pt idx="123">
                  <c:v>4.6946615445754514E-2</c:v>
                </c:pt>
                <c:pt idx="124">
                  <c:v>-6.7970746767214152E-2</c:v>
                </c:pt>
                <c:pt idx="125">
                  <c:v>6.0193858434471004E-2</c:v>
                </c:pt>
                <c:pt idx="126">
                  <c:v>0.28347162466707632</c:v>
                </c:pt>
                <c:pt idx="127">
                  <c:v>0.20274557535367244</c:v>
                </c:pt>
                <c:pt idx="128">
                  <c:v>0.27023126182023294</c:v>
                </c:pt>
                <c:pt idx="129">
                  <c:v>3.2951532644611925E-2</c:v>
                </c:pt>
                <c:pt idx="130">
                  <c:v>0.12841067138702744</c:v>
                </c:pt>
                <c:pt idx="131">
                  <c:v>-0.16731282074266629</c:v>
                </c:pt>
                <c:pt idx="132">
                  <c:v>-2.3414161530801447E-3</c:v>
                </c:pt>
                <c:pt idx="133">
                  <c:v>0.1631777717831131</c:v>
                </c:pt>
                <c:pt idx="134">
                  <c:v>1.7950323523272749E-2</c:v>
                </c:pt>
                <c:pt idx="135">
                  <c:v>4.1726471191306125E-2</c:v>
                </c:pt>
                <c:pt idx="136">
                  <c:v>7.0378024910059178E-2</c:v>
                </c:pt>
                <c:pt idx="137">
                  <c:v>-1.4496603156765597E-2</c:v>
                </c:pt>
                <c:pt idx="138">
                  <c:v>1.9063711566769559E-2</c:v>
                </c:pt>
                <c:pt idx="139">
                  <c:v>6.403540003051722E-2</c:v>
                </c:pt>
                <c:pt idx="140">
                  <c:v>-0.11854684512428293</c:v>
                </c:pt>
                <c:pt idx="141">
                  <c:v>-0.16052060737527118</c:v>
                </c:pt>
                <c:pt idx="142">
                  <c:v>-0.23126614987080107</c:v>
                </c:pt>
                <c:pt idx="143">
                  <c:v>-3.8655462184873923E-2</c:v>
                </c:pt>
                <c:pt idx="144">
                  <c:v>0.16783216783216792</c:v>
                </c:pt>
                <c:pt idx="145">
                  <c:v>0.11077844311377238</c:v>
                </c:pt>
                <c:pt idx="146">
                  <c:v>0.14285714285714279</c:v>
                </c:pt>
                <c:pt idx="147">
                  <c:v>9.6698113207547065E-2</c:v>
                </c:pt>
                <c:pt idx="148">
                  <c:v>-6.0215053763440829E-2</c:v>
                </c:pt>
                <c:pt idx="149">
                  <c:v>6.8649885583524028E-2</c:v>
                </c:pt>
                <c:pt idx="150">
                  <c:v>0.10171306209850117</c:v>
                </c:pt>
                <c:pt idx="151">
                  <c:v>0.2565597667638484</c:v>
                </c:pt>
                <c:pt idx="152">
                  <c:v>0.28383604021655073</c:v>
                </c:pt>
                <c:pt idx="153">
                  <c:v>0.22349397590361453</c:v>
                </c:pt>
                <c:pt idx="154">
                  <c:v>0.10487444608567209</c:v>
                </c:pt>
                <c:pt idx="155">
                  <c:v>1.6042780748663166E-2</c:v>
                </c:pt>
                <c:pt idx="156">
                  <c:v>-2.1929824561403022E-3</c:v>
                </c:pt>
                <c:pt idx="157">
                  <c:v>9.7142857142857197E-2</c:v>
                </c:pt>
                <c:pt idx="158">
                  <c:v>9.9759615384615419E-2</c:v>
                </c:pt>
                <c:pt idx="159">
                  <c:v>-7.2859744990892983E-3</c:v>
                </c:pt>
                <c:pt idx="160">
                  <c:v>0.10018348623853202</c:v>
                </c:pt>
                <c:pt idx="161">
                  <c:v>0.1571047364909941</c:v>
                </c:pt>
                <c:pt idx="162">
                  <c:v>5.880657249927923E-2</c:v>
                </c:pt>
                <c:pt idx="163">
                  <c:v>5.9624285325347026E-2</c:v>
                </c:pt>
                <c:pt idx="164">
                  <c:v>3.3401849948613282E-3</c:v>
                </c:pt>
                <c:pt idx="165">
                  <c:v>8.9628681177976954E-2</c:v>
                </c:pt>
                <c:pt idx="166">
                  <c:v>5.6169212690951875E-2</c:v>
                </c:pt>
                <c:pt idx="167">
                  <c:v>5.4739652870493982E-2</c:v>
                </c:pt>
                <c:pt idx="168">
                  <c:v>1.51898734177216E-2</c:v>
                </c:pt>
                <c:pt idx="169">
                  <c:v>8.4164588528678363E-2</c:v>
                </c:pt>
                <c:pt idx="170">
                  <c:v>3.9677975848188662E-2</c:v>
                </c:pt>
                <c:pt idx="171">
                  <c:v>3.6504424778761146E-2</c:v>
                </c:pt>
                <c:pt idx="172">
                  <c:v>7.4172892209178221E-2</c:v>
                </c:pt>
                <c:pt idx="173">
                  <c:v>5.5638350720317975E-2</c:v>
                </c:pt>
                <c:pt idx="174">
                  <c:v>7.3725490196078436E-2</c:v>
                </c:pt>
                <c:pt idx="175">
                  <c:v>8.44411979547115E-2</c:v>
                </c:pt>
                <c:pt idx="176">
                  <c:v>9.5783375993533593E-2</c:v>
                </c:pt>
                <c:pt idx="177">
                  <c:v>5.7290386033931551E-2</c:v>
                </c:pt>
                <c:pt idx="178">
                  <c:v>9.3837209302325642E-2</c:v>
                </c:pt>
                <c:pt idx="179">
                  <c:v>8.1747634740087172E-2</c:v>
                </c:pt>
                <c:pt idx="180">
                  <c:v>5.4736635220125729E-2</c:v>
                </c:pt>
                <c:pt idx="181">
                  <c:v>8.5344265349855508E-2</c:v>
                </c:pt>
                <c:pt idx="182">
                  <c:v>9.8034166022834546E-2</c:v>
                </c:pt>
                <c:pt idx="183">
                  <c:v>0.11437729653662743</c:v>
                </c:pt>
                <c:pt idx="184">
                  <c:v>8.4046583415181786E-2</c:v>
                </c:pt>
                <c:pt idx="185">
                  <c:v>9.0409008542583491E-2</c:v>
                </c:pt>
                <c:pt idx="186">
                  <c:v>0.11187607573149738</c:v>
                </c:pt>
                <c:pt idx="187">
                  <c:v>0.11124159282587809</c:v>
                </c:pt>
                <c:pt idx="188">
                  <c:v>0.1295993851474686</c:v>
                </c:pt>
                <c:pt idx="189">
                  <c:v>0.11723932641605717</c:v>
                </c:pt>
                <c:pt idx="190">
                  <c:v>8.7542343851101823E-2</c:v>
                </c:pt>
                <c:pt idx="191">
                  <c:v>0.12238826864522445</c:v>
                </c:pt>
                <c:pt idx="192">
                  <c:v>4.2656688493919459E-2</c:v>
                </c:pt>
                <c:pt idx="193">
                  <c:v>8.6787487289909704E-2</c:v>
                </c:pt>
                <c:pt idx="194">
                  <c:v>0.11106219042377541</c:v>
                </c:pt>
                <c:pt idx="195">
                  <c:v>7.4648305924311487E-2</c:v>
                </c:pt>
                <c:pt idx="196">
                  <c:v>5.545056464623177E-2</c:v>
                </c:pt>
                <c:pt idx="197">
                  <c:v>6.0179928378024217E-2</c:v>
                </c:pt>
                <c:pt idx="198">
                  <c:v>7.8513758444554327E-2</c:v>
                </c:pt>
                <c:pt idx="199">
                  <c:v>7.7381407073561892E-2</c:v>
                </c:pt>
                <c:pt idx="200">
                  <c:v>5.6987379466817867E-2</c:v>
                </c:pt>
                <c:pt idx="201">
                  <c:v>3.2701111837802443E-2</c:v>
                </c:pt>
                <c:pt idx="202">
                  <c:v>5.8816842857374763E-2</c:v>
                </c:pt>
                <c:pt idx="203">
                  <c:v>5.1884115761544614E-2</c:v>
                </c:pt>
                <c:pt idx="204">
                  <c:v>6.2490887353104041E-2</c:v>
                </c:pt>
                <c:pt idx="205">
                  <c:v>4.8372488747392639E-2</c:v>
                </c:pt>
                <c:pt idx="206">
                  <c:v>5.6729976307970276E-2</c:v>
                </c:pt>
                <c:pt idx="207">
                  <c:v>6.2491484064362002E-2</c:v>
                </c:pt>
                <c:pt idx="208">
                  <c:v>5.656593919044961E-2</c:v>
                </c:pt>
                <c:pt idx="209">
                  <c:v>6.2662753232996415E-2</c:v>
                </c:pt>
                <c:pt idx="210">
                  <c:v>6.4543594961944617E-2</c:v>
                </c:pt>
                <c:pt idx="211">
                  <c:v>3.2139129756249885E-2</c:v>
                </c:pt>
                <c:pt idx="212">
                  <c:v>3.3510366856300378E-2</c:v>
                </c:pt>
                <c:pt idx="213">
                  <c:v>4.7712227058264167E-2</c:v>
                </c:pt>
                <c:pt idx="214">
                  <c:v>6.5935312701820514E-2</c:v>
                </c:pt>
                <c:pt idx="215">
                  <c:v>6.7375160680219759E-2</c:v>
                </c:pt>
                <c:pt idx="216">
                  <c:v>5.9678136937544979E-2</c:v>
                </c:pt>
                <c:pt idx="217">
                  <c:v>4.6132352728273096E-2</c:v>
                </c:pt>
                <c:pt idx="218">
                  <c:v>1.8052989572305389E-2</c:v>
                </c:pt>
                <c:pt idx="219">
                  <c:v>-1.7936762546897911E-2</c:v>
                </c:pt>
                <c:pt idx="220">
                  <c:v>3.7594557371149362E-2</c:v>
                </c:pt>
                <c:pt idx="221">
                  <c:v>3.6719338851795236E-2</c:v>
                </c:pt>
                <c:pt idx="222">
                  <c:v>4.2103637744006717E-2</c:v>
                </c:pt>
                <c:pt idx="223">
                  <c:v>3.6296845094770713E-2</c:v>
                </c:pt>
                <c:pt idx="224">
                  <c:v>4.423023074310839E-2</c:v>
                </c:pt>
                <c:pt idx="225">
                  <c:v>3.979506255955001E-2</c:v>
                </c:pt>
                <c:pt idx="226">
                  <c:v>2.6897414512093487E-2</c:v>
                </c:pt>
                <c:pt idx="227">
                  <c:v>4.2981565589099713E-2</c:v>
                </c:pt>
                <c:pt idx="228">
                  <c:v>5.4345932764326754E-2</c:v>
                </c:pt>
                <c:pt idx="229">
                  <c:v>4.1180357819651903E-2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4-4A34-AD2E-6FFD0675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3068703"/>
        <c:axId val="1183186031"/>
      </c:barChart>
      <c:catAx>
        <c:axId val="1263068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6031"/>
        <c:crossesAt val="0"/>
        <c:auto val="1"/>
        <c:lblAlgn val="ctr"/>
        <c:lblOffset val="100"/>
        <c:noMultiLvlLbl val="0"/>
      </c:catAx>
      <c:valAx>
        <c:axId val="1183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870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'STOXX600_EUGDP Correlation'!$D$1</c:f>
              <c:strCache>
                <c:ptCount val="1"/>
                <c:pt idx="0">
                  <c:v>STOXX 600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'STOXX600_EUGDP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'STOXX600_EUGDP Correlation'!$D$3:$D$301</c:f>
              <c:numCache>
                <c:formatCode>0.00%</c:formatCode>
                <c:ptCount val="299"/>
                <c:pt idx="4">
                  <c:v>0.2288282345180177</c:v>
                </c:pt>
                <c:pt idx="5">
                  <c:v>0.19823271817328747</c:v>
                </c:pt>
                <c:pt idx="6">
                  <c:v>0.1635127143701951</c:v>
                </c:pt>
                <c:pt idx="7">
                  <c:v>0.2090479215188088</c:v>
                </c:pt>
                <c:pt idx="8">
                  <c:v>0.29204133673332433</c:v>
                </c:pt>
                <c:pt idx="9">
                  <c:v>0.39757227696926201</c:v>
                </c:pt>
                <c:pt idx="10">
                  <c:v>0.48761118170266826</c:v>
                </c:pt>
                <c:pt idx="11">
                  <c:v>0.37639367229000054</c:v>
                </c:pt>
                <c:pt idx="12">
                  <c:v>0.4953775838786747</c:v>
                </c:pt>
                <c:pt idx="13">
                  <c:v>0.38930656082185378</c:v>
                </c:pt>
                <c:pt idx="14">
                  <c:v>7.3030108904548197E-3</c:v>
                </c:pt>
                <c:pt idx="15">
                  <c:v>0.18457101658255226</c:v>
                </c:pt>
                <c:pt idx="16">
                  <c:v>3.2057515976660067E-2</c:v>
                </c:pt>
                <c:pt idx="17">
                  <c:v>4.0904813121807049E-2</c:v>
                </c:pt>
                <c:pt idx="18">
                  <c:v>0.28851861273636903</c:v>
                </c:pt>
                <c:pt idx="19">
                  <c:v>0.35866957860441806</c:v>
                </c:pt>
                <c:pt idx="20">
                  <c:v>0.32626619552414615</c:v>
                </c:pt>
                <c:pt idx="21">
                  <c:v>0.21650682941005517</c:v>
                </c:pt>
                <c:pt idx="22">
                  <c:v>0.241946628936198</c:v>
                </c:pt>
                <c:pt idx="23">
                  <c:v>-5.1911776331392101E-2</c:v>
                </c:pt>
                <c:pt idx="24">
                  <c:v>-0.18370971834559768</c:v>
                </c:pt>
                <c:pt idx="25">
                  <c:v>-0.12578966926793012</c:v>
                </c:pt>
                <c:pt idx="26">
                  <c:v>-0.29448389147944043</c:v>
                </c:pt>
                <c:pt idx="27">
                  <c:v>-0.17129436615803662</c:v>
                </c:pt>
                <c:pt idx="28">
                  <c:v>-5.800435188063402E-2</c:v>
                </c:pt>
                <c:pt idx="29">
                  <c:v>-0.22866251707909524</c:v>
                </c:pt>
                <c:pt idx="30">
                  <c:v>-0.26861692140147964</c:v>
                </c:pt>
                <c:pt idx="31">
                  <c:v>-0.31831902334317153</c:v>
                </c:pt>
                <c:pt idx="32">
                  <c:v>-0.41786562829989449</c:v>
                </c:pt>
                <c:pt idx="33">
                  <c:v>-0.20114942528735635</c:v>
                </c:pt>
                <c:pt idx="34">
                  <c:v>6.2127746970630726E-2</c:v>
                </c:pt>
                <c:pt idx="35">
                  <c:v>0.12821648216482173</c:v>
                </c:pt>
                <c:pt idx="36">
                  <c:v>0.34113712374581939</c:v>
                </c:pt>
                <c:pt idx="37">
                  <c:v>0.18685325712033118</c:v>
                </c:pt>
                <c:pt idx="38">
                  <c:v>0.14927970608140773</c:v>
                </c:pt>
                <c:pt idx="39">
                  <c:v>9.5067812132048291E-2</c:v>
                </c:pt>
                <c:pt idx="40">
                  <c:v>0.10820406610592159</c:v>
                </c:pt>
                <c:pt idx="41">
                  <c:v>0.14556173710869391</c:v>
                </c:pt>
                <c:pt idx="42">
                  <c:v>0.2509464120467737</c:v>
                </c:pt>
                <c:pt idx="43">
                  <c:v>0.23463820636374488</c:v>
                </c:pt>
                <c:pt idx="44">
                  <c:v>0.27556352263625605</c:v>
                </c:pt>
                <c:pt idx="45">
                  <c:v>0.16214844882574653</c:v>
                </c:pt>
                <c:pt idx="46">
                  <c:v>0.14804976462676533</c:v>
                </c:pt>
                <c:pt idx="47">
                  <c:v>0.17814405057575078</c:v>
                </c:pt>
                <c:pt idx="48">
                  <c:v>0.11894510226049526</c:v>
                </c:pt>
                <c:pt idx="49">
                  <c:v>0.22781138901016629</c:v>
                </c:pt>
                <c:pt idx="50">
                  <c:v>0.10669829833347988</c:v>
                </c:pt>
                <c:pt idx="51">
                  <c:v>-1.6974210151673441E-3</c:v>
                </c:pt>
                <c:pt idx="52">
                  <c:v>-0.18240607129496034</c:v>
                </c:pt>
                <c:pt idx="53">
                  <c:v>-0.26496659978156512</c:v>
                </c:pt>
                <c:pt idx="54">
                  <c:v>-0.32236807283120728</c:v>
                </c:pt>
                <c:pt idx="55">
                  <c:v>-0.45601140851250543</c:v>
                </c:pt>
                <c:pt idx="56">
                  <c:v>-0.4232579422146685</c:v>
                </c:pt>
                <c:pt idx="57">
                  <c:v>-0.28874529182072628</c:v>
                </c:pt>
                <c:pt idx="58">
                  <c:v>-5.3036516305409176E-2</c:v>
                </c:pt>
                <c:pt idx="59">
                  <c:v>0.27994555353901984</c:v>
                </c:pt>
                <c:pt idx="60">
                  <c:v>0.4936529525104838</c:v>
                </c:pt>
                <c:pt idx="61">
                  <c:v>0.18214060146723021</c:v>
                </c:pt>
                <c:pt idx="62">
                  <c:v>7.1142821792386846E-2</c:v>
                </c:pt>
                <c:pt idx="63">
                  <c:v>8.6336602465634682E-2</c:v>
                </c:pt>
                <c:pt idx="64">
                  <c:v>4.6780741359031763E-2</c:v>
                </c:pt>
                <c:pt idx="65">
                  <c:v>0.12140391254315319</c:v>
                </c:pt>
                <c:pt idx="66">
                  <c:v>-0.12913907284768222</c:v>
                </c:pt>
                <c:pt idx="67">
                  <c:v>-0.11337514955947936</c:v>
                </c:pt>
                <c:pt idx="68">
                  <c:v>-4.5596230518303638E-2</c:v>
                </c:pt>
                <c:pt idx="69">
                  <c:v>-7.9491314227076226E-2</c:v>
                </c:pt>
                <c:pt idx="70">
                  <c:v>0.18701918825714037</c:v>
                </c:pt>
                <c:pt idx="71">
                  <c:v>0.14369837245440431</c:v>
                </c:pt>
                <c:pt idx="72">
                  <c:v>0.11567674312623422</c:v>
                </c:pt>
                <c:pt idx="73">
                  <c:v>0.13476927977067321</c:v>
                </c:pt>
                <c:pt idx="74">
                  <c:v>0.1563617401668651</c:v>
                </c:pt>
                <c:pt idx="75">
                  <c:v>0.17369851258581237</c:v>
                </c:pt>
                <c:pt idx="76">
                  <c:v>0.13796037851453491</c:v>
                </c:pt>
                <c:pt idx="77">
                  <c:v>0.19942460178233112</c:v>
                </c:pt>
                <c:pt idx="78">
                  <c:v>0.10506989628293506</c:v>
                </c:pt>
                <c:pt idx="79">
                  <c:v>4.3502101992323183E-2</c:v>
                </c:pt>
                <c:pt idx="80">
                  <c:v>0.18841793544913399</c:v>
                </c:pt>
                <c:pt idx="81">
                  <c:v>0.11539811618791318</c:v>
                </c:pt>
                <c:pt idx="82">
                  <c:v>1.3670280984027006E-2</c:v>
                </c:pt>
                <c:pt idx="83">
                  <c:v>6.7933671979914623E-2</c:v>
                </c:pt>
                <c:pt idx="84">
                  <c:v>-0.1504153032972565</c:v>
                </c:pt>
                <c:pt idx="85">
                  <c:v>-0.13487713409037272</c:v>
                </c:pt>
                <c:pt idx="86">
                  <c:v>-1.3945998792305181E-2</c:v>
                </c:pt>
                <c:pt idx="87">
                  <c:v>-1.2000765424673987E-2</c:v>
                </c:pt>
                <c:pt idx="88">
                  <c:v>0.12916987616282505</c:v>
                </c:pt>
                <c:pt idx="89">
                  <c:v>0.15002425124287622</c:v>
                </c:pt>
                <c:pt idx="90">
                  <c:v>0.13192581360083988</c:v>
                </c:pt>
                <c:pt idx="91">
                  <c:v>7.6808145647722759E-2</c:v>
                </c:pt>
                <c:pt idx="92">
                  <c:v>-2.6945479351419332E-2</c:v>
                </c:pt>
                <c:pt idx="93">
                  <c:v>1.4761314811397863E-3</c:v>
                </c:pt>
                <c:pt idx="94">
                  <c:v>-1.2829760923330658E-2</c:v>
                </c:pt>
                <c:pt idx="95">
                  <c:v>-0.13240659848913106</c:v>
                </c:pt>
                <c:pt idx="96">
                  <c:v>2.216410062825247E-2</c:v>
                </c:pt>
                <c:pt idx="97">
                  <c:v>1.3002395178059123E-2</c:v>
                </c:pt>
                <c:pt idx="98">
                  <c:v>2.601910329349133E-2</c:v>
                </c:pt>
                <c:pt idx="99">
                  <c:v>0.23157115356138003</c:v>
                </c:pt>
                <c:pt idx="100">
                  <c:v>-0.15571500171463237</c:v>
                </c:pt>
                <c:pt idx="101">
                  <c:v>-6.3735806895835023E-2</c:v>
                </c:pt>
                <c:pt idx="102">
                  <c:v>-8.1546483530459124E-2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90B-B94B-F77B12D7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56191"/>
        <c:axId val="2095753279"/>
      </c:lineChart>
      <c:lineChart>
        <c:grouping val="standard"/>
        <c:varyColors val="0"/>
        <c:ser>
          <c:idx val="1"/>
          <c:order val="1"/>
          <c:tx>
            <c:strRef>
              <c:f>'STOXX600_EUGDP Correlation'!$E$1</c:f>
              <c:strCache>
                <c:ptCount val="1"/>
                <c:pt idx="0">
                  <c:v>GDP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'STOXX600_EUGDP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'STOXX600_EUGDP Correlation'!$E$3:$E$301</c:f>
              <c:numCache>
                <c:formatCode>0.00%</c:formatCode>
                <c:ptCount val="299"/>
                <c:pt idx="4">
                  <c:v>1.9953388594305066E-2</c:v>
                </c:pt>
                <c:pt idx="5">
                  <c:v>1.7106652529816024E-2</c:v>
                </c:pt>
                <c:pt idx="6">
                  <c:v>1.8145951064533428E-2</c:v>
                </c:pt>
                <c:pt idx="7">
                  <c:v>1.6367209543558747E-2</c:v>
                </c:pt>
                <c:pt idx="8">
                  <c:v>2.0637889481129879E-2</c:v>
                </c:pt>
                <c:pt idx="9">
                  <c:v>2.5077704128111167E-2</c:v>
                </c:pt>
                <c:pt idx="10">
                  <c:v>2.7179229284537199E-2</c:v>
                </c:pt>
                <c:pt idx="11">
                  <c:v>3.50283312484021E-2</c:v>
                </c:pt>
                <c:pt idx="12">
                  <c:v>3.8566250594305185E-2</c:v>
                </c:pt>
                <c:pt idx="13">
                  <c:v>3.0257116594865074E-2</c:v>
                </c:pt>
                <c:pt idx="14">
                  <c:v>2.9045983015382415E-2</c:v>
                </c:pt>
                <c:pt idx="15">
                  <c:v>1.8900029357359127E-2</c:v>
                </c:pt>
                <c:pt idx="16">
                  <c:v>2.1539066651611982E-2</c:v>
                </c:pt>
                <c:pt idx="17">
                  <c:v>2.3499173698731335E-2</c:v>
                </c:pt>
                <c:pt idx="18">
                  <c:v>2.9193359031879584E-2</c:v>
                </c:pt>
                <c:pt idx="19">
                  <c:v>4.0112615201301161E-2</c:v>
                </c:pt>
                <c:pt idx="20">
                  <c:v>4.1858638285501071E-2</c:v>
                </c:pt>
                <c:pt idx="21">
                  <c:v>4.539373435575067E-2</c:v>
                </c:pt>
                <c:pt idx="22">
                  <c:v>3.9176186184236794E-2</c:v>
                </c:pt>
                <c:pt idx="23">
                  <c:v>3.4052483125117883E-2</c:v>
                </c:pt>
                <c:pt idx="24">
                  <c:v>3.1302091468390802E-2</c:v>
                </c:pt>
                <c:pt idx="25">
                  <c:v>2.2571948125840846E-2</c:v>
                </c:pt>
                <c:pt idx="26">
                  <c:v>1.8958392600075147E-2</c:v>
                </c:pt>
                <c:pt idx="27">
                  <c:v>1.3557809585894365E-2</c:v>
                </c:pt>
                <c:pt idx="28">
                  <c:v>5.5569333577583091E-3</c:v>
                </c:pt>
                <c:pt idx="29">
                  <c:v>1.0465770522146034E-2</c:v>
                </c:pt>
                <c:pt idx="30">
                  <c:v>1.3137312573534787E-2</c:v>
                </c:pt>
                <c:pt idx="31">
                  <c:v>1.3103030142145311E-2</c:v>
                </c:pt>
                <c:pt idx="32">
                  <c:v>1.0028590014817595E-2</c:v>
                </c:pt>
                <c:pt idx="33">
                  <c:v>5.5206643055794036E-3</c:v>
                </c:pt>
                <c:pt idx="34">
                  <c:v>7.1331085201975508E-3</c:v>
                </c:pt>
                <c:pt idx="35">
                  <c:v>1.2890028891820782E-2</c:v>
                </c:pt>
                <c:pt idx="36">
                  <c:v>2.1638986311105057E-2</c:v>
                </c:pt>
                <c:pt idx="37">
                  <c:v>2.6754205586949409E-2</c:v>
                </c:pt>
                <c:pt idx="38">
                  <c:v>2.3418791958230045E-2</c:v>
                </c:pt>
                <c:pt idx="39">
                  <c:v>2.0285839325228094E-2</c:v>
                </c:pt>
                <c:pt idx="40">
                  <c:v>1.6624424760629752E-2</c:v>
                </c:pt>
                <c:pt idx="41">
                  <c:v>1.6384559952843381E-2</c:v>
                </c:pt>
                <c:pt idx="42">
                  <c:v>2.1493637518768871E-2</c:v>
                </c:pt>
                <c:pt idx="43">
                  <c:v>2.3858609946606935E-2</c:v>
                </c:pt>
                <c:pt idx="44">
                  <c:v>3.0958445657111922E-2</c:v>
                </c:pt>
                <c:pt idx="45">
                  <c:v>3.7126766698620584E-2</c:v>
                </c:pt>
                <c:pt idx="46">
                  <c:v>3.5186610368713955E-2</c:v>
                </c:pt>
                <c:pt idx="47">
                  <c:v>3.915240287867694E-2</c:v>
                </c:pt>
                <c:pt idx="48">
                  <c:v>3.6977867787647334E-2</c:v>
                </c:pt>
                <c:pt idx="49">
                  <c:v>3.1722530353260447E-2</c:v>
                </c:pt>
                <c:pt idx="50">
                  <c:v>3.0645055759041195E-2</c:v>
                </c:pt>
                <c:pt idx="51">
                  <c:v>2.6542204443084305E-2</c:v>
                </c:pt>
                <c:pt idx="52">
                  <c:v>2.3802536760723303E-2</c:v>
                </c:pt>
                <c:pt idx="53">
                  <c:v>1.4295945302499558E-2</c:v>
                </c:pt>
                <c:pt idx="54">
                  <c:v>4.1419929772235076E-3</c:v>
                </c:pt>
                <c:pt idx="55">
                  <c:v>-2.0201123624923212E-2</c:v>
                </c:pt>
                <c:pt idx="56">
                  <c:v>-5.3600145941889221E-2</c:v>
                </c:pt>
                <c:pt idx="57">
                  <c:v>-5.2072818819642652E-2</c:v>
                </c:pt>
                <c:pt idx="58">
                  <c:v>-4.3715761612542536E-2</c:v>
                </c:pt>
                <c:pt idx="59">
                  <c:v>-2.1290269311032506E-2</c:v>
                </c:pt>
                <c:pt idx="60">
                  <c:v>1.1873993264263083E-2</c:v>
                </c:pt>
                <c:pt idx="61">
                  <c:v>2.2897547687374065E-2</c:v>
                </c:pt>
                <c:pt idx="62">
                  <c:v>2.4392654499947541E-2</c:v>
                </c:pt>
                <c:pt idx="63">
                  <c:v>2.5624082558626249E-2</c:v>
                </c:pt>
                <c:pt idx="64">
                  <c:v>3.0185614109912606E-2</c:v>
                </c:pt>
                <c:pt idx="65">
                  <c:v>2.0754762328731191E-2</c:v>
                </c:pt>
                <c:pt idx="66">
                  <c:v>1.7271877776880329E-2</c:v>
                </c:pt>
                <c:pt idx="67">
                  <c:v>7.3448740564845405E-3</c:v>
                </c:pt>
                <c:pt idx="68">
                  <c:v>-2.7485011284023031E-3</c:v>
                </c:pt>
                <c:pt idx="69">
                  <c:v>-6.0568128334369531E-3</c:v>
                </c:pt>
                <c:pt idx="70">
                  <c:v>-8.935553206356972E-3</c:v>
                </c:pt>
                <c:pt idx="71">
                  <c:v>-9.4502570527035257E-3</c:v>
                </c:pt>
                <c:pt idx="72">
                  <c:v>-9.9467773971524398E-3</c:v>
                </c:pt>
                <c:pt idx="73">
                  <c:v>-2.263661400560113E-3</c:v>
                </c:pt>
                <c:pt idx="74">
                  <c:v>2.4460378490749335E-3</c:v>
                </c:pt>
                <c:pt idx="75">
                  <c:v>9.577274611366926E-3</c:v>
                </c:pt>
                <c:pt idx="76">
                  <c:v>1.6677954663731676E-2</c:v>
                </c:pt>
                <c:pt idx="77">
                  <c:v>1.4210065408778894E-2</c:v>
                </c:pt>
                <c:pt idx="78">
                  <c:v>1.5796656402013554E-2</c:v>
                </c:pt>
                <c:pt idx="79">
                  <c:v>1.7194954069305712E-2</c:v>
                </c:pt>
                <c:pt idx="80">
                  <c:v>2.0288270697242483E-2</c:v>
                </c:pt>
                <c:pt idx="81">
                  <c:v>2.2141431400362288E-2</c:v>
                </c:pt>
                <c:pt idx="82">
                  <c:v>2.2373560454784558E-2</c:v>
                </c:pt>
                <c:pt idx="83">
                  <c:v>2.2836132602273684E-2</c:v>
                </c:pt>
                <c:pt idx="84">
                  <c:v>2.038761754502616E-2</c:v>
                </c:pt>
                <c:pt idx="85">
                  <c:v>1.9014062708759827E-2</c:v>
                </c:pt>
                <c:pt idx="86">
                  <c:v>1.7993271989614756E-2</c:v>
                </c:pt>
                <c:pt idx="87">
                  <c:v>2.1625680756878873E-2</c:v>
                </c:pt>
                <c:pt idx="88">
                  <c:v>2.4286935934335396E-2</c:v>
                </c:pt>
                <c:pt idx="89">
                  <c:v>2.8698377544855713E-2</c:v>
                </c:pt>
                <c:pt idx="90">
                  <c:v>3.2127237337465697E-2</c:v>
                </c:pt>
                <c:pt idx="91">
                  <c:v>3.2147734364591729E-2</c:v>
                </c:pt>
                <c:pt idx="92">
                  <c:v>2.7078238818643019E-2</c:v>
                </c:pt>
                <c:pt idx="93">
                  <c:v>2.4632961781193341E-2</c:v>
                </c:pt>
                <c:pt idx="94">
                  <c:v>1.8298377238054719E-2</c:v>
                </c:pt>
                <c:pt idx="95">
                  <c:v>1.5355755536833771E-2</c:v>
                </c:pt>
                <c:pt idx="96">
                  <c:v>1.8185276081459145E-2</c:v>
                </c:pt>
                <c:pt idx="97">
                  <c:v>1.5473144689537088E-2</c:v>
                </c:pt>
                <c:pt idx="98">
                  <c:v>1.6464148503275489E-2</c:v>
                </c:pt>
                <c:pt idx="99">
                  <c:v>1.2628977778274431E-2</c:v>
                </c:pt>
                <c:pt idx="100">
                  <c:v>-2.6047942698464888E-2</c:v>
                </c:pt>
                <c:pt idx="101">
                  <c:v>-0.13879201117865347</c:v>
                </c:pt>
                <c:pt idx="102">
                  <c:v>-4.1777754632338793E-2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90B-B94B-F77B12D7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7295"/>
        <c:axId val="116573967"/>
      </c:lineChart>
      <c:dateAx>
        <c:axId val="2095756191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STOXX 600 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YoY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valAx>
        <c:axId val="116573967"/>
        <c:scaling>
          <c:orientation val="minMax"/>
          <c:max val="0.15000000000000002"/>
          <c:min val="-0.1500000000000000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EU Real GDP 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7295"/>
        <c:crosses val="max"/>
        <c:crossBetween val="between"/>
      </c:valAx>
      <c:dateAx>
        <c:axId val="1165772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65739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Rolling 5yr Correlations:</a:t>
            </a:r>
            <a:r>
              <a:rPr lang="en-GB" baseline="0">
                <a:solidFill>
                  <a:schemeClr val="bg1"/>
                </a:solidFill>
              </a:rPr>
              <a:t> STOXX 600 YoY (Lagged) vs EU Real GDP YoY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LAG</c:v>
          </c:tx>
          <c:spPr>
            <a:ln w="12700" cap="rnd">
              <a:solidFill>
                <a:schemeClr val="bg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'STOXX600_EUGDP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'STOXX600_EUGDP Correlation'!$F$3:$F$301</c:f>
              <c:numCache>
                <c:formatCode>0.00%</c:formatCode>
                <c:ptCount val="299"/>
                <c:pt idx="24">
                  <c:v>0.20468427955112461</c:v>
                </c:pt>
                <c:pt idx="25">
                  <c:v>0.25576309764542643</c:v>
                </c:pt>
                <c:pt idx="26">
                  <c:v>0.35170773268867145</c:v>
                </c:pt>
                <c:pt idx="27">
                  <c:v>0.44105783424151634</c:v>
                </c:pt>
                <c:pt idx="28">
                  <c:v>0.50575352293168263</c:v>
                </c:pt>
                <c:pt idx="29">
                  <c:v>0.5959809905134773</c:v>
                </c:pt>
                <c:pt idx="30">
                  <c:v>0.66396036657548407</c:v>
                </c:pt>
                <c:pt idx="31">
                  <c:v>0.73135416846241752</c:v>
                </c:pt>
                <c:pt idx="32">
                  <c:v>0.75063339479964231</c:v>
                </c:pt>
                <c:pt idx="33">
                  <c:v>0.73726083878423554</c:v>
                </c:pt>
                <c:pt idx="34">
                  <c:v>0.69258872860792531</c:v>
                </c:pt>
                <c:pt idx="35">
                  <c:v>0.65370774690515132</c:v>
                </c:pt>
                <c:pt idx="36">
                  <c:v>0.63804257936067998</c:v>
                </c:pt>
                <c:pt idx="37">
                  <c:v>0.6412171809257472</c:v>
                </c:pt>
                <c:pt idx="38">
                  <c:v>0.63770590723748932</c:v>
                </c:pt>
                <c:pt idx="39">
                  <c:v>0.62570707006275217</c:v>
                </c:pt>
                <c:pt idx="40">
                  <c:v>0.55923686745158174</c:v>
                </c:pt>
                <c:pt idx="41">
                  <c:v>0.4649841733779897</c:v>
                </c:pt>
                <c:pt idx="42">
                  <c:v>0.40281515291410958</c:v>
                </c:pt>
                <c:pt idx="43">
                  <c:v>0.34418592031438666</c:v>
                </c:pt>
                <c:pt idx="44">
                  <c:v>0.47113651010765201</c:v>
                </c:pt>
                <c:pt idx="45">
                  <c:v>0.5896718248293682</c:v>
                </c:pt>
                <c:pt idx="46">
                  <c:v>0.61085307465384986</c:v>
                </c:pt>
                <c:pt idx="47">
                  <c:v>0.63934192096234266</c:v>
                </c:pt>
                <c:pt idx="48">
                  <c:v>0.61472834318855829</c:v>
                </c:pt>
                <c:pt idx="49">
                  <c:v>0.62685446800344424</c:v>
                </c:pt>
                <c:pt idx="50">
                  <c:v>0.59282334239724532</c:v>
                </c:pt>
                <c:pt idx="51">
                  <c:v>0.55356982005641042</c:v>
                </c:pt>
                <c:pt idx="52">
                  <c:v>0.4836832109404729</c:v>
                </c:pt>
                <c:pt idx="53">
                  <c:v>0.43879499373409381</c:v>
                </c:pt>
                <c:pt idx="54">
                  <c:v>0.48309083030813055</c:v>
                </c:pt>
                <c:pt idx="55">
                  <c:v>0.70730822255083647</c:v>
                </c:pt>
                <c:pt idx="56">
                  <c:v>0.76189757401709202</c:v>
                </c:pt>
                <c:pt idx="57">
                  <c:v>0.78320103974509547</c:v>
                </c:pt>
                <c:pt idx="58">
                  <c:v>0.72728204274329422</c:v>
                </c:pt>
                <c:pt idx="59">
                  <c:v>0.61958076112022276</c:v>
                </c:pt>
                <c:pt idx="60">
                  <c:v>0.57085332611289985</c:v>
                </c:pt>
                <c:pt idx="61">
                  <c:v>0.57444860622211225</c:v>
                </c:pt>
                <c:pt idx="62">
                  <c:v>0.57311215097833101</c:v>
                </c:pt>
                <c:pt idx="63">
                  <c:v>0.57126701817342374</c:v>
                </c:pt>
                <c:pt idx="64">
                  <c:v>0.56318914113548535</c:v>
                </c:pt>
                <c:pt idx="65">
                  <c:v>0.55287999566359158</c:v>
                </c:pt>
                <c:pt idx="66">
                  <c:v>0.52946045151939103</c:v>
                </c:pt>
                <c:pt idx="67">
                  <c:v>0.51552246010364311</c:v>
                </c:pt>
                <c:pt idx="68">
                  <c:v>0.49420595792422795</c:v>
                </c:pt>
                <c:pt idx="69">
                  <c:v>0.48085543708801343</c:v>
                </c:pt>
                <c:pt idx="70">
                  <c:v>0.41531087984533366</c:v>
                </c:pt>
                <c:pt idx="71">
                  <c:v>0.37461051436768034</c:v>
                </c:pt>
                <c:pt idx="72">
                  <c:v>0.36158511900951545</c:v>
                </c:pt>
                <c:pt idx="73">
                  <c:v>0.40494279714632403</c:v>
                </c:pt>
                <c:pt idx="74">
                  <c:v>0.46229213817289072</c:v>
                </c:pt>
                <c:pt idx="75">
                  <c:v>0.51913048535853801</c:v>
                </c:pt>
                <c:pt idx="76">
                  <c:v>0.51786348886520495</c:v>
                </c:pt>
                <c:pt idx="77">
                  <c:v>0.35254993572752719</c:v>
                </c:pt>
                <c:pt idx="78">
                  <c:v>7.9699026589619609E-2</c:v>
                </c:pt>
                <c:pt idx="79">
                  <c:v>-0.12023334893907218</c:v>
                </c:pt>
                <c:pt idx="80">
                  <c:v>4.2179452992869369E-2</c:v>
                </c:pt>
                <c:pt idx="81">
                  <c:v>4.3780380293915566E-2</c:v>
                </c:pt>
                <c:pt idx="82">
                  <c:v>-3.3619862724272309E-2</c:v>
                </c:pt>
                <c:pt idx="83">
                  <c:v>-3.4822867711744455E-2</c:v>
                </c:pt>
                <c:pt idx="84">
                  <c:v>-0.11687410499569933</c:v>
                </c:pt>
                <c:pt idx="85">
                  <c:v>-0.16385057942412248</c:v>
                </c:pt>
                <c:pt idx="86">
                  <c:v>-0.21030335760883681</c:v>
                </c:pt>
                <c:pt idx="87">
                  <c:v>-0.19807600214572371</c:v>
                </c:pt>
                <c:pt idx="88">
                  <c:v>-0.19009082037929484</c:v>
                </c:pt>
                <c:pt idx="89">
                  <c:v>-0.20788100550814981</c:v>
                </c:pt>
                <c:pt idx="90">
                  <c:v>-0.31280522072124584</c:v>
                </c:pt>
                <c:pt idx="91">
                  <c:v>-0.23992191228446913</c:v>
                </c:pt>
                <c:pt idx="92">
                  <c:v>-0.2363165565402332</c:v>
                </c:pt>
                <c:pt idx="93">
                  <c:v>-0.24459959430104861</c:v>
                </c:pt>
                <c:pt idx="94">
                  <c:v>-0.18120908116838225</c:v>
                </c:pt>
                <c:pt idx="95">
                  <c:v>2.6889806858932937E-2</c:v>
                </c:pt>
                <c:pt idx="96">
                  <c:v>0.17858686578776503</c:v>
                </c:pt>
                <c:pt idx="97">
                  <c:v>0.24035695755338174</c:v>
                </c:pt>
                <c:pt idx="98">
                  <c:v>0.39694823596122425</c:v>
                </c:pt>
                <c:pt idx="99">
                  <c:v>0.22299220856454488</c:v>
                </c:pt>
                <c:pt idx="100">
                  <c:v>0.43277695325110244</c:v>
                </c:pt>
                <c:pt idx="101">
                  <c:v>0.3022067928946342</c:v>
                </c:pt>
                <c:pt idx="102">
                  <c:v>0.33375381206349636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E-4506-8B26-426975634EAD}"/>
            </c:ext>
          </c:extLst>
        </c:ser>
        <c:ser>
          <c:idx val="1"/>
          <c:order val="1"/>
          <c:tx>
            <c:v>3-MO LAG</c:v>
          </c:tx>
          <c:spPr>
            <a:ln w="12700" cap="rnd">
              <a:solidFill>
                <a:srgbClr val="9954CC"/>
              </a:solidFill>
              <a:round/>
            </a:ln>
            <a:effectLst/>
          </c:spPr>
          <c:marker>
            <c:symbol val="none"/>
          </c:marker>
          <c:val>
            <c:numRef>
              <c:f>'STOXX600_EUGDP Correlation'!$I$3:$I$300</c:f>
              <c:numCache>
                <c:formatCode>General</c:formatCode>
                <c:ptCount val="298"/>
                <c:pt idx="25" formatCode="0.00%">
                  <c:v>0.43353782475065145</c:v>
                </c:pt>
                <c:pt idx="26" formatCode="0.00%">
                  <c:v>0.5086767817868475</c:v>
                </c:pt>
                <c:pt idx="27" formatCode="0.00%">
                  <c:v>0.61274770866226025</c:v>
                </c:pt>
                <c:pt idx="28" formatCode="0.00%">
                  <c:v>0.68656187401805646</c:v>
                </c:pt>
                <c:pt idx="29" formatCode="0.00%">
                  <c:v>0.71611181458102247</c:v>
                </c:pt>
                <c:pt idx="30" formatCode="0.00%">
                  <c:v>0.7557070557866542</c:v>
                </c:pt>
                <c:pt idx="31" formatCode="0.00%">
                  <c:v>0.79646371639782687</c:v>
                </c:pt>
                <c:pt idx="32" formatCode="0.00%">
                  <c:v>0.81682268315296935</c:v>
                </c:pt>
                <c:pt idx="33" formatCode="0.00%">
                  <c:v>0.82759412844690072</c:v>
                </c:pt>
                <c:pt idx="34" formatCode="0.00%">
                  <c:v>0.85967226454571721</c:v>
                </c:pt>
                <c:pt idx="35" formatCode="0.00%">
                  <c:v>0.85577512945127676</c:v>
                </c:pt>
                <c:pt idx="36" formatCode="0.00%">
                  <c:v>0.84911198726328152</c:v>
                </c:pt>
                <c:pt idx="37" formatCode="0.00%">
                  <c:v>0.84300092836148433</c:v>
                </c:pt>
                <c:pt idx="38" formatCode="0.00%">
                  <c:v>0.8330552707841361</c:v>
                </c:pt>
                <c:pt idx="39" formatCode="0.00%">
                  <c:v>0.82291482338742283</c:v>
                </c:pt>
                <c:pt idx="40" formatCode="0.00%">
                  <c:v>0.79348274915941697</c:v>
                </c:pt>
                <c:pt idx="41" formatCode="0.00%">
                  <c:v>0.74395872651725847</c:v>
                </c:pt>
                <c:pt idx="42" formatCode="0.00%">
                  <c:v>0.7038899182151036</c:v>
                </c:pt>
                <c:pt idx="43" formatCode="0.00%">
                  <c:v>0.70068558525025937</c:v>
                </c:pt>
                <c:pt idx="44" formatCode="0.00%">
                  <c:v>0.70125745788784732</c:v>
                </c:pt>
                <c:pt idx="45" formatCode="0.00%">
                  <c:v>0.78713881682863474</c:v>
                </c:pt>
                <c:pt idx="46" formatCode="0.00%">
                  <c:v>0.80949510583406947</c:v>
                </c:pt>
                <c:pt idx="47" formatCode="0.00%">
                  <c:v>0.78487149086107078</c:v>
                </c:pt>
                <c:pt idx="48" formatCode="0.00%">
                  <c:v>0.78341866469329535</c:v>
                </c:pt>
                <c:pt idx="49" formatCode="0.00%">
                  <c:v>0.76618571902191734</c:v>
                </c:pt>
                <c:pt idx="50" formatCode="0.00%">
                  <c:v>0.77292837637627665</c:v>
                </c:pt>
                <c:pt idx="51" formatCode="0.00%">
                  <c:v>0.76136527405512189</c:v>
                </c:pt>
                <c:pt idx="52" formatCode="0.00%">
                  <c:v>0.74476255071526687</c:v>
                </c:pt>
                <c:pt idx="53" formatCode="0.00%">
                  <c:v>0.73002380683554746</c:v>
                </c:pt>
                <c:pt idx="54" formatCode="0.00%">
                  <c:v>0.73882583595665641</c:v>
                </c:pt>
                <c:pt idx="55" formatCode="0.00%">
                  <c:v>0.80141603147103924</c:v>
                </c:pt>
                <c:pt idx="56" formatCode="0.00%">
                  <c:v>0.86316972833023098</c:v>
                </c:pt>
                <c:pt idx="57" formatCode="0.00%">
                  <c:v>0.89080053044502561</c:v>
                </c:pt>
                <c:pt idx="58" formatCode="0.00%">
                  <c:v>0.90700080980098352</c:v>
                </c:pt>
                <c:pt idx="59" formatCode="0.00%">
                  <c:v>0.89456480534812266</c:v>
                </c:pt>
                <c:pt idx="60" formatCode="0.00%">
                  <c:v>0.86972315406279777</c:v>
                </c:pt>
                <c:pt idx="61" formatCode="0.00%">
                  <c:v>0.83092252213564566</c:v>
                </c:pt>
                <c:pt idx="62" formatCode="0.00%">
                  <c:v>0.83257509118348527</c:v>
                </c:pt>
                <c:pt idx="63" formatCode="0.00%">
                  <c:v>0.82923782094545995</c:v>
                </c:pt>
                <c:pt idx="64" formatCode="0.00%">
                  <c:v>0.8273959242649761</c:v>
                </c:pt>
                <c:pt idx="65" formatCode="0.00%">
                  <c:v>0.82234510223476753</c:v>
                </c:pt>
                <c:pt idx="66" formatCode="0.00%">
                  <c:v>0.81438831878358431</c:v>
                </c:pt>
                <c:pt idx="67" formatCode="0.00%">
                  <c:v>0.80585478514075481</c:v>
                </c:pt>
                <c:pt idx="68" formatCode="0.00%">
                  <c:v>0.80475216452515541</c:v>
                </c:pt>
                <c:pt idx="69" formatCode="0.00%">
                  <c:v>0.79599443988699592</c:v>
                </c:pt>
                <c:pt idx="70" formatCode="0.00%">
                  <c:v>0.79248768879370513</c:v>
                </c:pt>
                <c:pt idx="71" formatCode="0.00%">
                  <c:v>0.73858590222520004</c:v>
                </c:pt>
                <c:pt idx="72" formatCode="0.00%">
                  <c:v>0.70629852260251413</c:v>
                </c:pt>
                <c:pt idx="73" formatCode="0.00%">
                  <c:v>0.71092555102864774</c:v>
                </c:pt>
                <c:pt idx="74" formatCode="0.00%">
                  <c:v>0.74881077397239304</c:v>
                </c:pt>
                <c:pt idx="75" formatCode="0.00%">
                  <c:v>0.79233815199846414</c:v>
                </c:pt>
                <c:pt idx="76" formatCode="0.00%">
                  <c:v>0.79685191920141141</c:v>
                </c:pt>
                <c:pt idx="77" formatCode="0.00%">
                  <c:v>0.73561094224847556</c:v>
                </c:pt>
                <c:pt idx="78" formatCode="0.00%">
                  <c:v>0.61998519964129961</c:v>
                </c:pt>
                <c:pt idx="79" formatCode="0.00%">
                  <c:v>0.43892999831058671</c:v>
                </c:pt>
                <c:pt idx="80" formatCode="0.00%">
                  <c:v>0.3448321848312062</c:v>
                </c:pt>
                <c:pt idx="81" formatCode="0.00%">
                  <c:v>0.36915161577433858</c:v>
                </c:pt>
                <c:pt idx="82" formatCode="0.00%">
                  <c:v>0.3168759636771693</c:v>
                </c:pt>
                <c:pt idx="83" formatCode="0.00%">
                  <c:v>0.23679174182142571</c:v>
                </c:pt>
                <c:pt idx="84" formatCode="0.00%">
                  <c:v>0.24206931365136586</c:v>
                </c:pt>
                <c:pt idx="85" formatCode="0.00%">
                  <c:v>0.14411380373033783</c:v>
                </c:pt>
                <c:pt idx="86" formatCode="0.00%">
                  <c:v>8.4679132033346233E-2</c:v>
                </c:pt>
                <c:pt idx="87" formatCode="0.00%">
                  <c:v>3.8049507523353406E-2</c:v>
                </c:pt>
                <c:pt idx="88" formatCode="0.00%">
                  <c:v>-1.4933684990026969E-2</c:v>
                </c:pt>
                <c:pt idx="89" formatCode="0.00%">
                  <c:v>-6.9173918149818922E-2</c:v>
                </c:pt>
                <c:pt idx="90" formatCode="0.00%">
                  <c:v>-0.10519361760106061</c:v>
                </c:pt>
                <c:pt idx="91" formatCode="0.00%">
                  <c:v>-0.25025524051824738</c:v>
                </c:pt>
                <c:pt idx="92" formatCode="0.00%">
                  <c:v>-0.16475273748442942</c:v>
                </c:pt>
                <c:pt idx="93" formatCode="0.00%">
                  <c:v>-0.13048037224236197</c:v>
                </c:pt>
                <c:pt idx="94" formatCode="0.00%">
                  <c:v>-8.2293221333330016E-2</c:v>
                </c:pt>
                <c:pt idx="95" formatCode="0.00%">
                  <c:v>4.6227448168250952E-2</c:v>
                </c:pt>
                <c:pt idx="96" formatCode="0.00%">
                  <c:v>0.20767831023769268</c:v>
                </c:pt>
                <c:pt idx="97" formatCode="0.00%">
                  <c:v>0.28300667017833098</c:v>
                </c:pt>
                <c:pt idx="98" formatCode="0.00%">
                  <c:v>0.37973655817514174</c:v>
                </c:pt>
                <c:pt idx="99" formatCode="0.00%">
                  <c:v>0.49356875743368878</c:v>
                </c:pt>
                <c:pt idx="100" formatCode="0.00%">
                  <c:v>-0.17517876996136736</c:v>
                </c:pt>
                <c:pt idx="101" formatCode="0.00%">
                  <c:v>0.30525008637841328</c:v>
                </c:pt>
                <c:pt idx="102" formatCode="0.00%">
                  <c:v>0.33430436098731076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E-4506-8B26-426975634EAD}"/>
            </c:ext>
          </c:extLst>
        </c:ser>
        <c:ser>
          <c:idx val="2"/>
          <c:order val="2"/>
          <c:tx>
            <c:v>6-MO LAG</c:v>
          </c:tx>
          <c:spPr>
            <a:ln w="2540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val>
            <c:numRef>
              <c:f>'STOXX600_EUGDP Correlation'!$L$3:$L$300</c:f>
              <c:numCache>
                <c:formatCode>General</c:formatCode>
                <c:ptCount val="298"/>
                <c:pt idx="26" formatCode="0.00%">
                  <c:v>0.40600570669653918</c:v>
                </c:pt>
                <c:pt idx="27" formatCode="0.00%">
                  <c:v>0.51223995298744329</c:v>
                </c:pt>
                <c:pt idx="28" formatCode="0.00%">
                  <c:v>0.65396621026899437</c:v>
                </c:pt>
                <c:pt idx="29" formatCode="0.00%">
                  <c:v>0.70138594993691916</c:v>
                </c:pt>
                <c:pt idx="30" formatCode="0.00%">
                  <c:v>0.71991526267921602</c:v>
                </c:pt>
                <c:pt idx="31" formatCode="0.00%">
                  <c:v>0.74829226037411156</c:v>
                </c:pt>
                <c:pt idx="32" formatCode="0.00%">
                  <c:v>0.76402923681622781</c:v>
                </c:pt>
                <c:pt idx="33" formatCode="0.00%">
                  <c:v>0.7739030998930313</c:v>
                </c:pt>
                <c:pt idx="34" formatCode="0.00%">
                  <c:v>0.79587015139504824</c:v>
                </c:pt>
                <c:pt idx="35" formatCode="0.00%">
                  <c:v>0.82954948916413662</c:v>
                </c:pt>
                <c:pt idx="36" formatCode="0.00%">
                  <c:v>0.91154682781542329</c:v>
                </c:pt>
                <c:pt idx="37" formatCode="0.00%">
                  <c:v>0.91147373232035978</c:v>
                </c:pt>
                <c:pt idx="38" formatCode="0.00%">
                  <c:v>0.87960738624183998</c:v>
                </c:pt>
                <c:pt idx="39" formatCode="0.00%">
                  <c:v>0.86253888284184865</c:v>
                </c:pt>
                <c:pt idx="40" formatCode="0.00%">
                  <c:v>0.87815305223992191</c:v>
                </c:pt>
                <c:pt idx="41" formatCode="0.00%">
                  <c:v>0.86151411190504956</c:v>
                </c:pt>
                <c:pt idx="42" formatCode="0.00%">
                  <c:v>0.85376233483103237</c:v>
                </c:pt>
                <c:pt idx="43" formatCode="0.00%">
                  <c:v>0.84455763434309983</c:v>
                </c:pt>
                <c:pt idx="44" formatCode="0.00%">
                  <c:v>0.85994499156319693</c:v>
                </c:pt>
                <c:pt idx="45" formatCode="0.00%">
                  <c:v>0.83823972513278966</c:v>
                </c:pt>
                <c:pt idx="46" formatCode="0.00%">
                  <c:v>0.85924300566240674</c:v>
                </c:pt>
                <c:pt idx="47" formatCode="0.00%">
                  <c:v>0.84399523050972625</c:v>
                </c:pt>
                <c:pt idx="48" formatCode="0.00%">
                  <c:v>0.8271482677166182</c:v>
                </c:pt>
                <c:pt idx="49" formatCode="0.00%">
                  <c:v>0.81217536276428481</c:v>
                </c:pt>
                <c:pt idx="50" formatCode="0.00%">
                  <c:v>0.79965190448669488</c:v>
                </c:pt>
                <c:pt idx="51" formatCode="0.00%">
                  <c:v>0.79686575159703854</c:v>
                </c:pt>
                <c:pt idx="52" formatCode="0.00%">
                  <c:v>0.78418587264526451</c:v>
                </c:pt>
                <c:pt idx="53" formatCode="0.00%">
                  <c:v>0.75758115211643617</c:v>
                </c:pt>
                <c:pt idx="54" formatCode="0.00%">
                  <c:v>0.74031403956633879</c:v>
                </c:pt>
                <c:pt idx="55" formatCode="0.00%">
                  <c:v>0.79934690626198179</c:v>
                </c:pt>
                <c:pt idx="56" formatCode="0.00%">
                  <c:v>0.86770451733836562</c:v>
                </c:pt>
                <c:pt idx="57" formatCode="0.00%">
                  <c:v>0.91536000412889496</c:v>
                </c:pt>
                <c:pt idx="58" formatCode="0.00%">
                  <c:v>0.93257975456028941</c:v>
                </c:pt>
                <c:pt idx="59" formatCode="0.00%">
                  <c:v>0.9523165844767284</c:v>
                </c:pt>
                <c:pt idx="60" formatCode="0.00%">
                  <c:v>0.95244992933716199</c:v>
                </c:pt>
                <c:pt idx="61" formatCode="0.00%">
                  <c:v>0.94473896752743913</c:v>
                </c:pt>
                <c:pt idx="62" formatCode="0.00%">
                  <c:v>0.90220668297754836</c:v>
                </c:pt>
                <c:pt idx="63" formatCode="0.00%">
                  <c:v>0.903128742707065</c:v>
                </c:pt>
                <c:pt idx="64" formatCode="0.00%">
                  <c:v>0.89700885457283164</c:v>
                </c:pt>
                <c:pt idx="65" formatCode="0.00%">
                  <c:v>0.89494646837133596</c:v>
                </c:pt>
                <c:pt idx="66" formatCode="0.00%">
                  <c:v>0.89070944776260819</c:v>
                </c:pt>
                <c:pt idx="67" formatCode="0.00%">
                  <c:v>0.88051980597393342</c:v>
                </c:pt>
                <c:pt idx="68" formatCode="0.00%">
                  <c:v>0.8815127229147337</c:v>
                </c:pt>
                <c:pt idx="69" formatCode="0.00%">
                  <c:v>0.88368137119006307</c:v>
                </c:pt>
                <c:pt idx="70" formatCode="0.00%">
                  <c:v>0.87724077145860568</c:v>
                </c:pt>
                <c:pt idx="71" formatCode="0.00%">
                  <c:v>0.87757334296257328</c:v>
                </c:pt>
                <c:pt idx="72" formatCode="0.00%">
                  <c:v>0.82995407484105899</c:v>
                </c:pt>
                <c:pt idx="73" formatCode="0.00%">
                  <c:v>0.81551569323212225</c:v>
                </c:pt>
                <c:pt idx="74" formatCode="0.00%">
                  <c:v>0.81877918415117834</c:v>
                </c:pt>
                <c:pt idx="75" formatCode="0.00%">
                  <c:v>0.84150843347246729</c:v>
                </c:pt>
                <c:pt idx="76" formatCode="0.00%">
                  <c:v>0.84162306987059987</c:v>
                </c:pt>
                <c:pt idx="77" formatCode="0.00%">
                  <c:v>0.83226027337130426</c:v>
                </c:pt>
                <c:pt idx="78" formatCode="0.00%">
                  <c:v>0.77371261098116417</c:v>
                </c:pt>
                <c:pt idx="79" formatCode="0.00%">
                  <c:v>0.66390626609317849</c:v>
                </c:pt>
                <c:pt idx="80" formatCode="0.00%">
                  <c:v>0.54489275593377617</c:v>
                </c:pt>
                <c:pt idx="81" formatCode="0.00%">
                  <c:v>0.53407723838145826</c:v>
                </c:pt>
                <c:pt idx="82" formatCode="0.00%">
                  <c:v>0.5188652454565077</c:v>
                </c:pt>
                <c:pt idx="83" formatCode="0.00%">
                  <c:v>0.49543249465387823</c:v>
                </c:pt>
                <c:pt idx="84" formatCode="0.00%">
                  <c:v>0.42492420838904016</c:v>
                </c:pt>
                <c:pt idx="85" formatCode="0.00%">
                  <c:v>0.45099056268854049</c:v>
                </c:pt>
                <c:pt idx="86" formatCode="0.00%">
                  <c:v>0.33192068239560274</c:v>
                </c:pt>
                <c:pt idx="87" formatCode="0.00%">
                  <c:v>0.22713538137595662</c:v>
                </c:pt>
                <c:pt idx="88" formatCode="0.00%">
                  <c:v>0.19385767544310803</c:v>
                </c:pt>
                <c:pt idx="89" formatCode="0.00%">
                  <c:v>6.7773349347568748E-2</c:v>
                </c:pt>
                <c:pt idx="90" formatCode="0.00%">
                  <c:v>-1.0502668240685667E-2</c:v>
                </c:pt>
                <c:pt idx="91" formatCode="0.00%">
                  <c:v>-7.5943231123332205E-2</c:v>
                </c:pt>
                <c:pt idx="92" formatCode="0.00%">
                  <c:v>-0.27442284469517197</c:v>
                </c:pt>
                <c:pt idx="93" formatCode="0.00%">
                  <c:v>-0.17930170020041858</c:v>
                </c:pt>
                <c:pt idx="94" formatCode="0.00%">
                  <c:v>-9.9893290385329361E-2</c:v>
                </c:pt>
                <c:pt idx="95" formatCode="0.00%">
                  <c:v>-1.8139529266283396E-2</c:v>
                </c:pt>
                <c:pt idx="96" formatCode="0.00%">
                  <c:v>8.0337201020649868E-2</c:v>
                </c:pt>
                <c:pt idx="97" formatCode="0.00%">
                  <c:v>0.21935909086834313</c:v>
                </c:pt>
                <c:pt idx="98" formatCode="0.00%">
                  <c:v>0.33354640193646917</c:v>
                </c:pt>
                <c:pt idx="99" formatCode="0.00%">
                  <c:v>0.40113875924565284</c:v>
                </c:pt>
                <c:pt idx="100" formatCode="0.00%">
                  <c:v>0.2366885236329607</c:v>
                </c:pt>
                <c:pt idx="101" formatCode="0.00%">
                  <c:v>-0.35179718720889053</c:v>
                </c:pt>
                <c:pt idx="102" formatCode="0.00%">
                  <c:v>-0.19792757932743987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E-4506-8B26-426975634EAD}"/>
            </c:ext>
          </c:extLst>
        </c:ser>
        <c:ser>
          <c:idx val="3"/>
          <c:order val="3"/>
          <c:tx>
            <c:v>9-MO LAG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'STOXX600_EUGDP Correlation'!$O$3:$O$300</c:f>
              <c:numCache>
                <c:formatCode>General</c:formatCode>
                <c:ptCount val="298"/>
                <c:pt idx="27" formatCode="0.00%">
                  <c:v>0.23184781275545283</c:v>
                </c:pt>
                <c:pt idx="28" formatCode="0.00%">
                  <c:v>0.39775159226764678</c:v>
                </c:pt>
                <c:pt idx="29" formatCode="0.00%">
                  <c:v>0.50768944763195467</c:v>
                </c:pt>
                <c:pt idx="30" formatCode="0.00%">
                  <c:v>0.55391369962739767</c:v>
                </c:pt>
                <c:pt idx="31" formatCode="0.00%">
                  <c:v>0.57724882307848957</c:v>
                </c:pt>
                <c:pt idx="32" formatCode="0.00%">
                  <c:v>0.60917732058892826</c:v>
                </c:pt>
                <c:pt idx="33" formatCode="0.00%">
                  <c:v>0.62935486273793151</c:v>
                </c:pt>
                <c:pt idx="34" formatCode="0.00%">
                  <c:v>0.66391178205538404</c:v>
                </c:pt>
                <c:pt idx="35" formatCode="0.00%">
                  <c:v>0.66575829745477311</c:v>
                </c:pt>
                <c:pt idx="36" formatCode="0.00%">
                  <c:v>0.74249625485018167</c:v>
                </c:pt>
                <c:pt idx="37" formatCode="0.00%">
                  <c:v>0.80394278237603145</c:v>
                </c:pt>
                <c:pt idx="38" formatCode="0.00%">
                  <c:v>0.79819257844043479</c:v>
                </c:pt>
                <c:pt idx="39" formatCode="0.00%">
                  <c:v>0.7399235618800214</c:v>
                </c:pt>
                <c:pt idx="40" formatCode="0.00%">
                  <c:v>0.74158967356257177</c:v>
                </c:pt>
                <c:pt idx="41" formatCode="0.00%">
                  <c:v>0.77513226321766071</c:v>
                </c:pt>
                <c:pt idx="42" formatCode="0.00%">
                  <c:v>0.78063033718627084</c:v>
                </c:pt>
                <c:pt idx="43" formatCode="0.00%">
                  <c:v>0.75268941521212274</c:v>
                </c:pt>
                <c:pt idx="44" formatCode="0.00%">
                  <c:v>0.71423035191865103</c:v>
                </c:pt>
                <c:pt idx="45" formatCode="0.00%">
                  <c:v>0.71378777631141099</c:v>
                </c:pt>
                <c:pt idx="46" formatCode="0.00%">
                  <c:v>0.73625525326671704</c:v>
                </c:pt>
                <c:pt idx="47" formatCode="0.00%">
                  <c:v>0.76075361821042309</c:v>
                </c:pt>
                <c:pt idx="48" formatCode="0.00%">
                  <c:v>0.75492409915163106</c:v>
                </c:pt>
                <c:pt idx="49" formatCode="0.00%">
                  <c:v>0.76294888962843699</c:v>
                </c:pt>
                <c:pt idx="50" formatCode="0.00%">
                  <c:v>0.75175971249848228</c:v>
                </c:pt>
                <c:pt idx="51" formatCode="0.00%">
                  <c:v>0.74122517487193862</c:v>
                </c:pt>
                <c:pt idx="52" formatCode="0.00%">
                  <c:v>0.72805901297060172</c:v>
                </c:pt>
                <c:pt idx="53" formatCode="0.00%">
                  <c:v>0.6725330055966201</c:v>
                </c:pt>
                <c:pt idx="54" formatCode="0.00%">
                  <c:v>0.58647097616728383</c:v>
                </c:pt>
                <c:pt idx="55" formatCode="0.00%">
                  <c:v>0.57864409325514876</c:v>
                </c:pt>
                <c:pt idx="56" formatCode="0.00%">
                  <c:v>0.76157851425005241</c:v>
                </c:pt>
                <c:pt idx="57" formatCode="0.00%">
                  <c:v>0.91236698749004452</c:v>
                </c:pt>
                <c:pt idx="58" formatCode="0.00%">
                  <c:v>0.92981688918532579</c:v>
                </c:pt>
                <c:pt idx="59" formatCode="0.00%">
                  <c:v>0.91192494580869232</c:v>
                </c:pt>
                <c:pt idx="60" formatCode="0.00%">
                  <c:v>0.88360625459960196</c:v>
                </c:pt>
                <c:pt idx="61" formatCode="0.00%">
                  <c:v>0.87634273883043234</c:v>
                </c:pt>
                <c:pt idx="62" formatCode="0.00%">
                  <c:v>0.87238305408979888</c:v>
                </c:pt>
                <c:pt idx="63" formatCode="0.00%">
                  <c:v>0.83782736875822883</c:v>
                </c:pt>
                <c:pt idx="64" formatCode="0.00%">
                  <c:v>0.84007721801666069</c:v>
                </c:pt>
                <c:pt idx="65" formatCode="0.00%">
                  <c:v>0.83870256165934187</c:v>
                </c:pt>
                <c:pt idx="66" formatCode="0.00%">
                  <c:v>0.83289056239110626</c:v>
                </c:pt>
                <c:pt idx="67" formatCode="0.00%">
                  <c:v>0.82611467680039929</c:v>
                </c:pt>
                <c:pt idx="68" formatCode="0.00%">
                  <c:v>0.80154184973043696</c:v>
                </c:pt>
                <c:pt idx="69" formatCode="0.00%">
                  <c:v>0.80108390148776298</c:v>
                </c:pt>
                <c:pt idx="70" formatCode="0.00%">
                  <c:v>0.79958666776466014</c:v>
                </c:pt>
                <c:pt idx="71" formatCode="0.00%">
                  <c:v>0.79045954221555881</c:v>
                </c:pt>
                <c:pt idx="72" formatCode="0.00%">
                  <c:v>0.78726464220972492</c:v>
                </c:pt>
                <c:pt idx="73" formatCode="0.00%">
                  <c:v>0.75669237103744147</c:v>
                </c:pt>
                <c:pt idx="74" formatCode="0.00%">
                  <c:v>0.74796369055560907</c:v>
                </c:pt>
                <c:pt idx="75" formatCode="0.00%">
                  <c:v>0.75162324936452096</c:v>
                </c:pt>
                <c:pt idx="76" formatCode="0.00%">
                  <c:v>0.7515316951147577</c:v>
                </c:pt>
                <c:pt idx="77" formatCode="0.00%">
                  <c:v>0.75358305252028401</c:v>
                </c:pt>
                <c:pt idx="78" formatCode="0.00%">
                  <c:v>0.73986239874626081</c:v>
                </c:pt>
                <c:pt idx="79" formatCode="0.00%">
                  <c:v>0.64038886654249971</c:v>
                </c:pt>
                <c:pt idx="80" formatCode="0.00%">
                  <c:v>0.52624479027879556</c:v>
                </c:pt>
                <c:pt idx="81" formatCode="0.00%">
                  <c:v>0.61931857834201409</c:v>
                </c:pt>
                <c:pt idx="82" formatCode="0.00%">
                  <c:v>0.67148879395004701</c:v>
                </c:pt>
                <c:pt idx="83" formatCode="0.00%">
                  <c:v>0.65707411581581976</c:v>
                </c:pt>
                <c:pt idx="84" formatCode="0.00%">
                  <c:v>0.66579006507265182</c:v>
                </c:pt>
                <c:pt idx="85" formatCode="0.00%">
                  <c:v>0.6017337690200526</c:v>
                </c:pt>
                <c:pt idx="86" formatCode="0.00%">
                  <c:v>0.60713658297948969</c:v>
                </c:pt>
                <c:pt idx="87" formatCode="0.00%">
                  <c:v>0.43215495593777259</c:v>
                </c:pt>
                <c:pt idx="88" formatCode="0.00%">
                  <c:v>0.29437369444098588</c:v>
                </c:pt>
                <c:pt idx="89" formatCode="0.00%">
                  <c:v>0.28084666856967899</c:v>
                </c:pt>
                <c:pt idx="90" formatCode="0.00%">
                  <c:v>0.1262893850893991</c:v>
                </c:pt>
                <c:pt idx="91" formatCode="0.00%">
                  <c:v>1.5878229885476162E-2</c:v>
                </c:pt>
                <c:pt idx="92" formatCode="0.00%">
                  <c:v>-9.0670948877343713E-2</c:v>
                </c:pt>
                <c:pt idx="93" formatCode="0.00%">
                  <c:v>-0.37966673074544216</c:v>
                </c:pt>
                <c:pt idx="94" formatCode="0.00%">
                  <c:v>-0.31156437072376542</c:v>
                </c:pt>
                <c:pt idx="95" formatCode="0.00%">
                  <c:v>-0.21569335072683785</c:v>
                </c:pt>
                <c:pt idx="96" formatCode="0.00%">
                  <c:v>-0.16818101696179596</c:v>
                </c:pt>
                <c:pt idx="97" formatCode="0.00%">
                  <c:v>-8.868204911442791E-2</c:v>
                </c:pt>
                <c:pt idx="98" formatCode="0.00%">
                  <c:v>6.8882736830522012E-2</c:v>
                </c:pt>
                <c:pt idx="99" formatCode="0.00%">
                  <c:v>0.15425557346395161</c:v>
                </c:pt>
                <c:pt idx="100" formatCode="0.00%">
                  <c:v>0.13895183695421989</c:v>
                </c:pt>
                <c:pt idx="101" formatCode="0.00%">
                  <c:v>5.1563828543322171E-2</c:v>
                </c:pt>
                <c:pt idx="102" formatCode="0.00%">
                  <c:v>-0.1002559246476377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E-4506-8B26-426975634EAD}"/>
            </c:ext>
          </c:extLst>
        </c:ser>
        <c:ser>
          <c:idx val="4"/>
          <c:order val="4"/>
          <c:tx>
            <c:v>12-MO LAG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'STOXX600_EUGDP Correlation'!$R$3:$R$300</c:f>
              <c:numCache>
                <c:formatCode>General</c:formatCode>
                <c:ptCount val="298"/>
                <c:pt idx="28" formatCode="0.00%">
                  <c:v>0.16300968345848579</c:v>
                </c:pt>
                <c:pt idx="29" formatCode="0.00%">
                  <c:v>0.28866458369305048</c:v>
                </c:pt>
                <c:pt idx="30" formatCode="0.00%">
                  <c:v>0.38273288583222687</c:v>
                </c:pt>
                <c:pt idx="31" formatCode="0.00%">
                  <c:v>0.43610847957861548</c:v>
                </c:pt>
                <c:pt idx="32" formatCode="0.00%">
                  <c:v>0.46775992912844316</c:v>
                </c:pt>
                <c:pt idx="33" formatCode="0.00%">
                  <c:v>0.51394940807220779</c:v>
                </c:pt>
                <c:pt idx="34" formatCode="0.00%">
                  <c:v>0.54763015043416041</c:v>
                </c:pt>
                <c:pt idx="35" formatCode="0.00%">
                  <c:v>0.5598460699022354</c:v>
                </c:pt>
                <c:pt idx="36" formatCode="0.00%">
                  <c:v>0.55726835444524947</c:v>
                </c:pt>
                <c:pt idx="37" formatCode="0.00%">
                  <c:v>0.58720828501826217</c:v>
                </c:pt>
                <c:pt idx="38" formatCode="0.00%">
                  <c:v>0.62247836372657683</c:v>
                </c:pt>
                <c:pt idx="39" formatCode="0.00%">
                  <c:v>0.61265538024809485</c:v>
                </c:pt>
                <c:pt idx="40" formatCode="0.00%">
                  <c:v>0.52870654315456866</c:v>
                </c:pt>
                <c:pt idx="41" formatCode="0.00%">
                  <c:v>0.53849316967130423</c:v>
                </c:pt>
                <c:pt idx="42" formatCode="0.00%">
                  <c:v>0.61754799532135529</c:v>
                </c:pt>
                <c:pt idx="43" formatCode="0.00%">
                  <c:v>0.58712456636524657</c:v>
                </c:pt>
                <c:pt idx="44" formatCode="0.00%">
                  <c:v>0.51556889815029616</c:v>
                </c:pt>
                <c:pt idx="45" formatCode="0.00%">
                  <c:v>0.45990153666211997</c:v>
                </c:pt>
                <c:pt idx="46" formatCode="0.00%">
                  <c:v>0.50922072998769707</c:v>
                </c:pt>
                <c:pt idx="47" formatCode="0.00%">
                  <c:v>0.57646925173090546</c:v>
                </c:pt>
                <c:pt idx="48" formatCode="0.00%">
                  <c:v>0.62057529216123286</c:v>
                </c:pt>
                <c:pt idx="49" formatCode="0.00%">
                  <c:v>0.61890249451723445</c:v>
                </c:pt>
                <c:pt idx="50" formatCode="0.00%">
                  <c:v>0.6193902001487005</c:v>
                </c:pt>
                <c:pt idx="51" formatCode="0.00%">
                  <c:v>0.59930110290096217</c:v>
                </c:pt>
                <c:pt idx="52" formatCode="0.00%">
                  <c:v>0.57673976601063648</c:v>
                </c:pt>
                <c:pt idx="53" formatCode="0.00%">
                  <c:v>0.5093560986554837</c:v>
                </c:pt>
                <c:pt idx="54" formatCode="0.00%">
                  <c:v>0.37277825979081403</c:v>
                </c:pt>
                <c:pt idx="55" formatCode="0.00%">
                  <c:v>0.25874446079517771</c:v>
                </c:pt>
                <c:pt idx="56" formatCode="0.00%">
                  <c:v>0.40737239176908169</c:v>
                </c:pt>
                <c:pt idx="57" formatCode="0.00%">
                  <c:v>0.71106428923844323</c:v>
                </c:pt>
                <c:pt idx="58" formatCode="0.00%">
                  <c:v>0.87818536541716796</c:v>
                </c:pt>
                <c:pt idx="59" formatCode="0.00%">
                  <c:v>0.83971096834530445</c:v>
                </c:pt>
                <c:pt idx="60" formatCode="0.00%">
                  <c:v>0.73734922913106582</c:v>
                </c:pt>
                <c:pt idx="61" formatCode="0.00%">
                  <c:v>0.68754131939658802</c:v>
                </c:pt>
                <c:pt idx="62" formatCode="0.00%">
                  <c:v>0.67824598390382695</c:v>
                </c:pt>
                <c:pt idx="63" formatCode="0.00%">
                  <c:v>0.67785992557006702</c:v>
                </c:pt>
                <c:pt idx="64" formatCode="0.00%">
                  <c:v>0.66975075693502506</c:v>
                </c:pt>
                <c:pt idx="65" formatCode="0.00%">
                  <c:v>0.67139509989982349</c:v>
                </c:pt>
                <c:pt idx="66" formatCode="0.00%">
                  <c:v>0.66951901369228306</c:v>
                </c:pt>
                <c:pt idx="67" formatCode="0.00%">
                  <c:v>0.65535890620818738</c:v>
                </c:pt>
                <c:pt idx="68" formatCode="0.00%">
                  <c:v>0.63642758433328328</c:v>
                </c:pt>
                <c:pt idx="69" formatCode="0.00%">
                  <c:v>0.59968668735382447</c:v>
                </c:pt>
                <c:pt idx="70" formatCode="0.00%">
                  <c:v>0.5934556845633332</c:v>
                </c:pt>
                <c:pt idx="71" formatCode="0.00%">
                  <c:v>0.5857230172825636</c:v>
                </c:pt>
                <c:pt idx="72" formatCode="0.00%">
                  <c:v>0.56818088438659331</c:v>
                </c:pt>
                <c:pt idx="73" formatCode="0.00%">
                  <c:v>0.55604438129719047</c:v>
                </c:pt>
                <c:pt idx="74" formatCode="0.00%">
                  <c:v>0.53833266723332662</c:v>
                </c:pt>
                <c:pt idx="75" formatCode="0.00%">
                  <c:v>0.54369073322045602</c:v>
                </c:pt>
                <c:pt idx="76" formatCode="0.00%">
                  <c:v>0.56650910435452018</c:v>
                </c:pt>
                <c:pt idx="77" formatCode="0.00%">
                  <c:v>0.58131460321641804</c:v>
                </c:pt>
                <c:pt idx="78" formatCode="0.00%">
                  <c:v>0.56679082433865902</c:v>
                </c:pt>
                <c:pt idx="79" formatCode="0.00%">
                  <c:v>0.50756531150881279</c:v>
                </c:pt>
                <c:pt idx="80" formatCode="0.00%">
                  <c:v>0.36574330905868258</c:v>
                </c:pt>
                <c:pt idx="81" formatCode="0.00%">
                  <c:v>0.47556363291236875</c:v>
                </c:pt>
                <c:pt idx="82" formatCode="0.00%">
                  <c:v>0.68652058400722138</c:v>
                </c:pt>
                <c:pt idx="83" formatCode="0.00%">
                  <c:v>0.74993828990754519</c:v>
                </c:pt>
                <c:pt idx="84" formatCode="0.00%">
                  <c:v>0.73613947663515911</c:v>
                </c:pt>
                <c:pt idx="85" formatCode="0.00%">
                  <c:v>0.71203997512515105</c:v>
                </c:pt>
                <c:pt idx="86" formatCode="0.00%">
                  <c:v>0.65750801507306966</c:v>
                </c:pt>
                <c:pt idx="87" formatCode="0.00%">
                  <c:v>0.64472834498240239</c:v>
                </c:pt>
                <c:pt idx="88" formatCode="0.00%">
                  <c:v>0.44639116850914395</c:v>
                </c:pt>
                <c:pt idx="89" formatCode="0.00%">
                  <c:v>0.28726324030418621</c:v>
                </c:pt>
                <c:pt idx="90" formatCode="0.00%">
                  <c:v>0.28518275002797744</c:v>
                </c:pt>
                <c:pt idx="91" formatCode="0.00%">
                  <c:v>0.10866389656210686</c:v>
                </c:pt>
                <c:pt idx="92" formatCode="0.00%">
                  <c:v>-4.8769897934282457E-2</c:v>
                </c:pt>
                <c:pt idx="93" formatCode="0.00%">
                  <c:v>-0.22850631774375513</c:v>
                </c:pt>
                <c:pt idx="94" formatCode="0.00%">
                  <c:v>-0.56773910710670306</c:v>
                </c:pt>
                <c:pt idx="95" formatCode="0.00%">
                  <c:v>-0.53457208777627174</c:v>
                </c:pt>
                <c:pt idx="96" formatCode="0.00%">
                  <c:v>-0.4776643039220641</c:v>
                </c:pt>
                <c:pt idx="97" formatCode="0.00%">
                  <c:v>-0.40708065222749257</c:v>
                </c:pt>
                <c:pt idx="98" formatCode="0.00%">
                  <c:v>-0.32814667435367845</c:v>
                </c:pt>
                <c:pt idx="99" formatCode="0.00%">
                  <c:v>-9.8106506830789517E-2</c:v>
                </c:pt>
                <c:pt idx="100" formatCode="0.00%">
                  <c:v>1.7629290972028366E-2</c:v>
                </c:pt>
                <c:pt idx="101" formatCode="0.00%">
                  <c:v>5.6236677127695124E-2</c:v>
                </c:pt>
                <c:pt idx="102" formatCode="0.00%">
                  <c:v>3.4794742523810547E-2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E-4506-8B26-4269756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36586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'STOXX600_EUGDP Correlation'!$L$1</c:f>
              <c:strCache>
                <c:ptCount val="1"/>
                <c:pt idx="0">
                  <c:v>Rolling 5yr-Correlation: 6-MO LAG</c:v>
                </c:pt>
              </c:strCache>
            </c:strRef>
          </c:tx>
          <c:spPr>
            <a:ln w="1905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cat>
            <c:numRef>
              <c:f>'STOXX600_EUGDP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'STOXX600_EUGDP Correlation'!$L$3:$L$301</c:f>
              <c:numCache>
                <c:formatCode>General</c:formatCode>
                <c:ptCount val="299"/>
                <c:pt idx="26" formatCode="0.00%">
                  <c:v>0.40600570669653918</c:v>
                </c:pt>
                <c:pt idx="27" formatCode="0.00%">
                  <c:v>0.51223995298744329</c:v>
                </c:pt>
                <c:pt idx="28" formatCode="0.00%">
                  <c:v>0.65396621026899437</c:v>
                </c:pt>
                <c:pt idx="29" formatCode="0.00%">
                  <c:v>0.70138594993691916</c:v>
                </c:pt>
                <c:pt idx="30" formatCode="0.00%">
                  <c:v>0.71991526267921602</c:v>
                </c:pt>
                <c:pt idx="31" formatCode="0.00%">
                  <c:v>0.74829226037411156</c:v>
                </c:pt>
                <c:pt idx="32" formatCode="0.00%">
                  <c:v>0.76402923681622781</c:v>
                </c:pt>
                <c:pt idx="33" formatCode="0.00%">
                  <c:v>0.7739030998930313</c:v>
                </c:pt>
                <c:pt idx="34" formatCode="0.00%">
                  <c:v>0.79587015139504824</c:v>
                </c:pt>
                <c:pt idx="35" formatCode="0.00%">
                  <c:v>0.82954948916413662</c:v>
                </c:pt>
                <c:pt idx="36" formatCode="0.00%">
                  <c:v>0.91154682781542329</c:v>
                </c:pt>
                <c:pt idx="37" formatCode="0.00%">
                  <c:v>0.91147373232035978</c:v>
                </c:pt>
                <c:pt idx="38" formatCode="0.00%">
                  <c:v>0.87960738624183998</c:v>
                </c:pt>
                <c:pt idx="39" formatCode="0.00%">
                  <c:v>0.86253888284184865</c:v>
                </c:pt>
                <c:pt idx="40" formatCode="0.00%">
                  <c:v>0.87815305223992191</c:v>
                </c:pt>
                <c:pt idx="41" formatCode="0.00%">
                  <c:v>0.86151411190504956</c:v>
                </c:pt>
                <c:pt idx="42" formatCode="0.00%">
                  <c:v>0.85376233483103237</c:v>
                </c:pt>
                <c:pt idx="43" formatCode="0.00%">
                  <c:v>0.84455763434309983</c:v>
                </c:pt>
                <c:pt idx="44" formatCode="0.00%">
                  <c:v>0.85994499156319693</c:v>
                </c:pt>
                <c:pt idx="45" formatCode="0.00%">
                  <c:v>0.83823972513278966</c:v>
                </c:pt>
                <c:pt idx="46" formatCode="0.00%">
                  <c:v>0.85924300566240674</c:v>
                </c:pt>
                <c:pt idx="47" formatCode="0.00%">
                  <c:v>0.84399523050972625</c:v>
                </c:pt>
                <c:pt idx="48" formatCode="0.00%">
                  <c:v>0.8271482677166182</c:v>
                </c:pt>
                <c:pt idx="49" formatCode="0.00%">
                  <c:v>0.81217536276428481</c:v>
                </c:pt>
                <c:pt idx="50" formatCode="0.00%">
                  <c:v>0.79965190448669488</c:v>
                </c:pt>
                <c:pt idx="51" formatCode="0.00%">
                  <c:v>0.79686575159703854</c:v>
                </c:pt>
                <c:pt idx="52" formatCode="0.00%">
                  <c:v>0.78418587264526451</c:v>
                </c:pt>
                <c:pt idx="53" formatCode="0.00%">
                  <c:v>0.75758115211643617</c:v>
                </c:pt>
                <c:pt idx="54" formatCode="0.00%">
                  <c:v>0.74031403956633879</c:v>
                </c:pt>
                <c:pt idx="55" formatCode="0.00%">
                  <c:v>0.79934690626198179</c:v>
                </c:pt>
                <c:pt idx="56" formatCode="0.00%">
                  <c:v>0.86770451733836562</c:v>
                </c:pt>
                <c:pt idx="57" formatCode="0.00%">
                  <c:v>0.91536000412889496</c:v>
                </c:pt>
                <c:pt idx="58" formatCode="0.00%">
                  <c:v>0.93257975456028941</c:v>
                </c:pt>
                <c:pt idx="59" formatCode="0.00%">
                  <c:v>0.9523165844767284</c:v>
                </c:pt>
                <c:pt idx="60" formatCode="0.00%">
                  <c:v>0.95244992933716199</c:v>
                </c:pt>
                <c:pt idx="61" formatCode="0.00%">
                  <c:v>0.94473896752743913</c:v>
                </c:pt>
                <c:pt idx="62" formatCode="0.00%">
                  <c:v>0.90220668297754836</c:v>
                </c:pt>
                <c:pt idx="63" formatCode="0.00%">
                  <c:v>0.903128742707065</c:v>
                </c:pt>
                <c:pt idx="64" formatCode="0.00%">
                  <c:v>0.89700885457283164</c:v>
                </c:pt>
                <c:pt idx="65" formatCode="0.00%">
                  <c:v>0.89494646837133596</c:v>
                </c:pt>
                <c:pt idx="66" formatCode="0.00%">
                  <c:v>0.89070944776260819</c:v>
                </c:pt>
                <c:pt idx="67" formatCode="0.00%">
                  <c:v>0.88051980597393342</c:v>
                </c:pt>
                <c:pt idx="68" formatCode="0.00%">
                  <c:v>0.8815127229147337</c:v>
                </c:pt>
                <c:pt idx="69" formatCode="0.00%">
                  <c:v>0.88368137119006307</c:v>
                </c:pt>
                <c:pt idx="70" formatCode="0.00%">
                  <c:v>0.87724077145860568</c:v>
                </c:pt>
                <c:pt idx="71" formatCode="0.00%">
                  <c:v>0.87757334296257328</c:v>
                </c:pt>
                <c:pt idx="72" formatCode="0.00%">
                  <c:v>0.82995407484105899</c:v>
                </c:pt>
                <c:pt idx="73" formatCode="0.00%">
                  <c:v>0.81551569323212225</c:v>
                </c:pt>
                <c:pt idx="74" formatCode="0.00%">
                  <c:v>0.81877918415117834</c:v>
                </c:pt>
                <c:pt idx="75" formatCode="0.00%">
                  <c:v>0.84150843347246729</c:v>
                </c:pt>
                <c:pt idx="76" formatCode="0.00%">
                  <c:v>0.84162306987059987</c:v>
                </c:pt>
                <c:pt idx="77" formatCode="0.00%">
                  <c:v>0.83226027337130426</c:v>
                </c:pt>
                <c:pt idx="78" formatCode="0.00%">
                  <c:v>0.77371261098116417</c:v>
                </c:pt>
                <c:pt idx="79" formatCode="0.00%">
                  <c:v>0.66390626609317849</c:v>
                </c:pt>
                <c:pt idx="80" formatCode="0.00%">
                  <c:v>0.54489275593377617</c:v>
                </c:pt>
                <c:pt idx="81" formatCode="0.00%">
                  <c:v>0.53407723838145826</c:v>
                </c:pt>
                <c:pt idx="82" formatCode="0.00%">
                  <c:v>0.5188652454565077</c:v>
                </c:pt>
                <c:pt idx="83" formatCode="0.00%">
                  <c:v>0.49543249465387823</c:v>
                </c:pt>
                <c:pt idx="84" formatCode="0.00%">
                  <c:v>0.42492420838904016</c:v>
                </c:pt>
                <c:pt idx="85" formatCode="0.00%">
                  <c:v>0.45099056268854049</c:v>
                </c:pt>
                <c:pt idx="86" formatCode="0.00%">
                  <c:v>0.33192068239560274</c:v>
                </c:pt>
                <c:pt idx="87" formatCode="0.00%">
                  <c:v>0.22713538137595662</c:v>
                </c:pt>
                <c:pt idx="88" formatCode="0.00%">
                  <c:v>0.19385767544310803</c:v>
                </c:pt>
                <c:pt idx="89" formatCode="0.00%">
                  <c:v>6.7773349347568748E-2</c:v>
                </c:pt>
                <c:pt idx="90" formatCode="0.00%">
                  <c:v>-1.0502668240685667E-2</c:v>
                </c:pt>
                <c:pt idx="91" formatCode="0.00%">
                  <c:v>-7.5943231123332205E-2</c:v>
                </c:pt>
                <c:pt idx="92" formatCode="0.00%">
                  <c:v>-0.27442284469517197</c:v>
                </c:pt>
                <c:pt idx="93" formatCode="0.00%">
                  <c:v>-0.17930170020041858</c:v>
                </c:pt>
                <c:pt idx="94" formatCode="0.00%">
                  <c:v>-9.9893290385329361E-2</c:v>
                </c:pt>
                <c:pt idx="95" formatCode="0.00%">
                  <c:v>-1.8139529266283396E-2</c:v>
                </c:pt>
                <c:pt idx="96" formatCode="0.00%">
                  <c:v>8.0337201020649868E-2</c:v>
                </c:pt>
                <c:pt idx="97" formatCode="0.00%">
                  <c:v>0.21935909086834313</c:v>
                </c:pt>
                <c:pt idx="98" formatCode="0.00%">
                  <c:v>0.33354640193646917</c:v>
                </c:pt>
                <c:pt idx="99" formatCode="0.00%">
                  <c:v>0.40113875924565284</c:v>
                </c:pt>
                <c:pt idx="100" formatCode="0.00%">
                  <c:v>0.2366885236329607</c:v>
                </c:pt>
                <c:pt idx="101" formatCode="0.00%">
                  <c:v>-0.35179718720889053</c:v>
                </c:pt>
                <c:pt idx="102" formatCode="0.00%">
                  <c:v>-0.19792757932743987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6-4A76-ADA3-ACC41A78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36586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'STOXX600_EZGDP Correlation'!$D$1</c:f>
              <c:strCache>
                <c:ptCount val="1"/>
                <c:pt idx="0">
                  <c:v>STOXX 600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'STOXX600_EZGDP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'STOXX600_EZGDP Correlation'!$D$3:$D$301</c:f>
              <c:numCache>
                <c:formatCode>0.00%</c:formatCode>
                <c:ptCount val="299"/>
                <c:pt idx="4">
                  <c:v>0.2288282345180177</c:v>
                </c:pt>
                <c:pt idx="5">
                  <c:v>0.19823271817328747</c:v>
                </c:pt>
                <c:pt idx="6">
                  <c:v>0.1635127143701951</c:v>
                </c:pt>
                <c:pt idx="7">
                  <c:v>0.2090479215188088</c:v>
                </c:pt>
                <c:pt idx="8">
                  <c:v>0.29204133673332433</c:v>
                </c:pt>
                <c:pt idx="9">
                  <c:v>0.39757227696926201</c:v>
                </c:pt>
                <c:pt idx="10">
                  <c:v>0.48761118170266826</c:v>
                </c:pt>
                <c:pt idx="11">
                  <c:v>0.37639367229000054</c:v>
                </c:pt>
                <c:pt idx="12">
                  <c:v>0.4953775838786747</c:v>
                </c:pt>
                <c:pt idx="13">
                  <c:v>0.38930656082185378</c:v>
                </c:pt>
                <c:pt idx="14">
                  <c:v>7.3030108904548197E-3</c:v>
                </c:pt>
                <c:pt idx="15">
                  <c:v>0.18457101658255226</c:v>
                </c:pt>
                <c:pt idx="16">
                  <c:v>3.2057515976660067E-2</c:v>
                </c:pt>
                <c:pt idx="17">
                  <c:v>4.0904813121807049E-2</c:v>
                </c:pt>
                <c:pt idx="18">
                  <c:v>0.28851861273636903</c:v>
                </c:pt>
                <c:pt idx="19">
                  <c:v>0.35866957860441806</c:v>
                </c:pt>
                <c:pt idx="20">
                  <c:v>0.32626619552414615</c:v>
                </c:pt>
                <c:pt idx="21">
                  <c:v>0.21650682941005517</c:v>
                </c:pt>
                <c:pt idx="22">
                  <c:v>0.241946628936198</c:v>
                </c:pt>
                <c:pt idx="23">
                  <c:v>-5.1911776331392101E-2</c:v>
                </c:pt>
                <c:pt idx="24">
                  <c:v>-0.18370971834559768</c:v>
                </c:pt>
                <c:pt idx="25">
                  <c:v>-0.12578966926793012</c:v>
                </c:pt>
                <c:pt idx="26">
                  <c:v>-0.29448389147944043</c:v>
                </c:pt>
                <c:pt idx="27">
                  <c:v>-0.17129436615803662</c:v>
                </c:pt>
                <c:pt idx="28">
                  <c:v>-5.800435188063402E-2</c:v>
                </c:pt>
                <c:pt idx="29">
                  <c:v>-0.22866251707909524</c:v>
                </c:pt>
                <c:pt idx="30">
                  <c:v>-0.26861692140147964</c:v>
                </c:pt>
                <c:pt idx="31">
                  <c:v>-0.31831902334317153</c:v>
                </c:pt>
                <c:pt idx="32">
                  <c:v>-0.41786562829989449</c:v>
                </c:pt>
                <c:pt idx="33">
                  <c:v>-0.20114942528735635</c:v>
                </c:pt>
                <c:pt idx="34">
                  <c:v>6.2127746970630726E-2</c:v>
                </c:pt>
                <c:pt idx="35">
                  <c:v>0.12821648216482173</c:v>
                </c:pt>
                <c:pt idx="36">
                  <c:v>0.34113712374581939</c:v>
                </c:pt>
                <c:pt idx="37">
                  <c:v>0.18685325712033118</c:v>
                </c:pt>
                <c:pt idx="38">
                  <c:v>0.14927970608140773</c:v>
                </c:pt>
                <c:pt idx="39">
                  <c:v>9.5067812132048291E-2</c:v>
                </c:pt>
                <c:pt idx="40">
                  <c:v>0.10820406610592159</c:v>
                </c:pt>
                <c:pt idx="41">
                  <c:v>0.14556173710869391</c:v>
                </c:pt>
                <c:pt idx="42">
                  <c:v>0.2509464120467737</c:v>
                </c:pt>
                <c:pt idx="43">
                  <c:v>0.23463820636374488</c:v>
                </c:pt>
                <c:pt idx="44">
                  <c:v>0.27556352263625605</c:v>
                </c:pt>
                <c:pt idx="45">
                  <c:v>0.16214844882574653</c:v>
                </c:pt>
                <c:pt idx="46">
                  <c:v>0.14804976462676533</c:v>
                </c:pt>
                <c:pt idx="47">
                  <c:v>0.17814405057575078</c:v>
                </c:pt>
                <c:pt idx="48">
                  <c:v>0.11894510226049526</c:v>
                </c:pt>
                <c:pt idx="49">
                  <c:v>0.22781138901016629</c:v>
                </c:pt>
                <c:pt idx="50">
                  <c:v>0.10669829833347988</c:v>
                </c:pt>
                <c:pt idx="51">
                  <c:v>-1.6974210151673441E-3</c:v>
                </c:pt>
                <c:pt idx="52">
                  <c:v>-0.18240607129496034</c:v>
                </c:pt>
                <c:pt idx="53">
                  <c:v>-0.26496659978156512</c:v>
                </c:pt>
                <c:pt idx="54">
                  <c:v>-0.32236807283120728</c:v>
                </c:pt>
                <c:pt idx="55">
                  <c:v>-0.45601140851250543</c:v>
                </c:pt>
                <c:pt idx="56">
                  <c:v>-0.4232579422146685</c:v>
                </c:pt>
                <c:pt idx="57">
                  <c:v>-0.28874529182072628</c:v>
                </c:pt>
                <c:pt idx="58">
                  <c:v>-5.3036516305409176E-2</c:v>
                </c:pt>
                <c:pt idx="59">
                  <c:v>0.27994555353901984</c:v>
                </c:pt>
                <c:pt idx="60">
                  <c:v>0.4936529525104838</c:v>
                </c:pt>
                <c:pt idx="61">
                  <c:v>0.18214060146723021</c:v>
                </c:pt>
                <c:pt idx="62">
                  <c:v>7.1142821792386846E-2</c:v>
                </c:pt>
                <c:pt idx="63">
                  <c:v>8.6336602465634682E-2</c:v>
                </c:pt>
                <c:pt idx="64">
                  <c:v>4.6780741359031763E-2</c:v>
                </c:pt>
                <c:pt idx="65">
                  <c:v>0.12140391254315319</c:v>
                </c:pt>
                <c:pt idx="66">
                  <c:v>-0.12913907284768222</c:v>
                </c:pt>
                <c:pt idx="67">
                  <c:v>-0.11337514955947936</c:v>
                </c:pt>
                <c:pt idx="68">
                  <c:v>-4.5596230518303638E-2</c:v>
                </c:pt>
                <c:pt idx="69">
                  <c:v>-7.9491314227076226E-2</c:v>
                </c:pt>
                <c:pt idx="70">
                  <c:v>0.18701918825714037</c:v>
                </c:pt>
                <c:pt idx="71">
                  <c:v>0.14369837245440431</c:v>
                </c:pt>
                <c:pt idx="72">
                  <c:v>0.11567674312623422</c:v>
                </c:pt>
                <c:pt idx="73">
                  <c:v>0.13476927977067321</c:v>
                </c:pt>
                <c:pt idx="74">
                  <c:v>0.1563617401668651</c:v>
                </c:pt>
                <c:pt idx="75">
                  <c:v>0.17369851258581237</c:v>
                </c:pt>
                <c:pt idx="76">
                  <c:v>0.13796037851453491</c:v>
                </c:pt>
                <c:pt idx="77">
                  <c:v>0.19942460178233112</c:v>
                </c:pt>
                <c:pt idx="78">
                  <c:v>0.10506989628293506</c:v>
                </c:pt>
                <c:pt idx="79">
                  <c:v>4.3502101992323183E-2</c:v>
                </c:pt>
                <c:pt idx="80">
                  <c:v>0.18841793544913399</c:v>
                </c:pt>
                <c:pt idx="81">
                  <c:v>0.11539811618791318</c:v>
                </c:pt>
                <c:pt idx="82">
                  <c:v>1.3670280984027006E-2</c:v>
                </c:pt>
                <c:pt idx="83">
                  <c:v>6.7933671979914623E-2</c:v>
                </c:pt>
                <c:pt idx="84">
                  <c:v>-0.1504153032972565</c:v>
                </c:pt>
                <c:pt idx="85">
                  <c:v>-0.13487713409037272</c:v>
                </c:pt>
                <c:pt idx="86">
                  <c:v>-1.3945998792305181E-2</c:v>
                </c:pt>
                <c:pt idx="87">
                  <c:v>-1.2000765424673987E-2</c:v>
                </c:pt>
                <c:pt idx="88">
                  <c:v>0.12916987616282505</c:v>
                </c:pt>
                <c:pt idx="89">
                  <c:v>0.15002425124287622</c:v>
                </c:pt>
                <c:pt idx="90">
                  <c:v>0.13192581360083988</c:v>
                </c:pt>
                <c:pt idx="91">
                  <c:v>7.6808145647722759E-2</c:v>
                </c:pt>
                <c:pt idx="92">
                  <c:v>-2.6945479351419332E-2</c:v>
                </c:pt>
                <c:pt idx="93">
                  <c:v>1.4761314811397863E-3</c:v>
                </c:pt>
                <c:pt idx="94">
                  <c:v>-1.2829760923330658E-2</c:v>
                </c:pt>
                <c:pt idx="95">
                  <c:v>-0.13240659848913106</c:v>
                </c:pt>
                <c:pt idx="96">
                  <c:v>2.216410062825247E-2</c:v>
                </c:pt>
                <c:pt idx="97">
                  <c:v>1.3002395178059123E-2</c:v>
                </c:pt>
                <c:pt idx="98">
                  <c:v>2.601910329349133E-2</c:v>
                </c:pt>
                <c:pt idx="99">
                  <c:v>0.23157115356138003</c:v>
                </c:pt>
                <c:pt idx="100">
                  <c:v>-0.15571500171463237</c:v>
                </c:pt>
                <c:pt idx="101">
                  <c:v>-6.3735806895835023E-2</c:v>
                </c:pt>
                <c:pt idx="102">
                  <c:v>-8.1546483530459124E-2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5-4224-9D6D-FE2FA0F2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56191"/>
        <c:axId val="2095753279"/>
      </c:lineChart>
      <c:lineChart>
        <c:grouping val="standard"/>
        <c:varyColors val="0"/>
        <c:ser>
          <c:idx val="1"/>
          <c:order val="1"/>
          <c:tx>
            <c:strRef>
              <c:f>'STOXX600_EZGDP Correlation'!$E$1</c:f>
              <c:strCache>
                <c:ptCount val="1"/>
                <c:pt idx="0">
                  <c:v>GDP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'STOXX600_EZGDP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'STOXX600_EZGDP Correlation'!$E$3:$E$301</c:f>
              <c:numCache>
                <c:formatCode>0.00%</c:formatCode>
                <c:ptCount val="299"/>
                <c:pt idx="4">
                  <c:v>1.2933551764868323E-2</c:v>
                </c:pt>
                <c:pt idx="5">
                  <c:v>1.5315371268884048E-2</c:v>
                </c:pt>
                <c:pt idx="6">
                  <c:v>1.8247076117576144E-2</c:v>
                </c:pt>
                <c:pt idx="7">
                  <c:v>1.9264745529685934E-2</c:v>
                </c:pt>
                <c:pt idx="8">
                  <c:v>2.0023883668645714E-2</c:v>
                </c:pt>
                <c:pt idx="9">
                  <c:v>2.4724541356132779E-2</c:v>
                </c:pt>
                <c:pt idx="10">
                  <c:v>2.7320271565235199E-2</c:v>
                </c:pt>
                <c:pt idx="11">
                  <c:v>3.4419014951357241E-2</c:v>
                </c:pt>
                <c:pt idx="12">
                  <c:v>3.8884984198571448E-2</c:v>
                </c:pt>
                <c:pt idx="13">
                  <c:v>3.0646041763820131E-2</c:v>
                </c:pt>
                <c:pt idx="14">
                  <c:v>2.8504596766111501E-2</c:v>
                </c:pt>
                <c:pt idx="15">
                  <c:v>1.7748258659326055E-2</c:v>
                </c:pt>
                <c:pt idx="16">
                  <c:v>2.1562806250028599E-2</c:v>
                </c:pt>
                <c:pt idx="17">
                  <c:v>2.2950959856199216E-2</c:v>
                </c:pt>
                <c:pt idx="18">
                  <c:v>2.9023977654735855E-2</c:v>
                </c:pt>
                <c:pt idx="19">
                  <c:v>3.9976598236775684E-2</c:v>
                </c:pt>
                <c:pt idx="20">
                  <c:v>4.1763313093516441E-2</c:v>
                </c:pt>
                <c:pt idx="21">
                  <c:v>4.4975939510253138E-2</c:v>
                </c:pt>
                <c:pt idx="22">
                  <c:v>3.8646584769870485E-2</c:v>
                </c:pt>
                <c:pt idx="23">
                  <c:v>3.3710266477900319E-2</c:v>
                </c:pt>
                <c:pt idx="24">
                  <c:v>3.1565286678667759E-2</c:v>
                </c:pt>
                <c:pt idx="25">
                  <c:v>2.3412405275095471E-2</c:v>
                </c:pt>
                <c:pt idx="26">
                  <c:v>1.9152344112685293E-2</c:v>
                </c:pt>
                <c:pt idx="27">
                  <c:v>1.3623400385236462E-2</c:v>
                </c:pt>
                <c:pt idx="28">
                  <c:v>4.1238128542755437E-3</c:v>
                </c:pt>
                <c:pt idx="29">
                  <c:v>8.7074286072872376E-3</c:v>
                </c:pt>
                <c:pt idx="30">
                  <c:v>1.1668130821752998E-2</c:v>
                </c:pt>
                <c:pt idx="31">
                  <c:v>1.1870086320459716E-2</c:v>
                </c:pt>
                <c:pt idx="32">
                  <c:v>7.9819110866521381E-3</c:v>
                </c:pt>
                <c:pt idx="33">
                  <c:v>3.4852116385988285E-3</c:v>
                </c:pt>
                <c:pt idx="34">
                  <c:v>4.8639374444245931E-3</c:v>
                </c:pt>
                <c:pt idx="35">
                  <c:v>1.0578796617002562E-2</c:v>
                </c:pt>
                <c:pt idx="36">
                  <c:v>1.9016926032097148E-2</c:v>
                </c:pt>
                <c:pt idx="37">
                  <c:v>2.4333650839620136E-2</c:v>
                </c:pt>
                <c:pt idx="38">
                  <c:v>2.1107982007193771E-2</c:v>
                </c:pt>
                <c:pt idx="39">
                  <c:v>1.7365306634601341E-2</c:v>
                </c:pt>
                <c:pt idx="40">
                  <c:v>1.4800946698828144E-2</c:v>
                </c:pt>
                <c:pt idx="41">
                  <c:v>1.4198855307633762E-2</c:v>
                </c:pt>
                <c:pt idx="42">
                  <c:v>1.9322119314233666E-2</c:v>
                </c:pt>
                <c:pt idx="43">
                  <c:v>2.1892178257704842E-2</c:v>
                </c:pt>
                <c:pt idx="44">
                  <c:v>2.8644287321747619E-2</c:v>
                </c:pt>
                <c:pt idx="45">
                  <c:v>3.4038404149497214E-2</c:v>
                </c:pt>
                <c:pt idx="46">
                  <c:v>3.2220612841997731E-2</c:v>
                </c:pt>
                <c:pt idx="47">
                  <c:v>3.7983322448559731E-2</c:v>
                </c:pt>
                <c:pt idx="48">
                  <c:v>3.5234372379571832E-2</c:v>
                </c:pt>
                <c:pt idx="49">
                  <c:v>3.1323662737987368E-2</c:v>
                </c:pt>
                <c:pt idx="50">
                  <c:v>2.9808739316436794E-2</c:v>
                </c:pt>
                <c:pt idx="51">
                  <c:v>2.3612134857844413E-2</c:v>
                </c:pt>
                <c:pt idx="52">
                  <c:v>2.1362583050560824E-2</c:v>
                </c:pt>
                <c:pt idx="53">
                  <c:v>1.1204237801116346E-2</c:v>
                </c:pt>
                <c:pt idx="54">
                  <c:v>1.6081819963502664E-3</c:v>
                </c:pt>
                <c:pt idx="55">
                  <c:v>-2.154937882003527E-2</c:v>
                </c:pt>
                <c:pt idx="56">
                  <c:v>-5.6194795742763315E-2</c:v>
                </c:pt>
                <c:pt idx="57">
                  <c:v>-5.3670566805197994E-2</c:v>
                </c:pt>
                <c:pt idx="58">
                  <c:v>-4.502719605432759E-2</c:v>
                </c:pt>
                <c:pt idx="59">
                  <c:v>-2.3475750387044192E-2</c:v>
                </c:pt>
                <c:pt idx="60">
                  <c:v>1.2347398668240306E-2</c:v>
                </c:pt>
                <c:pt idx="61">
                  <c:v>2.2479225539296488E-2</c:v>
                </c:pt>
                <c:pt idx="62">
                  <c:v>2.2953671019632305E-2</c:v>
                </c:pt>
                <c:pt idx="63">
                  <c:v>2.4676718831103672E-2</c:v>
                </c:pt>
                <c:pt idx="64">
                  <c:v>2.899915031127942E-2</c:v>
                </c:pt>
                <c:pt idx="65">
                  <c:v>1.9176976263322931E-2</c:v>
                </c:pt>
                <c:pt idx="66">
                  <c:v>1.6012025025435861E-2</c:v>
                </c:pt>
                <c:pt idx="67">
                  <c:v>5.8486391098004908E-3</c:v>
                </c:pt>
                <c:pt idx="68">
                  <c:v>-4.8334956969138254E-3</c:v>
                </c:pt>
                <c:pt idx="69">
                  <c:v>-7.6326975996262592E-3</c:v>
                </c:pt>
                <c:pt idx="70">
                  <c:v>-1.0065434643748428E-2</c:v>
                </c:pt>
                <c:pt idx="71">
                  <c:v>-1.0338209285903566E-2</c:v>
                </c:pt>
                <c:pt idx="72">
                  <c:v>-1.1870619252781101E-2</c:v>
                </c:pt>
                <c:pt idx="73">
                  <c:v>-3.8156927381395311E-3</c:v>
                </c:pt>
                <c:pt idx="74">
                  <c:v>6.0814066027092828E-4</c:v>
                </c:pt>
                <c:pt idx="75">
                  <c:v>7.3573056040872054E-3</c:v>
                </c:pt>
                <c:pt idx="76">
                  <c:v>1.5619311446570805E-2</c:v>
                </c:pt>
                <c:pt idx="77">
                  <c:v>1.2356985847835844E-2</c:v>
                </c:pt>
                <c:pt idx="78">
                  <c:v>1.3604190164026475E-2</c:v>
                </c:pt>
                <c:pt idx="79">
                  <c:v>1.5029767148439399E-2</c:v>
                </c:pt>
                <c:pt idx="80">
                  <c:v>1.7532823382176099E-2</c:v>
                </c:pt>
                <c:pt idx="81">
                  <c:v>1.972054751571739E-2</c:v>
                </c:pt>
                <c:pt idx="82">
                  <c:v>1.975293419027202E-2</c:v>
                </c:pt>
                <c:pt idx="83">
                  <c:v>2.0190242277764447E-2</c:v>
                </c:pt>
                <c:pt idx="84">
                  <c:v>1.8869008822397504E-2</c:v>
                </c:pt>
                <c:pt idx="85">
                  <c:v>1.709015471194486E-2</c:v>
                </c:pt>
                <c:pt idx="86">
                  <c:v>1.7051842442961318E-2</c:v>
                </c:pt>
                <c:pt idx="87">
                  <c:v>2.0333775880225335E-2</c:v>
                </c:pt>
                <c:pt idx="88">
                  <c:v>2.2221781368745308E-2</c:v>
                </c:pt>
                <c:pt idx="89">
                  <c:v>2.6659577438181037E-2</c:v>
                </c:pt>
                <c:pt idx="90">
                  <c:v>2.9968849074198056E-2</c:v>
                </c:pt>
                <c:pt idx="91">
                  <c:v>3.0779707410437673E-2</c:v>
                </c:pt>
                <c:pt idx="92">
                  <c:v>2.5192377025610391E-2</c:v>
                </c:pt>
                <c:pt idx="93">
                  <c:v>2.2632853090703398E-2</c:v>
                </c:pt>
                <c:pt idx="94">
                  <c:v>1.5780513158588416E-2</c:v>
                </c:pt>
                <c:pt idx="95">
                  <c:v>1.2335895524198115E-2</c:v>
                </c:pt>
                <c:pt idx="96">
                  <c:v>1.5189358149141574E-2</c:v>
                </c:pt>
                <c:pt idx="97">
                  <c:v>1.2851656614910834E-2</c:v>
                </c:pt>
                <c:pt idx="98">
                  <c:v>1.3940739713004247E-2</c:v>
                </c:pt>
                <c:pt idx="99">
                  <c:v>1.0211907009611165E-2</c:v>
                </c:pt>
                <c:pt idx="100">
                  <c:v>-3.2045233830065634E-2</c:v>
                </c:pt>
                <c:pt idx="101">
                  <c:v>-0.14714793009661864</c:v>
                </c:pt>
                <c:pt idx="102">
                  <c:v>-4.2943744725743249E-2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5-4224-9D6D-FE2FA0F2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7295"/>
        <c:axId val="116573967"/>
      </c:lineChart>
      <c:dateAx>
        <c:axId val="2095756191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STOXX 600 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YoY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valAx>
        <c:axId val="116573967"/>
        <c:scaling>
          <c:orientation val="minMax"/>
          <c:max val="0.15000000000000002"/>
          <c:min val="-0.1500000000000000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EU Real GDP 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7295"/>
        <c:crosses val="max"/>
        <c:crossBetween val="between"/>
      </c:valAx>
      <c:dateAx>
        <c:axId val="1165772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65739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Rolling 5yr Correlations:</a:t>
            </a:r>
            <a:r>
              <a:rPr lang="en-GB" baseline="0">
                <a:solidFill>
                  <a:schemeClr val="bg1"/>
                </a:solidFill>
              </a:rPr>
              <a:t> STOXX 600 YoY (Lagged) vs EU Real GDP YoY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LAG</c:v>
          </c:tx>
          <c:spPr>
            <a:ln w="12700" cap="rnd">
              <a:solidFill>
                <a:schemeClr val="bg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'STOXX600_EZGDP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'STOXX600_EZGDP Correlation'!$F$3:$F$301</c:f>
              <c:numCache>
                <c:formatCode>0.00%</c:formatCode>
                <c:ptCount val="299"/>
                <c:pt idx="24">
                  <c:v>0.1999457055055007</c:v>
                </c:pt>
                <c:pt idx="25">
                  <c:v>0.25312141191405829</c:v>
                </c:pt>
                <c:pt idx="26">
                  <c:v>0.35287881075084532</c:v>
                </c:pt>
                <c:pt idx="27">
                  <c:v>0.44353855831589095</c:v>
                </c:pt>
                <c:pt idx="28">
                  <c:v>0.49567094172319376</c:v>
                </c:pt>
                <c:pt idx="29">
                  <c:v>0.59091489784461781</c:v>
                </c:pt>
                <c:pt idx="30">
                  <c:v>0.66143604357315322</c:v>
                </c:pt>
                <c:pt idx="31">
                  <c:v>0.72704300588569992</c:v>
                </c:pt>
                <c:pt idx="32">
                  <c:v>0.75109358479602661</c:v>
                </c:pt>
                <c:pt idx="33">
                  <c:v>0.7354194893075825</c:v>
                </c:pt>
                <c:pt idx="34">
                  <c:v>0.682394373924053</c:v>
                </c:pt>
                <c:pt idx="35">
                  <c:v>0.6386565852360605</c:v>
                </c:pt>
                <c:pt idx="36">
                  <c:v>0.61391511994835524</c:v>
                </c:pt>
                <c:pt idx="37">
                  <c:v>0.61292226637946856</c:v>
                </c:pt>
                <c:pt idx="38">
                  <c:v>0.60650731852319051</c:v>
                </c:pt>
                <c:pt idx="39">
                  <c:v>0.58772971255277584</c:v>
                </c:pt>
                <c:pt idx="40">
                  <c:v>0.51488205891880967</c:v>
                </c:pt>
                <c:pt idx="41">
                  <c:v>0.4104691363468933</c:v>
                </c:pt>
                <c:pt idx="42">
                  <c:v>0.33328582441823318</c:v>
                </c:pt>
                <c:pt idx="43">
                  <c:v>0.25938203191308573</c:v>
                </c:pt>
                <c:pt idx="44">
                  <c:v>0.38422661588027562</c:v>
                </c:pt>
                <c:pt idx="45">
                  <c:v>0.53108456561168038</c:v>
                </c:pt>
                <c:pt idx="46">
                  <c:v>0.57476888775009327</c:v>
                </c:pt>
                <c:pt idx="47">
                  <c:v>0.61835630522334362</c:v>
                </c:pt>
                <c:pt idx="48">
                  <c:v>0.59917963271652896</c:v>
                </c:pt>
                <c:pt idx="49">
                  <c:v>0.61124447397125248</c:v>
                </c:pt>
                <c:pt idx="50">
                  <c:v>0.57523041600140079</c:v>
                </c:pt>
                <c:pt idx="51">
                  <c:v>0.54137078993334464</c:v>
                </c:pt>
                <c:pt idx="52">
                  <c:v>0.48192014197617028</c:v>
                </c:pt>
                <c:pt idx="53">
                  <c:v>0.44871741558040679</c:v>
                </c:pt>
                <c:pt idx="54">
                  <c:v>0.49407670211794746</c:v>
                </c:pt>
                <c:pt idx="55">
                  <c:v>0.71091358259452297</c:v>
                </c:pt>
                <c:pt idx="56">
                  <c:v>0.76366971150685636</c:v>
                </c:pt>
                <c:pt idx="57">
                  <c:v>0.78681070687318155</c:v>
                </c:pt>
                <c:pt idx="58">
                  <c:v>0.73236665556598302</c:v>
                </c:pt>
                <c:pt idx="59">
                  <c:v>0.62396469214117367</c:v>
                </c:pt>
                <c:pt idx="60">
                  <c:v>0.58220462471781365</c:v>
                </c:pt>
                <c:pt idx="61">
                  <c:v>0.5863949459412573</c:v>
                </c:pt>
                <c:pt idx="62">
                  <c:v>0.58513897114520441</c:v>
                </c:pt>
                <c:pt idx="63">
                  <c:v>0.5837749794490672</c:v>
                </c:pt>
                <c:pt idx="64">
                  <c:v>0.57584967032176726</c:v>
                </c:pt>
                <c:pt idx="65">
                  <c:v>0.56672464046371196</c:v>
                </c:pt>
                <c:pt idx="66">
                  <c:v>0.54361956917415033</c:v>
                </c:pt>
                <c:pt idx="67">
                  <c:v>0.53047076983347174</c:v>
                </c:pt>
                <c:pt idx="68">
                  <c:v>0.50969842432492452</c:v>
                </c:pt>
                <c:pt idx="69">
                  <c:v>0.49697131387623511</c:v>
                </c:pt>
                <c:pt idx="70">
                  <c:v>0.43195600158827313</c:v>
                </c:pt>
                <c:pt idx="71">
                  <c:v>0.39277683911570782</c:v>
                </c:pt>
                <c:pt idx="72">
                  <c:v>0.37881618212264867</c:v>
                </c:pt>
                <c:pt idx="73">
                  <c:v>0.42021816298023362</c:v>
                </c:pt>
                <c:pt idx="74">
                  <c:v>0.47248427380797986</c:v>
                </c:pt>
                <c:pt idx="75">
                  <c:v>0.52505521895126628</c:v>
                </c:pt>
                <c:pt idx="76">
                  <c:v>0.52589372992923988</c:v>
                </c:pt>
                <c:pt idx="77">
                  <c:v>0.36010879466635698</c:v>
                </c:pt>
                <c:pt idx="78">
                  <c:v>9.2080554999433101E-2</c:v>
                </c:pt>
                <c:pt idx="79">
                  <c:v>-9.9953771470001007E-2</c:v>
                </c:pt>
                <c:pt idx="80">
                  <c:v>6.4188823184090665E-2</c:v>
                </c:pt>
                <c:pt idx="81">
                  <c:v>4.1487354434846226E-2</c:v>
                </c:pt>
                <c:pt idx="82">
                  <c:v>-3.8314645724890919E-2</c:v>
                </c:pt>
                <c:pt idx="83">
                  <c:v>-3.9216224735260242E-2</c:v>
                </c:pt>
                <c:pt idx="84">
                  <c:v>-0.12487629766993973</c:v>
                </c:pt>
                <c:pt idx="85">
                  <c:v>-0.17247670264519638</c:v>
                </c:pt>
                <c:pt idx="86">
                  <c:v>-0.22248778162577307</c:v>
                </c:pt>
                <c:pt idx="87">
                  <c:v>-0.20755685271209429</c:v>
                </c:pt>
                <c:pt idx="88">
                  <c:v>-0.19783109263928916</c:v>
                </c:pt>
                <c:pt idx="89">
                  <c:v>-0.21807173287684012</c:v>
                </c:pt>
                <c:pt idx="90">
                  <c:v>-0.32428655040433163</c:v>
                </c:pt>
                <c:pt idx="91">
                  <c:v>-0.2519452795706022</c:v>
                </c:pt>
                <c:pt idx="92">
                  <c:v>-0.25025735330365984</c:v>
                </c:pt>
                <c:pt idx="93">
                  <c:v>-0.26186222194786096</c:v>
                </c:pt>
                <c:pt idx="94">
                  <c:v>-0.19880856680350265</c:v>
                </c:pt>
                <c:pt idx="95">
                  <c:v>2.0825629776938564E-2</c:v>
                </c:pt>
                <c:pt idx="96">
                  <c:v>0.17263407336672368</c:v>
                </c:pt>
                <c:pt idx="97">
                  <c:v>0.22200262076029353</c:v>
                </c:pt>
                <c:pt idx="98">
                  <c:v>0.36420745419967243</c:v>
                </c:pt>
                <c:pt idx="99">
                  <c:v>0.19531714034293157</c:v>
                </c:pt>
                <c:pt idx="100">
                  <c:v>0.42084462724196842</c:v>
                </c:pt>
                <c:pt idx="101">
                  <c:v>0.30280021176650851</c:v>
                </c:pt>
                <c:pt idx="102">
                  <c:v>0.332759180268212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8-4EA3-9160-0AB2838C0CFB}"/>
            </c:ext>
          </c:extLst>
        </c:ser>
        <c:ser>
          <c:idx val="1"/>
          <c:order val="1"/>
          <c:tx>
            <c:v>3-MO LAG</c:v>
          </c:tx>
          <c:spPr>
            <a:ln w="12700" cap="rnd">
              <a:solidFill>
                <a:srgbClr val="9954CC"/>
              </a:solidFill>
              <a:round/>
            </a:ln>
            <a:effectLst/>
          </c:spPr>
          <c:marker>
            <c:symbol val="none"/>
          </c:marker>
          <c:val>
            <c:numRef>
              <c:f>'STOXX600_EZGDP Correlation'!$I$3:$I$300</c:f>
              <c:numCache>
                <c:formatCode>General</c:formatCode>
                <c:ptCount val="298"/>
                <c:pt idx="25" formatCode="0.00%">
                  <c:v>0.42439238549330394</c:v>
                </c:pt>
                <c:pt idx="26" formatCode="0.00%">
                  <c:v>0.50729454534284468</c:v>
                </c:pt>
                <c:pt idx="27" formatCode="0.00%">
                  <c:v>0.61385640474156</c:v>
                </c:pt>
                <c:pt idx="28" formatCode="0.00%">
                  <c:v>0.67736657198867356</c:v>
                </c:pt>
                <c:pt idx="29" formatCode="0.00%">
                  <c:v>0.70680541077334236</c:v>
                </c:pt>
                <c:pt idx="30" formatCode="0.00%">
                  <c:v>0.74896984655760612</c:v>
                </c:pt>
                <c:pt idx="31" formatCode="0.00%">
                  <c:v>0.78901422610844085</c:v>
                </c:pt>
                <c:pt idx="32" formatCode="0.00%">
                  <c:v>0.81338705478594597</c:v>
                </c:pt>
                <c:pt idx="33" formatCode="0.00%">
                  <c:v>0.8253113941112844</c:v>
                </c:pt>
                <c:pt idx="34" formatCode="0.00%">
                  <c:v>0.85220509176432446</c:v>
                </c:pt>
                <c:pt idx="35" formatCode="0.00%">
                  <c:v>0.8440167472229404</c:v>
                </c:pt>
                <c:pt idx="36" formatCode="0.00%">
                  <c:v>0.83281950471781918</c:v>
                </c:pt>
                <c:pt idx="37" formatCode="0.00%">
                  <c:v>0.81633358427857605</c:v>
                </c:pt>
                <c:pt idx="38" formatCode="0.00%">
                  <c:v>0.80281012171405763</c:v>
                </c:pt>
                <c:pt idx="39" formatCode="0.00%">
                  <c:v>0.78835760135990784</c:v>
                </c:pt>
                <c:pt idx="40" formatCode="0.00%">
                  <c:v>0.7546407665805146</c:v>
                </c:pt>
                <c:pt idx="41" formatCode="0.00%">
                  <c:v>0.69632105254109111</c:v>
                </c:pt>
                <c:pt idx="42" formatCode="0.00%">
                  <c:v>0.64127809305172345</c:v>
                </c:pt>
                <c:pt idx="43" formatCode="0.00%">
                  <c:v>0.62517767395124479</c:v>
                </c:pt>
                <c:pt idx="44" formatCode="0.00%">
                  <c:v>0.62168418299395445</c:v>
                </c:pt>
                <c:pt idx="45" formatCode="0.00%">
                  <c:v>0.73484273443560655</c:v>
                </c:pt>
                <c:pt idx="46" formatCode="0.00%">
                  <c:v>0.78538589913575163</c:v>
                </c:pt>
                <c:pt idx="47" formatCode="0.00%">
                  <c:v>0.76316105022364344</c:v>
                </c:pt>
                <c:pt idx="48" formatCode="0.00%">
                  <c:v>0.7705691632909123</c:v>
                </c:pt>
                <c:pt idx="49" formatCode="0.00%">
                  <c:v>0.74828495099008008</c:v>
                </c:pt>
                <c:pt idx="50" formatCode="0.00%">
                  <c:v>0.75521841396202571</c:v>
                </c:pt>
                <c:pt idx="51" formatCode="0.00%">
                  <c:v>0.74513758441883637</c:v>
                </c:pt>
                <c:pt idx="52" formatCode="0.00%">
                  <c:v>0.7331094098701515</c:v>
                </c:pt>
                <c:pt idx="53" formatCode="0.00%">
                  <c:v>0.72267004276545599</c:v>
                </c:pt>
                <c:pt idx="54" formatCode="0.00%">
                  <c:v>0.73556922097613064</c:v>
                </c:pt>
                <c:pt idx="55" formatCode="0.00%">
                  <c:v>0.80060731115301242</c:v>
                </c:pt>
                <c:pt idx="56" formatCode="0.00%">
                  <c:v>0.8625511361184024</c:v>
                </c:pt>
                <c:pt idx="57" formatCode="0.00%">
                  <c:v>0.89092946272859708</c:v>
                </c:pt>
                <c:pt idx="58" formatCode="0.00%">
                  <c:v>0.90816526167278788</c:v>
                </c:pt>
                <c:pt idx="59" formatCode="0.00%">
                  <c:v>0.895624202474682</c:v>
                </c:pt>
                <c:pt idx="60" formatCode="0.00%">
                  <c:v>0.87545919474981115</c:v>
                </c:pt>
                <c:pt idx="61" formatCode="0.00%">
                  <c:v>0.83965336844820682</c:v>
                </c:pt>
                <c:pt idx="62" formatCode="0.00%">
                  <c:v>0.84138703953478278</c:v>
                </c:pt>
                <c:pt idx="63" formatCode="0.00%">
                  <c:v>0.83773809642778518</c:v>
                </c:pt>
                <c:pt idx="64" formatCode="0.00%">
                  <c:v>0.83592291595381296</c:v>
                </c:pt>
                <c:pt idx="65" formatCode="0.00%">
                  <c:v>0.83138108987330139</c:v>
                </c:pt>
                <c:pt idx="66" formatCode="0.00%">
                  <c:v>0.82479073102738798</c:v>
                </c:pt>
                <c:pt idx="67" formatCode="0.00%">
                  <c:v>0.81624841590974384</c:v>
                </c:pt>
                <c:pt idx="68" formatCode="0.00%">
                  <c:v>0.81566786769522492</c:v>
                </c:pt>
                <c:pt idx="69" formatCode="0.00%">
                  <c:v>0.80736463720298357</c:v>
                </c:pt>
                <c:pt idx="70" formatCode="0.00%">
                  <c:v>0.80478823063056981</c:v>
                </c:pt>
                <c:pt idx="71" formatCode="0.00%">
                  <c:v>0.75286355727970122</c:v>
                </c:pt>
                <c:pt idx="72" formatCode="0.00%">
                  <c:v>0.71983208236031793</c:v>
                </c:pt>
                <c:pt idx="73" formatCode="0.00%">
                  <c:v>0.7233486294728243</c:v>
                </c:pt>
                <c:pt idx="74" formatCode="0.00%">
                  <c:v>0.75680581156657833</c:v>
                </c:pt>
                <c:pt idx="75" formatCode="0.00%">
                  <c:v>0.79681507762706272</c:v>
                </c:pt>
                <c:pt idx="76" formatCode="0.00%">
                  <c:v>0.80207524677738418</c:v>
                </c:pt>
                <c:pt idx="77" formatCode="0.00%">
                  <c:v>0.74154720929950335</c:v>
                </c:pt>
                <c:pt idx="78" formatCode="0.00%">
                  <c:v>0.62835002215486546</c:v>
                </c:pt>
                <c:pt idx="79" formatCode="0.00%">
                  <c:v>0.45423765891478024</c:v>
                </c:pt>
                <c:pt idx="80" formatCode="0.00%">
                  <c:v>0.36641175723186331</c:v>
                </c:pt>
                <c:pt idx="81" formatCode="0.00%">
                  <c:v>0.38056147774848625</c:v>
                </c:pt>
                <c:pt idx="82" formatCode="0.00%">
                  <c:v>0.31513813647715777</c:v>
                </c:pt>
                <c:pt idx="83" formatCode="0.00%">
                  <c:v>0.23684503930264528</c:v>
                </c:pt>
                <c:pt idx="84" formatCode="0.00%">
                  <c:v>0.24320885745345563</c:v>
                </c:pt>
                <c:pt idx="85" formatCode="0.00%">
                  <c:v>0.14547903478197366</c:v>
                </c:pt>
                <c:pt idx="86" formatCode="0.00%">
                  <c:v>7.8560711206449974E-2</c:v>
                </c:pt>
                <c:pt idx="87" formatCode="0.00%">
                  <c:v>2.8506219907599082E-2</c:v>
                </c:pt>
                <c:pt idx="88" formatCode="0.00%">
                  <c:v>-2.2888795207599639E-2</c:v>
                </c:pt>
                <c:pt idx="89" formatCode="0.00%">
                  <c:v>-8.0730503262251035E-2</c:v>
                </c:pt>
                <c:pt idx="90" formatCode="0.00%">
                  <c:v>-0.11732427089188531</c:v>
                </c:pt>
                <c:pt idx="91" formatCode="0.00%">
                  <c:v>-0.25823118042102833</c:v>
                </c:pt>
                <c:pt idx="92" formatCode="0.00%">
                  <c:v>-0.17589133125841938</c:v>
                </c:pt>
                <c:pt idx="93" formatCode="0.00%">
                  <c:v>-0.14362261837899837</c:v>
                </c:pt>
                <c:pt idx="94" formatCode="0.00%">
                  <c:v>-9.5378898681581115E-2</c:v>
                </c:pt>
                <c:pt idx="95" formatCode="0.00%">
                  <c:v>3.6003212821352201E-2</c:v>
                </c:pt>
                <c:pt idx="96" formatCode="0.00%">
                  <c:v>0.21105644973812757</c:v>
                </c:pt>
                <c:pt idx="97" formatCode="0.00%">
                  <c:v>0.27056432923825269</c:v>
                </c:pt>
                <c:pt idx="98" formatCode="0.00%">
                  <c:v>0.35887884158435435</c:v>
                </c:pt>
                <c:pt idx="99" formatCode="0.00%">
                  <c:v>0.46819085290482798</c:v>
                </c:pt>
                <c:pt idx="100" formatCode="0.00%">
                  <c:v>-0.19492313444533882</c:v>
                </c:pt>
                <c:pt idx="101" formatCode="0.00%">
                  <c:v>0.29647064979407373</c:v>
                </c:pt>
                <c:pt idx="102" formatCode="0.00%">
                  <c:v>0.32446933903991576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8-4EA3-9160-0AB2838C0CFB}"/>
            </c:ext>
          </c:extLst>
        </c:ser>
        <c:ser>
          <c:idx val="2"/>
          <c:order val="2"/>
          <c:tx>
            <c:v>6-MO LAG</c:v>
          </c:tx>
          <c:spPr>
            <a:ln w="2540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val>
            <c:numRef>
              <c:f>'STOXX600_EZGDP Correlation'!$L$3:$L$300</c:f>
              <c:numCache>
                <c:formatCode>General</c:formatCode>
                <c:ptCount val="298"/>
                <c:pt idx="26" formatCode="0.00%">
                  <c:v>0.39330684585149273</c:v>
                </c:pt>
                <c:pt idx="27" formatCode="0.00%">
                  <c:v>0.50284459166596085</c:v>
                </c:pt>
                <c:pt idx="28" formatCode="0.00%">
                  <c:v>0.64346025501346538</c:v>
                </c:pt>
                <c:pt idx="29" formatCode="0.00%">
                  <c:v>0.69432025163956579</c:v>
                </c:pt>
                <c:pt idx="30" formatCode="0.00%">
                  <c:v>0.7131710618625694</c:v>
                </c:pt>
                <c:pt idx="31" formatCode="0.00%">
                  <c:v>0.74212090978282652</c:v>
                </c:pt>
                <c:pt idx="32" formatCode="0.00%">
                  <c:v>0.7612068986117928</c:v>
                </c:pt>
                <c:pt idx="33" formatCode="0.00%">
                  <c:v>0.77134967864773585</c:v>
                </c:pt>
                <c:pt idx="34" formatCode="0.00%">
                  <c:v>0.7937937321665044</c:v>
                </c:pt>
                <c:pt idx="35" formatCode="0.00%">
                  <c:v>0.82877744579696544</c:v>
                </c:pt>
                <c:pt idx="36" formatCode="0.00%">
                  <c:v>0.90919372184016112</c:v>
                </c:pt>
                <c:pt idx="37" formatCode="0.00%">
                  <c:v>0.90619741457587355</c:v>
                </c:pt>
                <c:pt idx="38" formatCode="0.00%">
                  <c:v>0.86610415877419056</c:v>
                </c:pt>
                <c:pt idx="39" formatCode="0.00%">
                  <c:v>0.84362843956522426</c:v>
                </c:pt>
                <c:pt idx="40" formatCode="0.00%">
                  <c:v>0.8578531754250458</c:v>
                </c:pt>
                <c:pt idx="41" formatCode="0.00%">
                  <c:v>0.83682812109714155</c:v>
                </c:pt>
                <c:pt idx="42" formatCode="0.00%">
                  <c:v>0.82029400885861226</c:v>
                </c:pt>
                <c:pt idx="43" formatCode="0.00%">
                  <c:v>0.8028485802692481</c:v>
                </c:pt>
                <c:pt idx="44" formatCode="0.00%">
                  <c:v>0.81990012584779359</c:v>
                </c:pt>
                <c:pt idx="45" formatCode="0.00%">
                  <c:v>0.81023075991287596</c:v>
                </c:pt>
                <c:pt idx="46" formatCode="0.00%">
                  <c:v>0.84696928898488844</c:v>
                </c:pt>
                <c:pt idx="47" formatCode="0.00%">
                  <c:v>0.83489428400396659</c:v>
                </c:pt>
                <c:pt idx="48" formatCode="0.00%">
                  <c:v>0.81798804187479379</c:v>
                </c:pt>
                <c:pt idx="49" formatCode="0.00%">
                  <c:v>0.80134153176767808</c:v>
                </c:pt>
                <c:pt idx="50" formatCode="0.00%">
                  <c:v>0.78655951185927608</c:v>
                </c:pt>
                <c:pt idx="51" formatCode="0.00%">
                  <c:v>0.78065869440979041</c:v>
                </c:pt>
                <c:pt idx="52" formatCode="0.00%">
                  <c:v>0.76982736892271575</c:v>
                </c:pt>
                <c:pt idx="53" formatCode="0.00%">
                  <c:v>0.74169159370323989</c:v>
                </c:pt>
                <c:pt idx="54" formatCode="0.00%">
                  <c:v>0.72608087318085524</c:v>
                </c:pt>
                <c:pt idx="55" formatCode="0.00%">
                  <c:v>0.79145485695306572</c:v>
                </c:pt>
                <c:pt idx="56" formatCode="0.00%">
                  <c:v>0.86244239372417386</c:v>
                </c:pt>
                <c:pt idx="57" formatCode="0.00%">
                  <c:v>0.91133665286388321</c:v>
                </c:pt>
                <c:pt idx="58" formatCode="0.00%">
                  <c:v>0.92896264416635854</c:v>
                </c:pt>
                <c:pt idx="59" formatCode="0.00%">
                  <c:v>0.94922611490275277</c:v>
                </c:pt>
                <c:pt idx="60" formatCode="0.00%">
                  <c:v>0.94836283424612022</c:v>
                </c:pt>
                <c:pt idx="61" formatCode="0.00%">
                  <c:v>0.94242390942762144</c:v>
                </c:pt>
                <c:pt idx="62" formatCode="0.00%">
                  <c:v>0.90103979299037906</c:v>
                </c:pt>
                <c:pt idx="63" formatCode="0.00%">
                  <c:v>0.90207954710120597</c:v>
                </c:pt>
                <c:pt idx="64" formatCode="0.00%">
                  <c:v>0.8955979798893563</c:v>
                </c:pt>
                <c:pt idx="65" formatCode="0.00%">
                  <c:v>0.89378023463335121</c:v>
                </c:pt>
                <c:pt idx="66" formatCode="0.00%">
                  <c:v>0.88956209497957539</c:v>
                </c:pt>
                <c:pt idx="67" formatCode="0.00%">
                  <c:v>0.88014516822233713</c:v>
                </c:pt>
                <c:pt idx="68" formatCode="0.00%">
                  <c:v>0.88138789203360801</c:v>
                </c:pt>
                <c:pt idx="69" formatCode="0.00%">
                  <c:v>0.88326668758230131</c:v>
                </c:pt>
                <c:pt idx="70" formatCode="0.00%">
                  <c:v>0.87731054780659135</c:v>
                </c:pt>
                <c:pt idx="71" formatCode="0.00%">
                  <c:v>0.878271823248999</c:v>
                </c:pt>
                <c:pt idx="72" formatCode="0.00%">
                  <c:v>0.83067750855563938</c:v>
                </c:pt>
                <c:pt idx="73" formatCode="0.00%">
                  <c:v>0.81574210204973041</c:v>
                </c:pt>
                <c:pt idx="74" formatCode="0.00%">
                  <c:v>0.81718189727287471</c:v>
                </c:pt>
                <c:pt idx="75" formatCode="0.00%">
                  <c:v>0.83737939867359179</c:v>
                </c:pt>
                <c:pt idx="76" formatCode="0.00%">
                  <c:v>0.83771636985026898</c:v>
                </c:pt>
                <c:pt idx="77" formatCode="0.00%">
                  <c:v>0.82806533810747507</c:v>
                </c:pt>
                <c:pt idx="78" formatCode="0.00%">
                  <c:v>0.76804605421390459</c:v>
                </c:pt>
                <c:pt idx="79" formatCode="0.00%">
                  <c:v>0.65577020085984528</c:v>
                </c:pt>
                <c:pt idx="80" formatCode="0.00%">
                  <c:v>0.53469597841764271</c:v>
                </c:pt>
                <c:pt idx="81" formatCode="0.00%">
                  <c:v>0.53689967753178391</c:v>
                </c:pt>
                <c:pt idx="82" formatCode="0.00%">
                  <c:v>0.51751875350441978</c:v>
                </c:pt>
                <c:pt idx="83" formatCode="0.00%">
                  <c:v>0.48915225552243113</c:v>
                </c:pt>
                <c:pt idx="84" formatCode="0.00%">
                  <c:v>0.41492208172556477</c:v>
                </c:pt>
                <c:pt idx="85" formatCode="0.00%">
                  <c:v>0.44372452440125082</c:v>
                </c:pt>
                <c:pt idx="86" formatCode="0.00%">
                  <c:v>0.31548959063716775</c:v>
                </c:pt>
                <c:pt idx="87" formatCode="0.00%">
                  <c:v>0.20694389527105511</c:v>
                </c:pt>
                <c:pt idx="88" formatCode="0.00%">
                  <c:v>0.17358918375701957</c:v>
                </c:pt>
                <c:pt idx="89" formatCode="0.00%">
                  <c:v>4.3157632338106232E-2</c:v>
                </c:pt>
                <c:pt idx="90" formatCode="0.00%">
                  <c:v>-3.7151920278369041E-2</c:v>
                </c:pt>
                <c:pt idx="91" formatCode="0.00%">
                  <c:v>-9.984853694260136E-2</c:v>
                </c:pt>
                <c:pt idx="92" formatCode="0.00%">
                  <c:v>-0.29467965119386441</c:v>
                </c:pt>
                <c:pt idx="93" formatCode="0.00%">
                  <c:v>-0.20484076895761652</c:v>
                </c:pt>
                <c:pt idx="94" formatCode="0.00%">
                  <c:v>-0.12639738734788558</c:v>
                </c:pt>
                <c:pt idx="95" formatCode="0.00%">
                  <c:v>-4.3575664066800433E-2</c:v>
                </c:pt>
                <c:pt idx="96" formatCode="0.00%">
                  <c:v>5.8725535636854183E-2</c:v>
                </c:pt>
                <c:pt idx="97" formatCode="0.00%">
                  <c:v>0.19333359291837526</c:v>
                </c:pt>
                <c:pt idx="98" formatCode="0.00%">
                  <c:v>0.2971759091061193</c:v>
                </c:pt>
                <c:pt idx="99" formatCode="0.00%">
                  <c:v>0.36311035130403418</c:v>
                </c:pt>
                <c:pt idx="100" formatCode="0.00%">
                  <c:v>0.21055663547721237</c:v>
                </c:pt>
                <c:pt idx="101" formatCode="0.00%">
                  <c:v>-0.35567720356323917</c:v>
                </c:pt>
                <c:pt idx="102" formatCode="0.00%">
                  <c:v>-0.21021108289122448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8-4EA3-9160-0AB2838C0CFB}"/>
            </c:ext>
          </c:extLst>
        </c:ser>
        <c:ser>
          <c:idx val="3"/>
          <c:order val="3"/>
          <c:tx>
            <c:v>9-MO LAG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'STOXX600_EZGDP Correlation'!$O$3:$O$300</c:f>
              <c:numCache>
                <c:formatCode>General</c:formatCode>
                <c:ptCount val="298"/>
                <c:pt idx="27" formatCode="0.00%">
                  <c:v>0.22865088998883884</c:v>
                </c:pt>
                <c:pt idx="28" formatCode="0.00%">
                  <c:v>0.39605211434106324</c:v>
                </c:pt>
                <c:pt idx="29" formatCode="0.00%">
                  <c:v>0.51456423483807723</c:v>
                </c:pt>
                <c:pt idx="30" formatCode="0.00%">
                  <c:v>0.56282795854350609</c:v>
                </c:pt>
                <c:pt idx="31" formatCode="0.00%">
                  <c:v>0.58574408539232103</c:v>
                </c:pt>
                <c:pt idx="32" formatCode="0.00%">
                  <c:v>0.62016008780832366</c:v>
                </c:pt>
                <c:pt idx="33" formatCode="0.00%">
                  <c:v>0.64081172706933387</c:v>
                </c:pt>
                <c:pt idx="34" formatCode="0.00%">
                  <c:v>0.67415159889143439</c:v>
                </c:pt>
                <c:pt idx="35" formatCode="0.00%">
                  <c:v>0.68107836910560282</c:v>
                </c:pt>
                <c:pt idx="36" formatCode="0.00%">
                  <c:v>0.76568951054293999</c:v>
                </c:pt>
                <c:pt idx="37" formatCode="0.00%">
                  <c:v>0.82164816751483738</c:v>
                </c:pt>
                <c:pt idx="38" formatCode="0.00%">
                  <c:v>0.8125350425547555</c:v>
                </c:pt>
                <c:pt idx="39" formatCode="0.00%">
                  <c:v>0.74233834120732289</c:v>
                </c:pt>
                <c:pt idx="40" formatCode="0.00%">
                  <c:v>0.74327576718130528</c:v>
                </c:pt>
                <c:pt idx="41" formatCode="0.00%">
                  <c:v>0.77551235597951684</c:v>
                </c:pt>
                <c:pt idx="42" formatCode="0.00%">
                  <c:v>0.77891277659564395</c:v>
                </c:pt>
                <c:pt idx="43" formatCode="0.00%">
                  <c:v>0.75037453972742063</c:v>
                </c:pt>
                <c:pt idx="44" formatCode="0.00%">
                  <c:v>0.715036901995039</c:v>
                </c:pt>
                <c:pt idx="45" formatCode="0.00%">
                  <c:v>0.72017124116681686</c:v>
                </c:pt>
                <c:pt idx="46" formatCode="0.00%">
                  <c:v>0.73084103909785514</c:v>
                </c:pt>
                <c:pt idx="47" formatCode="0.00%">
                  <c:v>0.7565685616663006</c:v>
                </c:pt>
                <c:pt idx="48" formatCode="0.00%">
                  <c:v>0.75327684381025084</c:v>
                </c:pt>
                <c:pt idx="49" formatCode="0.00%">
                  <c:v>0.75817344732724512</c:v>
                </c:pt>
                <c:pt idx="50" formatCode="0.00%">
                  <c:v>0.74774394005953759</c:v>
                </c:pt>
                <c:pt idx="51" formatCode="0.00%">
                  <c:v>0.73756103839309362</c:v>
                </c:pt>
                <c:pt idx="52" formatCode="0.00%">
                  <c:v>0.72217558589133402</c:v>
                </c:pt>
                <c:pt idx="53" formatCode="0.00%">
                  <c:v>0.66345982680803195</c:v>
                </c:pt>
                <c:pt idx="54" formatCode="0.00%">
                  <c:v>0.57903740999220099</c:v>
                </c:pt>
                <c:pt idx="55" formatCode="0.00%">
                  <c:v>0.57650810757194781</c:v>
                </c:pt>
                <c:pt idx="56" formatCode="0.00%">
                  <c:v>0.75903699860319829</c:v>
                </c:pt>
                <c:pt idx="57" formatCode="0.00%">
                  <c:v>0.90852782375579466</c:v>
                </c:pt>
                <c:pt idx="58" formatCode="0.00%">
                  <c:v>0.92564988042023344</c:v>
                </c:pt>
                <c:pt idx="59" formatCode="0.00%">
                  <c:v>0.90862850985337484</c:v>
                </c:pt>
                <c:pt idx="60" formatCode="0.00%">
                  <c:v>0.8757961699967618</c:v>
                </c:pt>
                <c:pt idx="61" formatCode="0.00%">
                  <c:v>0.86672827588760815</c:v>
                </c:pt>
                <c:pt idx="62" formatCode="0.00%">
                  <c:v>0.86373369923869492</c:v>
                </c:pt>
                <c:pt idx="63" formatCode="0.00%">
                  <c:v>0.8317831439240162</c:v>
                </c:pt>
                <c:pt idx="64" formatCode="0.00%">
                  <c:v>0.83408781437952517</c:v>
                </c:pt>
                <c:pt idx="65" formatCode="0.00%">
                  <c:v>0.83247688341315906</c:v>
                </c:pt>
                <c:pt idx="66" formatCode="0.00%">
                  <c:v>0.82676689131233327</c:v>
                </c:pt>
                <c:pt idx="67" formatCode="0.00%">
                  <c:v>0.82010334011145536</c:v>
                </c:pt>
                <c:pt idx="68" formatCode="0.00%">
                  <c:v>0.79459263248965284</c:v>
                </c:pt>
                <c:pt idx="69" formatCode="0.00%">
                  <c:v>0.79368711763804378</c:v>
                </c:pt>
                <c:pt idx="70" formatCode="0.00%">
                  <c:v>0.79227524235019209</c:v>
                </c:pt>
                <c:pt idx="71" formatCode="0.00%">
                  <c:v>0.78320811679589775</c:v>
                </c:pt>
                <c:pt idx="72" formatCode="0.00%">
                  <c:v>0.77923189279882166</c:v>
                </c:pt>
                <c:pt idx="73" formatCode="0.00%">
                  <c:v>0.74913167203094544</c:v>
                </c:pt>
                <c:pt idx="74" formatCode="0.00%">
                  <c:v>0.74027823753166089</c:v>
                </c:pt>
                <c:pt idx="75" formatCode="0.00%">
                  <c:v>0.74341436602377586</c:v>
                </c:pt>
                <c:pt idx="76" formatCode="0.00%">
                  <c:v>0.743421288615841</c:v>
                </c:pt>
                <c:pt idx="77" formatCode="0.00%">
                  <c:v>0.74480775311011571</c:v>
                </c:pt>
                <c:pt idx="78" formatCode="0.00%">
                  <c:v>0.72770689681466239</c:v>
                </c:pt>
                <c:pt idx="79" formatCode="0.00%">
                  <c:v>0.62325848754071933</c:v>
                </c:pt>
                <c:pt idx="80" formatCode="0.00%">
                  <c:v>0.49936168173434109</c:v>
                </c:pt>
                <c:pt idx="81" formatCode="0.00%">
                  <c:v>0.61198162455294758</c:v>
                </c:pt>
                <c:pt idx="82" formatCode="0.00%">
                  <c:v>0.67656096375185504</c:v>
                </c:pt>
                <c:pt idx="83" formatCode="0.00%">
                  <c:v>0.66145610407565525</c:v>
                </c:pt>
                <c:pt idx="84" formatCode="0.00%">
                  <c:v>0.65855321746636553</c:v>
                </c:pt>
                <c:pt idx="85" formatCode="0.00%">
                  <c:v>0.59398230027247034</c:v>
                </c:pt>
                <c:pt idx="86" formatCode="0.00%">
                  <c:v>0.59811751122239953</c:v>
                </c:pt>
                <c:pt idx="87" formatCode="0.00%">
                  <c:v>0.41690047288276905</c:v>
                </c:pt>
                <c:pt idx="88" formatCode="0.00%">
                  <c:v>0.28059057025754869</c:v>
                </c:pt>
                <c:pt idx="89" formatCode="0.00%">
                  <c:v>0.26859688342906729</c:v>
                </c:pt>
                <c:pt idx="90" formatCode="0.00%">
                  <c:v>0.11250403351846019</c:v>
                </c:pt>
                <c:pt idx="91" formatCode="0.00%">
                  <c:v>4.5838196532556504E-3</c:v>
                </c:pt>
                <c:pt idx="92" formatCode="0.00%">
                  <c:v>-9.8549754506651085E-2</c:v>
                </c:pt>
                <c:pt idx="93" formatCode="0.00%">
                  <c:v>-0.39217746798373526</c:v>
                </c:pt>
                <c:pt idx="94" formatCode="0.00%">
                  <c:v>-0.32650617148694772</c:v>
                </c:pt>
                <c:pt idx="95" formatCode="0.00%">
                  <c:v>-0.22176476667055975</c:v>
                </c:pt>
                <c:pt idx="96" formatCode="0.00%">
                  <c:v>-0.16767526741533353</c:v>
                </c:pt>
                <c:pt idx="97" formatCode="0.00%">
                  <c:v>-9.1281882385334592E-2</c:v>
                </c:pt>
                <c:pt idx="98" formatCode="0.00%">
                  <c:v>6.4241722351472491E-2</c:v>
                </c:pt>
                <c:pt idx="99" formatCode="0.00%">
                  <c:v>0.14676019429464623</c:v>
                </c:pt>
                <c:pt idx="100" formatCode="0.00%">
                  <c:v>0.13254361319927541</c:v>
                </c:pt>
                <c:pt idx="101" formatCode="0.00%">
                  <c:v>5.1737357958517215E-2</c:v>
                </c:pt>
                <c:pt idx="102" formatCode="0.00%">
                  <c:v>-9.1448827168776212E-2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8-4EA3-9160-0AB2838C0CFB}"/>
            </c:ext>
          </c:extLst>
        </c:ser>
        <c:ser>
          <c:idx val="4"/>
          <c:order val="4"/>
          <c:tx>
            <c:v>12-MO LAG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'STOXX600_EZGDP Correlation'!$R$3:$R$300</c:f>
              <c:numCache>
                <c:formatCode>General</c:formatCode>
                <c:ptCount val="298"/>
                <c:pt idx="28" formatCode="0.00%">
                  <c:v>0.17016362776619803</c:v>
                </c:pt>
                <c:pt idx="29" formatCode="0.00%">
                  <c:v>0.30254768155137712</c:v>
                </c:pt>
                <c:pt idx="30" formatCode="0.00%">
                  <c:v>0.40046900975575056</c:v>
                </c:pt>
                <c:pt idx="31" formatCode="0.00%">
                  <c:v>0.45430358326081105</c:v>
                </c:pt>
                <c:pt idx="32" formatCode="0.00%">
                  <c:v>0.48588618430987623</c:v>
                </c:pt>
                <c:pt idx="33" formatCode="0.00%">
                  <c:v>0.53274473739889916</c:v>
                </c:pt>
                <c:pt idx="34" formatCode="0.00%">
                  <c:v>0.56594013390056708</c:v>
                </c:pt>
                <c:pt idx="35" formatCode="0.00%">
                  <c:v>0.58332690868626069</c:v>
                </c:pt>
                <c:pt idx="36" formatCode="0.00%">
                  <c:v>0.59214889943087357</c:v>
                </c:pt>
                <c:pt idx="37" formatCode="0.00%">
                  <c:v>0.62415930995606217</c:v>
                </c:pt>
                <c:pt idx="38" formatCode="0.00%">
                  <c:v>0.65790455657890523</c:v>
                </c:pt>
                <c:pt idx="39" formatCode="0.00%">
                  <c:v>0.64349628609077525</c:v>
                </c:pt>
                <c:pt idx="40" formatCode="0.00%">
                  <c:v>0.55754301856364152</c:v>
                </c:pt>
                <c:pt idx="41" formatCode="0.00%">
                  <c:v>0.56736093333520721</c:v>
                </c:pt>
                <c:pt idx="42" formatCode="0.00%">
                  <c:v>0.6475957796554872</c:v>
                </c:pt>
                <c:pt idx="43" formatCode="0.00%">
                  <c:v>0.62281129185285855</c:v>
                </c:pt>
                <c:pt idx="44" formatCode="0.00%">
                  <c:v>0.55688691686520897</c:v>
                </c:pt>
                <c:pt idx="45" formatCode="0.00%">
                  <c:v>0.49673953069765547</c:v>
                </c:pt>
                <c:pt idx="46" formatCode="0.00%">
                  <c:v>0.52905348081821468</c:v>
                </c:pt>
                <c:pt idx="47" formatCode="0.00%">
                  <c:v>0.58116418337296727</c:v>
                </c:pt>
                <c:pt idx="48" formatCode="0.00%">
                  <c:v>0.62422545450353706</c:v>
                </c:pt>
                <c:pt idx="49" formatCode="0.00%">
                  <c:v>0.62285287317472859</c:v>
                </c:pt>
                <c:pt idx="50" formatCode="0.00%">
                  <c:v>0.6236175662680753</c:v>
                </c:pt>
                <c:pt idx="51" formatCode="0.00%">
                  <c:v>0.60441563410104537</c:v>
                </c:pt>
                <c:pt idx="52" formatCode="0.00%">
                  <c:v>0.58362472687754297</c:v>
                </c:pt>
                <c:pt idx="53" formatCode="0.00%">
                  <c:v>0.51064459427182873</c:v>
                </c:pt>
                <c:pt idx="54" formatCode="0.00%">
                  <c:v>0.37631508859025503</c:v>
                </c:pt>
                <c:pt idx="55" formatCode="0.00%">
                  <c:v>0.26589760814631408</c:v>
                </c:pt>
                <c:pt idx="56" formatCode="0.00%">
                  <c:v>0.41165251724836249</c:v>
                </c:pt>
                <c:pt idx="57" formatCode="0.00%">
                  <c:v>0.71105309458205423</c:v>
                </c:pt>
                <c:pt idx="58" formatCode="0.00%">
                  <c:v>0.87593146897450003</c:v>
                </c:pt>
                <c:pt idx="59" formatCode="0.00%">
                  <c:v>0.83830210211556677</c:v>
                </c:pt>
                <c:pt idx="60" formatCode="0.00%">
                  <c:v>0.72726436534512462</c:v>
                </c:pt>
                <c:pt idx="61" formatCode="0.00%">
                  <c:v>0.6732884609704467</c:v>
                </c:pt>
                <c:pt idx="62" formatCode="0.00%">
                  <c:v>0.66386047547663474</c:v>
                </c:pt>
                <c:pt idx="63" formatCode="0.00%">
                  <c:v>0.66513778217852981</c:v>
                </c:pt>
                <c:pt idx="64" formatCode="0.00%">
                  <c:v>0.65931611653526534</c:v>
                </c:pt>
                <c:pt idx="65" formatCode="0.00%">
                  <c:v>0.6608183933541687</c:v>
                </c:pt>
                <c:pt idx="66" formatCode="0.00%">
                  <c:v>0.65825511444597584</c:v>
                </c:pt>
                <c:pt idx="67" formatCode="0.00%">
                  <c:v>0.64448006950051906</c:v>
                </c:pt>
                <c:pt idx="68" formatCode="0.00%">
                  <c:v>0.62475510843785864</c:v>
                </c:pt>
                <c:pt idx="69" formatCode="0.00%">
                  <c:v>0.58778972788845296</c:v>
                </c:pt>
                <c:pt idx="70" formatCode="0.00%">
                  <c:v>0.58094086963968794</c:v>
                </c:pt>
                <c:pt idx="71" formatCode="0.00%">
                  <c:v>0.57252160146612507</c:v>
                </c:pt>
                <c:pt idx="72" formatCode="0.00%">
                  <c:v>0.55511125689490748</c:v>
                </c:pt>
                <c:pt idx="73" formatCode="0.00%">
                  <c:v>0.54269854262215744</c:v>
                </c:pt>
                <c:pt idx="74" formatCode="0.00%">
                  <c:v>0.52678951452738476</c:v>
                </c:pt>
                <c:pt idx="75" formatCode="0.00%">
                  <c:v>0.53242380948432544</c:v>
                </c:pt>
                <c:pt idx="76" formatCode="0.00%">
                  <c:v>0.55510225353080167</c:v>
                </c:pt>
                <c:pt idx="77" formatCode="0.00%">
                  <c:v>0.5688462552313307</c:v>
                </c:pt>
                <c:pt idx="78" formatCode="0.00%">
                  <c:v>0.55020714988165853</c:v>
                </c:pt>
                <c:pt idx="79" formatCode="0.00%">
                  <c:v>0.48417674948576572</c:v>
                </c:pt>
                <c:pt idx="80" formatCode="0.00%">
                  <c:v>0.3326382347864304</c:v>
                </c:pt>
                <c:pt idx="81" formatCode="0.00%">
                  <c:v>0.45929682807294786</c:v>
                </c:pt>
                <c:pt idx="82" formatCode="0.00%">
                  <c:v>0.6855242622799339</c:v>
                </c:pt>
                <c:pt idx="83" formatCode="0.00%">
                  <c:v>0.75567899917675563</c:v>
                </c:pt>
                <c:pt idx="84" formatCode="0.00%">
                  <c:v>0.74071089761133391</c:v>
                </c:pt>
                <c:pt idx="85" formatCode="0.00%">
                  <c:v>0.70765828245846107</c:v>
                </c:pt>
                <c:pt idx="86" formatCode="0.00%">
                  <c:v>0.64685745527037153</c:v>
                </c:pt>
                <c:pt idx="87" formatCode="0.00%">
                  <c:v>0.63328228098464701</c:v>
                </c:pt>
                <c:pt idx="88" formatCode="0.00%">
                  <c:v>0.43607515374041439</c:v>
                </c:pt>
                <c:pt idx="89" formatCode="0.00%">
                  <c:v>0.27728203360312825</c:v>
                </c:pt>
                <c:pt idx="90" formatCode="0.00%">
                  <c:v>0.2753239925053852</c:v>
                </c:pt>
                <c:pt idx="91" formatCode="0.00%">
                  <c:v>9.6687915641402764E-2</c:v>
                </c:pt>
                <c:pt idx="92" formatCode="0.00%">
                  <c:v>-5.6710055523653657E-2</c:v>
                </c:pt>
                <c:pt idx="93" formatCode="0.00%">
                  <c:v>-0.24006501521241549</c:v>
                </c:pt>
                <c:pt idx="94" formatCode="0.00%">
                  <c:v>-0.57760941849965486</c:v>
                </c:pt>
                <c:pt idx="95" formatCode="0.00%">
                  <c:v>-0.54003397205830217</c:v>
                </c:pt>
                <c:pt idx="96" formatCode="0.00%">
                  <c:v>-0.47152960589668957</c:v>
                </c:pt>
                <c:pt idx="97" formatCode="0.00%">
                  <c:v>-0.39781782787800352</c:v>
                </c:pt>
                <c:pt idx="98" formatCode="0.00%">
                  <c:v>-0.3178622571247447</c:v>
                </c:pt>
                <c:pt idx="99" formatCode="0.00%">
                  <c:v>-9.3022235322382615E-2</c:v>
                </c:pt>
                <c:pt idx="100" formatCode="0.00%">
                  <c:v>1.9897817036790454E-2</c:v>
                </c:pt>
                <c:pt idx="101" formatCode="0.00%">
                  <c:v>5.7554578968308706E-2</c:v>
                </c:pt>
                <c:pt idx="102" formatCode="0.00%">
                  <c:v>3.674149052925154E-2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78-4EA3-9160-0AB2838C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36586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'STOXX600_EZGDP Correlation'!$L$1</c:f>
              <c:strCache>
                <c:ptCount val="1"/>
                <c:pt idx="0">
                  <c:v>Rolling 5yr-Correlation: 6-MO LAG</c:v>
                </c:pt>
              </c:strCache>
            </c:strRef>
          </c:tx>
          <c:spPr>
            <a:ln w="1905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cat>
            <c:numRef>
              <c:f>'STOXX600_EZGDP Correlation'!$A$3:$A$301</c:f>
              <c:numCache>
                <c:formatCode>m/d/yyyy</c:formatCode>
                <c:ptCount val="299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42916</c:v>
                </c:pt>
                <c:pt idx="90">
                  <c:v>43008</c:v>
                </c:pt>
                <c:pt idx="91">
                  <c:v>43100</c:v>
                </c:pt>
                <c:pt idx="92">
                  <c:v>43190</c:v>
                </c:pt>
                <c:pt idx="93">
                  <c:v>43281</c:v>
                </c:pt>
                <c:pt idx="94">
                  <c:v>43373</c:v>
                </c:pt>
                <c:pt idx="95">
                  <c:v>43465</c:v>
                </c:pt>
                <c:pt idx="96">
                  <c:v>43555</c:v>
                </c:pt>
                <c:pt idx="97">
                  <c:v>43646</c:v>
                </c:pt>
                <c:pt idx="98">
                  <c:v>43738</c:v>
                </c:pt>
                <c:pt idx="99">
                  <c:v>43830</c:v>
                </c:pt>
                <c:pt idx="100">
                  <c:v>43921</c:v>
                </c:pt>
                <c:pt idx="101">
                  <c:v>44012</c:v>
                </c:pt>
                <c:pt idx="102">
                  <c:v>44104</c:v>
                </c:pt>
              </c:numCache>
            </c:numRef>
          </c:cat>
          <c:val>
            <c:numRef>
              <c:f>'STOXX600_EZGDP Correlation'!$L$3:$L$301</c:f>
              <c:numCache>
                <c:formatCode>General</c:formatCode>
                <c:ptCount val="299"/>
                <c:pt idx="26" formatCode="0.00%">
                  <c:v>0.39330684585149273</c:v>
                </c:pt>
                <c:pt idx="27" formatCode="0.00%">
                  <c:v>0.50284459166596085</c:v>
                </c:pt>
                <c:pt idx="28" formatCode="0.00%">
                  <c:v>0.64346025501346538</c:v>
                </c:pt>
                <c:pt idx="29" formatCode="0.00%">
                  <c:v>0.69432025163956579</c:v>
                </c:pt>
                <c:pt idx="30" formatCode="0.00%">
                  <c:v>0.7131710618625694</c:v>
                </c:pt>
                <c:pt idx="31" formatCode="0.00%">
                  <c:v>0.74212090978282652</c:v>
                </c:pt>
                <c:pt idx="32" formatCode="0.00%">
                  <c:v>0.7612068986117928</c:v>
                </c:pt>
                <c:pt idx="33" formatCode="0.00%">
                  <c:v>0.77134967864773585</c:v>
                </c:pt>
                <c:pt idx="34" formatCode="0.00%">
                  <c:v>0.7937937321665044</c:v>
                </c:pt>
                <c:pt idx="35" formatCode="0.00%">
                  <c:v>0.82877744579696544</c:v>
                </c:pt>
                <c:pt idx="36" formatCode="0.00%">
                  <c:v>0.90919372184016112</c:v>
                </c:pt>
                <c:pt idx="37" formatCode="0.00%">
                  <c:v>0.90619741457587355</c:v>
                </c:pt>
                <c:pt idx="38" formatCode="0.00%">
                  <c:v>0.86610415877419056</c:v>
                </c:pt>
                <c:pt idx="39" formatCode="0.00%">
                  <c:v>0.84362843956522426</c:v>
                </c:pt>
                <c:pt idx="40" formatCode="0.00%">
                  <c:v>0.8578531754250458</c:v>
                </c:pt>
                <c:pt idx="41" formatCode="0.00%">
                  <c:v>0.83682812109714155</c:v>
                </c:pt>
                <c:pt idx="42" formatCode="0.00%">
                  <c:v>0.82029400885861226</c:v>
                </c:pt>
                <c:pt idx="43" formatCode="0.00%">
                  <c:v>0.8028485802692481</c:v>
                </c:pt>
                <c:pt idx="44" formatCode="0.00%">
                  <c:v>0.81990012584779359</c:v>
                </c:pt>
                <c:pt idx="45" formatCode="0.00%">
                  <c:v>0.81023075991287596</c:v>
                </c:pt>
                <c:pt idx="46" formatCode="0.00%">
                  <c:v>0.84696928898488844</c:v>
                </c:pt>
                <c:pt idx="47" formatCode="0.00%">
                  <c:v>0.83489428400396659</c:v>
                </c:pt>
                <c:pt idx="48" formatCode="0.00%">
                  <c:v>0.81798804187479379</c:v>
                </c:pt>
                <c:pt idx="49" formatCode="0.00%">
                  <c:v>0.80134153176767808</c:v>
                </c:pt>
                <c:pt idx="50" formatCode="0.00%">
                  <c:v>0.78655951185927608</c:v>
                </c:pt>
                <c:pt idx="51" formatCode="0.00%">
                  <c:v>0.78065869440979041</c:v>
                </c:pt>
                <c:pt idx="52" formatCode="0.00%">
                  <c:v>0.76982736892271575</c:v>
                </c:pt>
                <c:pt idx="53" formatCode="0.00%">
                  <c:v>0.74169159370323989</c:v>
                </c:pt>
                <c:pt idx="54" formatCode="0.00%">
                  <c:v>0.72608087318085524</c:v>
                </c:pt>
                <c:pt idx="55" formatCode="0.00%">
                  <c:v>0.79145485695306572</c:v>
                </c:pt>
                <c:pt idx="56" formatCode="0.00%">
                  <c:v>0.86244239372417386</c:v>
                </c:pt>
                <c:pt idx="57" formatCode="0.00%">
                  <c:v>0.91133665286388321</c:v>
                </c:pt>
                <c:pt idx="58" formatCode="0.00%">
                  <c:v>0.92896264416635854</c:v>
                </c:pt>
                <c:pt idx="59" formatCode="0.00%">
                  <c:v>0.94922611490275277</c:v>
                </c:pt>
                <c:pt idx="60" formatCode="0.00%">
                  <c:v>0.94836283424612022</c:v>
                </c:pt>
                <c:pt idx="61" formatCode="0.00%">
                  <c:v>0.94242390942762144</c:v>
                </c:pt>
                <c:pt idx="62" formatCode="0.00%">
                  <c:v>0.90103979299037906</c:v>
                </c:pt>
                <c:pt idx="63" formatCode="0.00%">
                  <c:v>0.90207954710120597</c:v>
                </c:pt>
                <c:pt idx="64" formatCode="0.00%">
                  <c:v>0.8955979798893563</c:v>
                </c:pt>
                <c:pt idx="65" formatCode="0.00%">
                  <c:v>0.89378023463335121</c:v>
                </c:pt>
                <c:pt idx="66" formatCode="0.00%">
                  <c:v>0.88956209497957539</c:v>
                </c:pt>
                <c:pt idx="67" formatCode="0.00%">
                  <c:v>0.88014516822233713</c:v>
                </c:pt>
                <c:pt idx="68" formatCode="0.00%">
                  <c:v>0.88138789203360801</c:v>
                </c:pt>
                <c:pt idx="69" formatCode="0.00%">
                  <c:v>0.88326668758230131</c:v>
                </c:pt>
                <c:pt idx="70" formatCode="0.00%">
                  <c:v>0.87731054780659135</c:v>
                </c:pt>
                <c:pt idx="71" formatCode="0.00%">
                  <c:v>0.878271823248999</c:v>
                </c:pt>
                <c:pt idx="72" formatCode="0.00%">
                  <c:v>0.83067750855563938</c:v>
                </c:pt>
                <c:pt idx="73" formatCode="0.00%">
                  <c:v>0.81574210204973041</c:v>
                </c:pt>
                <c:pt idx="74" formatCode="0.00%">
                  <c:v>0.81718189727287471</c:v>
                </c:pt>
                <c:pt idx="75" formatCode="0.00%">
                  <c:v>0.83737939867359179</c:v>
                </c:pt>
                <c:pt idx="76" formatCode="0.00%">
                  <c:v>0.83771636985026898</c:v>
                </c:pt>
                <c:pt idx="77" formatCode="0.00%">
                  <c:v>0.82806533810747507</c:v>
                </c:pt>
                <c:pt idx="78" formatCode="0.00%">
                  <c:v>0.76804605421390459</c:v>
                </c:pt>
                <c:pt idx="79" formatCode="0.00%">
                  <c:v>0.65577020085984528</c:v>
                </c:pt>
                <c:pt idx="80" formatCode="0.00%">
                  <c:v>0.53469597841764271</c:v>
                </c:pt>
                <c:pt idx="81" formatCode="0.00%">
                  <c:v>0.53689967753178391</c:v>
                </c:pt>
                <c:pt idx="82" formatCode="0.00%">
                  <c:v>0.51751875350441978</c:v>
                </c:pt>
                <c:pt idx="83" formatCode="0.00%">
                  <c:v>0.48915225552243113</c:v>
                </c:pt>
                <c:pt idx="84" formatCode="0.00%">
                  <c:v>0.41492208172556477</c:v>
                </c:pt>
                <c:pt idx="85" formatCode="0.00%">
                  <c:v>0.44372452440125082</c:v>
                </c:pt>
                <c:pt idx="86" formatCode="0.00%">
                  <c:v>0.31548959063716775</c:v>
                </c:pt>
                <c:pt idx="87" formatCode="0.00%">
                  <c:v>0.20694389527105511</c:v>
                </c:pt>
                <c:pt idx="88" formatCode="0.00%">
                  <c:v>0.17358918375701957</c:v>
                </c:pt>
                <c:pt idx="89" formatCode="0.00%">
                  <c:v>4.3157632338106232E-2</c:v>
                </c:pt>
                <c:pt idx="90" formatCode="0.00%">
                  <c:v>-3.7151920278369041E-2</c:v>
                </c:pt>
                <c:pt idx="91" formatCode="0.00%">
                  <c:v>-9.984853694260136E-2</c:v>
                </c:pt>
                <c:pt idx="92" formatCode="0.00%">
                  <c:v>-0.29467965119386441</c:v>
                </c:pt>
                <c:pt idx="93" formatCode="0.00%">
                  <c:v>-0.20484076895761652</c:v>
                </c:pt>
                <c:pt idx="94" formatCode="0.00%">
                  <c:v>-0.12639738734788558</c:v>
                </c:pt>
                <c:pt idx="95" formatCode="0.00%">
                  <c:v>-4.3575664066800433E-2</c:v>
                </c:pt>
                <c:pt idx="96" formatCode="0.00%">
                  <c:v>5.8725535636854183E-2</c:v>
                </c:pt>
                <c:pt idx="97" formatCode="0.00%">
                  <c:v>0.19333359291837526</c:v>
                </c:pt>
                <c:pt idx="98" formatCode="0.00%">
                  <c:v>0.2971759091061193</c:v>
                </c:pt>
                <c:pt idx="99" formatCode="0.00%">
                  <c:v>0.36311035130403418</c:v>
                </c:pt>
                <c:pt idx="100" formatCode="0.00%">
                  <c:v>0.21055663547721237</c:v>
                </c:pt>
                <c:pt idx="101" formatCode="0.00%">
                  <c:v>-0.35567720356323917</c:v>
                </c:pt>
                <c:pt idx="102" formatCode="0.00%">
                  <c:v>-0.21021108289122448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1-4D01-946C-10E8CE52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36586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'SZSC_CNGDP Correlation'!$D$1</c:f>
              <c:strCache>
                <c:ptCount val="1"/>
                <c:pt idx="0">
                  <c:v>Shenzen Composite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'SZSC_CNGDP Correlation'!$A$3:$A$301</c:f>
              <c:numCache>
                <c:formatCode>m/d/yyyy</c:formatCode>
                <c:ptCount val="299"/>
                <c:pt idx="0">
                  <c:v>33694</c:v>
                </c:pt>
                <c:pt idx="1">
                  <c:v>33785</c:v>
                </c:pt>
                <c:pt idx="2">
                  <c:v>33877</c:v>
                </c:pt>
                <c:pt idx="3">
                  <c:v>33969</c:v>
                </c:pt>
                <c:pt idx="4">
                  <c:v>34059</c:v>
                </c:pt>
                <c:pt idx="5">
                  <c:v>34150</c:v>
                </c:pt>
                <c:pt idx="6">
                  <c:v>34242</c:v>
                </c:pt>
                <c:pt idx="7">
                  <c:v>34334</c:v>
                </c:pt>
                <c:pt idx="8">
                  <c:v>34424</c:v>
                </c:pt>
                <c:pt idx="9">
                  <c:v>34515</c:v>
                </c:pt>
                <c:pt idx="10">
                  <c:v>34607</c:v>
                </c:pt>
                <c:pt idx="11">
                  <c:v>34699</c:v>
                </c:pt>
                <c:pt idx="12">
                  <c:v>34789</c:v>
                </c:pt>
                <c:pt idx="13">
                  <c:v>34880</c:v>
                </c:pt>
                <c:pt idx="14">
                  <c:v>34972</c:v>
                </c:pt>
                <c:pt idx="15">
                  <c:v>35064</c:v>
                </c:pt>
                <c:pt idx="16">
                  <c:v>35155</c:v>
                </c:pt>
                <c:pt idx="17">
                  <c:v>35246</c:v>
                </c:pt>
                <c:pt idx="18">
                  <c:v>35338</c:v>
                </c:pt>
                <c:pt idx="19">
                  <c:v>35430</c:v>
                </c:pt>
                <c:pt idx="20">
                  <c:v>35520</c:v>
                </c:pt>
                <c:pt idx="21">
                  <c:v>35611</c:v>
                </c:pt>
                <c:pt idx="22">
                  <c:v>35703</c:v>
                </c:pt>
                <c:pt idx="23">
                  <c:v>35795</c:v>
                </c:pt>
                <c:pt idx="24">
                  <c:v>35885</c:v>
                </c:pt>
                <c:pt idx="25">
                  <c:v>35976</c:v>
                </c:pt>
                <c:pt idx="26">
                  <c:v>36068</c:v>
                </c:pt>
                <c:pt idx="27">
                  <c:v>36160</c:v>
                </c:pt>
                <c:pt idx="28">
                  <c:v>36250</c:v>
                </c:pt>
                <c:pt idx="29">
                  <c:v>36341</c:v>
                </c:pt>
                <c:pt idx="30">
                  <c:v>36433</c:v>
                </c:pt>
                <c:pt idx="31">
                  <c:v>36525</c:v>
                </c:pt>
                <c:pt idx="32">
                  <c:v>36616</c:v>
                </c:pt>
                <c:pt idx="33">
                  <c:v>36707</c:v>
                </c:pt>
                <c:pt idx="34">
                  <c:v>36799</c:v>
                </c:pt>
                <c:pt idx="35">
                  <c:v>36891</c:v>
                </c:pt>
                <c:pt idx="36">
                  <c:v>36981</c:v>
                </c:pt>
                <c:pt idx="37">
                  <c:v>37072</c:v>
                </c:pt>
                <c:pt idx="38">
                  <c:v>37164</c:v>
                </c:pt>
                <c:pt idx="39">
                  <c:v>37256</c:v>
                </c:pt>
                <c:pt idx="40">
                  <c:v>37346</c:v>
                </c:pt>
                <c:pt idx="41">
                  <c:v>37437</c:v>
                </c:pt>
                <c:pt idx="42">
                  <c:v>37529</c:v>
                </c:pt>
                <c:pt idx="43">
                  <c:v>37621</c:v>
                </c:pt>
                <c:pt idx="44">
                  <c:v>37711</c:v>
                </c:pt>
                <c:pt idx="45">
                  <c:v>37802</c:v>
                </c:pt>
                <c:pt idx="46">
                  <c:v>37894</c:v>
                </c:pt>
                <c:pt idx="47">
                  <c:v>37986</c:v>
                </c:pt>
                <c:pt idx="48">
                  <c:v>38077</c:v>
                </c:pt>
                <c:pt idx="49">
                  <c:v>38168</c:v>
                </c:pt>
                <c:pt idx="50">
                  <c:v>38260</c:v>
                </c:pt>
                <c:pt idx="51">
                  <c:v>38352</c:v>
                </c:pt>
                <c:pt idx="52">
                  <c:v>38442</c:v>
                </c:pt>
                <c:pt idx="53">
                  <c:v>38533</c:v>
                </c:pt>
                <c:pt idx="54">
                  <c:v>38625</c:v>
                </c:pt>
                <c:pt idx="55">
                  <c:v>38717</c:v>
                </c:pt>
                <c:pt idx="56">
                  <c:v>38807</c:v>
                </c:pt>
                <c:pt idx="57">
                  <c:v>38898</c:v>
                </c:pt>
                <c:pt idx="58">
                  <c:v>38990</c:v>
                </c:pt>
                <c:pt idx="59">
                  <c:v>39082</c:v>
                </c:pt>
                <c:pt idx="60">
                  <c:v>39172</c:v>
                </c:pt>
                <c:pt idx="61">
                  <c:v>39263</c:v>
                </c:pt>
                <c:pt idx="62">
                  <c:v>39355</c:v>
                </c:pt>
                <c:pt idx="63">
                  <c:v>39447</c:v>
                </c:pt>
                <c:pt idx="64">
                  <c:v>39538</c:v>
                </c:pt>
                <c:pt idx="65">
                  <c:v>39629</c:v>
                </c:pt>
                <c:pt idx="66">
                  <c:v>39721</c:v>
                </c:pt>
                <c:pt idx="67">
                  <c:v>39813</c:v>
                </c:pt>
                <c:pt idx="68">
                  <c:v>39903</c:v>
                </c:pt>
                <c:pt idx="69">
                  <c:v>39994</c:v>
                </c:pt>
                <c:pt idx="70">
                  <c:v>40086</c:v>
                </c:pt>
                <c:pt idx="71">
                  <c:v>40178</c:v>
                </c:pt>
                <c:pt idx="72">
                  <c:v>40268</c:v>
                </c:pt>
                <c:pt idx="73">
                  <c:v>40359</c:v>
                </c:pt>
                <c:pt idx="74">
                  <c:v>40451</c:v>
                </c:pt>
                <c:pt idx="75">
                  <c:v>40543</c:v>
                </c:pt>
                <c:pt idx="76">
                  <c:v>40633</c:v>
                </c:pt>
                <c:pt idx="77">
                  <c:v>40724</c:v>
                </c:pt>
                <c:pt idx="78">
                  <c:v>40816</c:v>
                </c:pt>
                <c:pt idx="79">
                  <c:v>40908</c:v>
                </c:pt>
                <c:pt idx="80">
                  <c:v>40999</c:v>
                </c:pt>
                <c:pt idx="81">
                  <c:v>41090</c:v>
                </c:pt>
                <c:pt idx="82">
                  <c:v>41182</c:v>
                </c:pt>
                <c:pt idx="83">
                  <c:v>41274</c:v>
                </c:pt>
                <c:pt idx="84">
                  <c:v>41364</c:v>
                </c:pt>
                <c:pt idx="85">
                  <c:v>41455</c:v>
                </c:pt>
                <c:pt idx="86">
                  <c:v>41547</c:v>
                </c:pt>
                <c:pt idx="87">
                  <c:v>41639</c:v>
                </c:pt>
                <c:pt idx="88">
                  <c:v>41729</c:v>
                </c:pt>
                <c:pt idx="89">
                  <c:v>41820</c:v>
                </c:pt>
                <c:pt idx="90">
                  <c:v>41912</c:v>
                </c:pt>
                <c:pt idx="91">
                  <c:v>42004</c:v>
                </c:pt>
                <c:pt idx="92">
                  <c:v>42094</c:v>
                </c:pt>
                <c:pt idx="93">
                  <c:v>42185</c:v>
                </c:pt>
                <c:pt idx="94">
                  <c:v>42277</c:v>
                </c:pt>
                <c:pt idx="95">
                  <c:v>42369</c:v>
                </c:pt>
                <c:pt idx="96">
                  <c:v>42460</c:v>
                </c:pt>
                <c:pt idx="97">
                  <c:v>42551</c:v>
                </c:pt>
                <c:pt idx="98">
                  <c:v>42643</c:v>
                </c:pt>
                <c:pt idx="99">
                  <c:v>42735</c:v>
                </c:pt>
                <c:pt idx="100">
                  <c:v>42825</c:v>
                </c:pt>
                <c:pt idx="101">
                  <c:v>42916</c:v>
                </c:pt>
                <c:pt idx="102">
                  <c:v>43008</c:v>
                </c:pt>
                <c:pt idx="103">
                  <c:v>43100</c:v>
                </c:pt>
                <c:pt idx="104">
                  <c:v>43190</c:v>
                </c:pt>
                <c:pt idx="105">
                  <c:v>43281</c:v>
                </c:pt>
                <c:pt idx="106">
                  <c:v>43373</c:v>
                </c:pt>
                <c:pt idx="107">
                  <c:v>43465</c:v>
                </c:pt>
                <c:pt idx="108">
                  <c:v>43555</c:v>
                </c:pt>
                <c:pt idx="109">
                  <c:v>43646</c:v>
                </c:pt>
                <c:pt idx="110">
                  <c:v>43738</c:v>
                </c:pt>
                <c:pt idx="111">
                  <c:v>43830</c:v>
                </c:pt>
                <c:pt idx="112">
                  <c:v>43921</c:v>
                </c:pt>
                <c:pt idx="113">
                  <c:v>44012</c:v>
                </c:pt>
                <c:pt idx="114">
                  <c:v>44104</c:v>
                </c:pt>
              </c:numCache>
            </c:numRef>
          </c:cat>
          <c:val>
            <c:numRef>
              <c:f>'SZSC_CNGDP Correlation'!$D$3:$D$301</c:f>
              <c:numCache>
                <c:formatCode>0.00%</c:formatCode>
                <c:ptCount val="299"/>
                <c:pt idx="4">
                  <c:v>1.2483068368147143</c:v>
                </c:pt>
                <c:pt idx="5">
                  <c:v>-8.8225041829336326E-2</c:v>
                </c:pt>
                <c:pt idx="6">
                  <c:v>-5.9560317753556191E-2</c:v>
                </c:pt>
                <c:pt idx="7">
                  <c:v>-1.2188549396791148E-2</c:v>
                </c:pt>
                <c:pt idx="8">
                  <c:v>-0.43609094079969557</c:v>
                </c:pt>
                <c:pt idx="9">
                  <c:v>-0.54165233016018655</c:v>
                </c:pt>
                <c:pt idx="10">
                  <c:v>-0.2604015243782658</c:v>
                </c:pt>
                <c:pt idx="11">
                  <c:v>-0.40978721618332148</c:v>
                </c:pt>
                <c:pt idx="12">
                  <c:v>-0.23920377867746279</c:v>
                </c:pt>
                <c:pt idx="13">
                  <c:v>4.0787388439402772E-2</c:v>
                </c:pt>
                <c:pt idx="14">
                  <c:v>-0.29158034528552446</c:v>
                </c:pt>
                <c:pt idx="15">
                  <c:v>-0.19469529972267652</c:v>
                </c:pt>
                <c:pt idx="16">
                  <c:v>-0.17243163340724321</c:v>
                </c:pt>
                <c:pt idx="17">
                  <c:v>0.53606347171020996</c:v>
                </c:pt>
                <c:pt idx="18">
                  <c:v>1.0009748050389922</c:v>
                </c:pt>
                <c:pt idx="19">
                  <c:v>1.8904194260485649</c:v>
                </c:pt>
                <c:pt idx="20">
                  <c:v>2.8914887916406182</c:v>
                </c:pt>
                <c:pt idx="21">
                  <c:v>1.2218917931862054</c:v>
                </c:pt>
                <c:pt idx="22">
                  <c:v>0.23964774217725315</c:v>
                </c:pt>
                <c:pt idx="23">
                  <c:v>0.16481334392374913</c:v>
                </c:pt>
                <c:pt idx="24">
                  <c:v>-0.13056250430312355</c:v>
                </c:pt>
                <c:pt idx="25">
                  <c:v>-5.2856505506375218E-2</c:v>
                </c:pt>
                <c:pt idx="26">
                  <c:v>0.12360943168077387</c:v>
                </c:pt>
                <c:pt idx="27">
                  <c:v>-9.8192976474599347E-2</c:v>
                </c:pt>
                <c:pt idx="28">
                  <c:v>-8.0772885650934323E-2</c:v>
                </c:pt>
                <c:pt idx="29">
                  <c:v>0.25736314954383177</c:v>
                </c:pt>
                <c:pt idx="30">
                  <c:v>0.25034302779197715</c:v>
                </c:pt>
                <c:pt idx="31">
                  <c:v>0.16963792351315976</c:v>
                </c:pt>
                <c:pt idx="32">
                  <c:v>0.61090052837123832</c:v>
                </c:pt>
                <c:pt idx="33">
                  <c:v>0.1870970286097362</c:v>
                </c:pt>
                <c:pt idx="34">
                  <c:v>0.27032319146189265</c:v>
                </c:pt>
                <c:pt idx="35">
                  <c:v>0.58071012979263026</c:v>
                </c:pt>
                <c:pt idx="36">
                  <c:v>0.14463973760205362</c:v>
                </c:pt>
                <c:pt idx="37">
                  <c:v>9.3362787762017119E-2</c:v>
                </c:pt>
                <c:pt idx="38">
                  <c:v>-0.13110422277554745</c:v>
                </c:pt>
                <c:pt idx="39">
                  <c:v>-0.25134884306230632</c:v>
                </c:pt>
                <c:pt idx="40">
                  <c:v>-0.27343798666915842</c:v>
                </c:pt>
                <c:pt idx="41">
                  <c:v>-0.22979932246646506</c:v>
                </c:pt>
                <c:pt idx="42">
                  <c:v>-9.8095405189387419E-2</c:v>
                </c:pt>
                <c:pt idx="43">
                  <c:v>-0.18317434970794644</c:v>
                </c:pt>
                <c:pt idx="44">
                  <c:v>-9.1567711235906901E-2</c:v>
                </c:pt>
                <c:pt idx="45">
                  <c:v>-0.1965285996055226</c:v>
                </c:pt>
                <c:pt idx="46">
                  <c:v>-0.18984113260564139</c:v>
                </c:pt>
                <c:pt idx="47">
                  <c:v>-2.6057207531639093E-2</c:v>
                </c:pt>
                <c:pt idx="48">
                  <c:v>8.1803595866169587E-2</c:v>
                </c:pt>
                <c:pt idx="49">
                  <c:v>-0.12973782403770628</c:v>
                </c:pt>
                <c:pt idx="50">
                  <c:v>-5.2371805133130556E-2</c:v>
                </c:pt>
                <c:pt idx="51">
                  <c:v>-0.16591395293558353</c:v>
                </c:pt>
                <c:pt idx="52">
                  <c:v>-0.35276669065846589</c:v>
                </c:pt>
                <c:pt idx="53">
                  <c:v>-0.26453414572226441</c:v>
                </c:pt>
                <c:pt idx="54">
                  <c:v>-0.20684703961260165</c:v>
                </c:pt>
                <c:pt idx="55">
                  <c:v>-0.11738070358760011</c:v>
                </c:pt>
                <c:pt idx="56">
                  <c:v>8.9974726200505506E-2</c:v>
                </c:pt>
                <c:pt idx="57">
                  <c:v>0.66156560426494848</c:v>
                </c:pt>
                <c:pt idx="58">
                  <c:v>0.55792985943489959</c:v>
                </c:pt>
                <c:pt idx="59">
                  <c:v>0.97528162445289523</c:v>
                </c:pt>
                <c:pt idx="60">
                  <c:v>1.5530684804452002</c:v>
                </c:pt>
                <c:pt idx="61">
                  <c:v>1.48815844143853</c:v>
                </c:pt>
                <c:pt idx="62">
                  <c:v>2.4920710868079294</c:v>
                </c:pt>
                <c:pt idx="63">
                  <c:v>1.628126191903231</c:v>
                </c:pt>
                <c:pt idx="64">
                  <c:v>0.33023286792041562</c:v>
                </c:pt>
                <c:pt idx="65">
                  <c:v>-0.26420142496660248</c:v>
                </c:pt>
                <c:pt idx="66">
                  <c:v>-0.59936450768919602</c:v>
                </c:pt>
                <c:pt idx="67">
                  <c:v>-0.61762726154441538</c:v>
                </c:pt>
                <c:pt idx="68">
                  <c:v>-0.2862248553245218</c:v>
                </c:pt>
                <c:pt idx="69">
                  <c:v>0.21324949693115403</c:v>
                </c:pt>
                <c:pt idx="70">
                  <c:v>0.54587634070633584</c:v>
                </c:pt>
                <c:pt idx="71">
                  <c:v>1.171226872895585</c:v>
                </c:pt>
                <c:pt idx="72">
                  <c:v>0.54480746151207105</c:v>
                </c:pt>
                <c:pt idx="73">
                  <c:v>-1.7639594831787897E-2</c:v>
                </c:pt>
                <c:pt idx="74">
                  <c:v>0.23154062279756404</c:v>
                </c:pt>
                <c:pt idx="75">
                  <c:v>7.4519162736339739E-2</c:v>
                </c:pt>
                <c:pt idx="76">
                  <c:v>3.5031636791144294E-2</c:v>
                </c:pt>
                <c:pt idx="77">
                  <c:v>0.22278277740340813</c:v>
                </c:pt>
                <c:pt idx="78">
                  <c:v>-0.14071627578337054</c:v>
                </c:pt>
                <c:pt idx="79">
                  <c:v>-0.32862615378060445</c:v>
                </c:pt>
                <c:pt idx="80">
                  <c:v>-0.28861990300555174</c:v>
                </c:pt>
                <c:pt idx="81">
                  <c:v>-0.20286048475284801</c:v>
                </c:pt>
                <c:pt idx="82">
                  <c:v>-0.15001607734647127</c:v>
                </c:pt>
                <c:pt idx="83">
                  <c:v>1.6749494895881067E-2</c:v>
                </c:pt>
                <c:pt idx="84">
                  <c:v>4.0423034099051014E-2</c:v>
                </c:pt>
                <c:pt idx="85">
                  <c:v>-3.660066594023903E-2</c:v>
                </c:pt>
                <c:pt idx="86">
                  <c:v>0.23743272918923641</c:v>
                </c:pt>
                <c:pt idx="87">
                  <c:v>0.2002975592650218</c:v>
                </c:pt>
                <c:pt idx="88">
                  <c:v>0.12068727677945956</c:v>
                </c:pt>
                <c:pt idx="89">
                  <c:v>0.23556236481615023</c:v>
                </c:pt>
                <c:pt idx="90">
                  <c:v>0.26212837809059852</c:v>
                </c:pt>
                <c:pt idx="91">
                  <c:v>0.33803330922362007</c:v>
                </c:pt>
                <c:pt idx="92">
                  <c:v>0.88329892227845752</c:v>
                </c:pt>
                <c:pt idx="93">
                  <c:v>1.2467742053129878</c:v>
                </c:pt>
                <c:pt idx="94">
                  <c:v>0.28742117565539793</c:v>
                </c:pt>
                <c:pt idx="95">
                  <c:v>0.63151616990215453</c:v>
                </c:pt>
                <c:pt idx="96">
                  <c:v>-2.3587586416074724E-2</c:v>
                </c:pt>
                <c:pt idx="97">
                  <c:v>-0.19884012261862349</c:v>
                </c:pt>
                <c:pt idx="98">
                  <c:v>0.16241300574331019</c:v>
                </c:pt>
                <c:pt idx="99">
                  <c:v>-0.14716725273040454</c:v>
                </c:pt>
                <c:pt idx="100">
                  <c:v>3.883665436152639E-2</c:v>
                </c:pt>
                <c:pt idx="101">
                  <c:v>-3.8775649756691122E-2</c:v>
                </c:pt>
                <c:pt idx="102">
                  <c:v>-3.5657314159087683E-3</c:v>
                </c:pt>
                <c:pt idx="103">
                  <c:v>-3.5431157656638512E-2</c:v>
                </c:pt>
                <c:pt idx="104">
                  <c:v>-6.6827494441403901E-2</c:v>
                </c:pt>
                <c:pt idx="105">
                  <c:v>-0.15285221490208123</c:v>
                </c:pt>
                <c:pt idx="106">
                  <c:v>-0.27505904475533116</c:v>
                </c:pt>
                <c:pt idx="107">
                  <c:v>-0.33247001753658478</c:v>
                </c:pt>
                <c:pt idx="108">
                  <c:v>-8.5548759258266216E-2</c:v>
                </c:pt>
                <c:pt idx="109">
                  <c:v>-2.8114089079453564E-2</c:v>
                </c:pt>
                <c:pt idx="110">
                  <c:v>0.10659885025656601</c:v>
                </c:pt>
                <c:pt idx="111">
                  <c:v>0.3589300407108369</c:v>
                </c:pt>
                <c:pt idx="112">
                  <c:v>-1.723310819141477E-2</c:v>
                </c:pt>
                <c:pt idx="113">
                  <c:v>0.2643940742853319</c:v>
                </c:pt>
                <c:pt idx="114">
                  <c:v>0.34750064161016514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6-41EE-9C37-6FB01F21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56191"/>
        <c:axId val="2095753279"/>
      </c:lineChart>
      <c:lineChart>
        <c:grouping val="standard"/>
        <c:varyColors val="0"/>
        <c:ser>
          <c:idx val="1"/>
          <c:order val="1"/>
          <c:tx>
            <c:strRef>
              <c:f>'SZSC_CNGDP Correlation'!$E$1</c:f>
              <c:strCache>
                <c:ptCount val="1"/>
                <c:pt idx="0">
                  <c:v>GDP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'SZSC_CNGDP Correlation'!$A$3:$A$301</c:f>
              <c:numCache>
                <c:formatCode>m/d/yyyy</c:formatCode>
                <c:ptCount val="299"/>
                <c:pt idx="0">
                  <c:v>33694</c:v>
                </c:pt>
                <c:pt idx="1">
                  <c:v>33785</c:v>
                </c:pt>
                <c:pt idx="2">
                  <c:v>33877</c:v>
                </c:pt>
                <c:pt idx="3">
                  <c:v>33969</c:v>
                </c:pt>
                <c:pt idx="4">
                  <c:v>34059</c:v>
                </c:pt>
                <c:pt idx="5">
                  <c:v>34150</c:v>
                </c:pt>
                <c:pt idx="6">
                  <c:v>34242</c:v>
                </c:pt>
                <c:pt idx="7">
                  <c:v>34334</c:v>
                </c:pt>
                <c:pt idx="8">
                  <c:v>34424</c:v>
                </c:pt>
                <c:pt idx="9">
                  <c:v>34515</c:v>
                </c:pt>
                <c:pt idx="10">
                  <c:v>34607</c:v>
                </c:pt>
                <c:pt idx="11">
                  <c:v>34699</c:v>
                </c:pt>
                <c:pt idx="12">
                  <c:v>34789</c:v>
                </c:pt>
                <c:pt idx="13">
                  <c:v>34880</c:v>
                </c:pt>
                <c:pt idx="14">
                  <c:v>34972</c:v>
                </c:pt>
                <c:pt idx="15">
                  <c:v>35064</c:v>
                </c:pt>
                <c:pt idx="16">
                  <c:v>35155</c:v>
                </c:pt>
                <c:pt idx="17">
                  <c:v>35246</c:v>
                </c:pt>
                <c:pt idx="18">
                  <c:v>35338</c:v>
                </c:pt>
                <c:pt idx="19">
                  <c:v>35430</c:v>
                </c:pt>
                <c:pt idx="20">
                  <c:v>35520</c:v>
                </c:pt>
                <c:pt idx="21">
                  <c:v>35611</c:v>
                </c:pt>
                <c:pt idx="22">
                  <c:v>35703</c:v>
                </c:pt>
                <c:pt idx="23">
                  <c:v>35795</c:v>
                </c:pt>
                <c:pt idx="24">
                  <c:v>35885</c:v>
                </c:pt>
                <c:pt idx="25">
                  <c:v>35976</c:v>
                </c:pt>
                <c:pt idx="26">
                  <c:v>36068</c:v>
                </c:pt>
                <c:pt idx="27">
                  <c:v>36160</c:v>
                </c:pt>
                <c:pt idx="28">
                  <c:v>36250</c:v>
                </c:pt>
                <c:pt idx="29">
                  <c:v>36341</c:v>
                </c:pt>
                <c:pt idx="30">
                  <c:v>36433</c:v>
                </c:pt>
                <c:pt idx="31">
                  <c:v>36525</c:v>
                </c:pt>
                <c:pt idx="32">
                  <c:v>36616</c:v>
                </c:pt>
                <c:pt idx="33">
                  <c:v>36707</c:v>
                </c:pt>
                <c:pt idx="34">
                  <c:v>36799</c:v>
                </c:pt>
                <c:pt idx="35">
                  <c:v>36891</c:v>
                </c:pt>
                <c:pt idx="36">
                  <c:v>36981</c:v>
                </c:pt>
                <c:pt idx="37">
                  <c:v>37072</c:v>
                </c:pt>
                <c:pt idx="38">
                  <c:v>37164</c:v>
                </c:pt>
                <c:pt idx="39">
                  <c:v>37256</c:v>
                </c:pt>
                <c:pt idx="40">
                  <c:v>37346</c:v>
                </c:pt>
                <c:pt idx="41">
                  <c:v>37437</c:v>
                </c:pt>
                <c:pt idx="42">
                  <c:v>37529</c:v>
                </c:pt>
                <c:pt idx="43">
                  <c:v>37621</c:v>
                </c:pt>
                <c:pt idx="44">
                  <c:v>37711</c:v>
                </c:pt>
                <c:pt idx="45">
                  <c:v>37802</c:v>
                </c:pt>
                <c:pt idx="46">
                  <c:v>37894</c:v>
                </c:pt>
                <c:pt idx="47">
                  <c:v>37986</c:v>
                </c:pt>
                <c:pt idx="48">
                  <c:v>38077</c:v>
                </c:pt>
                <c:pt idx="49">
                  <c:v>38168</c:v>
                </c:pt>
                <c:pt idx="50">
                  <c:v>38260</c:v>
                </c:pt>
                <c:pt idx="51">
                  <c:v>38352</c:v>
                </c:pt>
                <c:pt idx="52">
                  <c:v>38442</c:v>
                </c:pt>
                <c:pt idx="53">
                  <c:v>38533</c:v>
                </c:pt>
                <c:pt idx="54">
                  <c:v>38625</c:v>
                </c:pt>
                <c:pt idx="55">
                  <c:v>38717</c:v>
                </c:pt>
                <c:pt idx="56">
                  <c:v>38807</c:v>
                </c:pt>
                <c:pt idx="57">
                  <c:v>38898</c:v>
                </c:pt>
                <c:pt idx="58">
                  <c:v>38990</c:v>
                </c:pt>
                <c:pt idx="59">
                  <c:v>39082</c:v>
                </c:pt>
                <c:pt idx="60">
                  <c:v>39172</c:v>
                </c:pt>
                <c:pt idx="61">
                  <c:v>39263</c:v>
                </c:pt>
                <c:pt idx="62">
                  <c:v>39355</c:v>
                </c:pt>
                <c:pt idx="63">
                  <c:v>39447</c:v>
                </c:pt>
                <c:pt idx="64">
                  <c:v>39538</c:v>
                </c:pt>
                <c:pt idx="65">
                  <c:v>39629</c:v>
                </c:pt>
                <c:pt idx="66">
                  <c:v>39721</c:v>
                </c:pt>
                <c:pt idx="67">
                  <c:v>39813</c:v>
                </c:pt>
                <c:pt idx="68">
                  <c:v>39903</c:v>
                </c:pt>
                <c:pt idx="69">
                  <c:v>39994</c:v>
                </c:pt>
                <c:pt idx="70">
                  <c:v>40086</c:v>
                </c:pt>
                <c:pt idx="71">
                  <c:v>40178</c:v>
                </c:pt>
                <c:pt idx="72">
                  <c:v>40268</c:v>
                </c:pt>
                <c:pt idx="73">
                  <c:v>40359</c:v>
                </c:pt>
                <c:pt idx="74">
                  <c:v>40451</c:v>
                </c:pt>
                <c:pt idx="75">
                  <c:v>40543</c:v>
                </c:pt>
                <c:pt idx="76">
                  <c:v>40633</c:v>
                </c:pt>
                <c:pt idx="77">
                  <c:v>40724</c:v>
                </c:pt>
                <c:pt idx="78">
                  <c:v>40816</c:v>
                </c:pt>
                <c:pt idx="79">
                  <c:v>40908</c:v>
                </c:pt>
                <c:pt idx="80">
                  <c:v>40999</c:v>
                </c:pt>
                <c:pt idx="81">
                  <c:v>41090</c:v>
                </c:pt>
                <c:pt idx="82">
                  <c:v>41182</c:v>
                </c:pt>
                <c:pt idx="83">
                  <c:v>41274</c:v>
                </c:pt>
                <c:pt idx="84">
                  <c:v>41364</c:v>
                </c:pt>
                <c:pt idx="85">
                  <c:v>41455</c:v>
                </c:pt>
                <c:pt idx="86">
                  <c:v>41547</c:v>
                </c:pt>
                <c:pt idx="87">
                  <c:v>41639</c:v>
                </c:pt>
                <c:pt idx="88">
                  <c:v>41729</c:v>
                </c:pt>
                <c:pt idx="89">
                  <c:v>41820</c:v>
                </c:pt>
                <c:pt idx="90">
                  <c:v>41912</c:v>
                </c:pt>
                <c:pt idx="91">
                  <c:v>42004</c:v>
                </c:pt>
                <c:pt idx="92">
                  <c:v>42094</c:v>
                </c:pt>
                <c:pt idx="93">
                  <c:v>42185</c:v>
                </c:pt>
                <c:pt idx="94">
                  <c:v>42277</c:v>
                </c:pt>
                <c:pt idx="95">
                  <c:v>42369</c:v>
                </c:pt>
                <c:pt idx="96">
                  <c:v>42460</c:v>
                </c:pt>
                <c:pt idx="97">
                  <c:v>42551</c:v>
                </c:pt>
                <c:pt idx="98">
                  <c:v>42643</c:v>
                </c:pt>
                <c:pt idx="99">
                  <c:v>42735</c:v>
                </c:pt>
                <c:pt idx="100">
                  <c:v>42825</c:v>
                </c:pt>
                <c:pt idx="101">
                  <c:v>42916</c:v>
                </c:pt>
                <c:pt idx="102">
                  <c:v>43008</c:v>
                </c:pt>
                <c:pt idx="103">
                  <c:v>43100</c:v>
                </c:pt>
                <c:pt idx="104">
                  <c:v>43190</c:v>
                </c:pt>
                <c:pt idx="105">
                  <c:v>43281</c:v>
                </c:pt>
                <c:pt idx="106">
                  <c:v>43373</c:v>
                </c:pt>
                <c:pt idx="107">
                  <c:v>43465</c:v>
                </c:pt>
                <c:pt idx="108">
                  <c:v>43555</c:v>
                </c:pt>
                <c:pt idx="109">
                  <c:v>43646</c:v>
                </c:pt>
                <c:pt idx="110">
                  <c:v>43738</c:v>
                </c:pt>
                <c:pt idx="111">
                  <c:v>43830</c:v>
                </c:pt>
                <c:pt idx="112">
                  <c:v>43921</c:v>
                </c:pt>
                <c:pt idx="113">
                  <c:v>44012</c:v>
                </c:pt>
                <c:pt idx="114">
                  <c:v>44104</c:v>
                </c:pt>
              </c:numCache>
            </c:numRef>
          </c:cat>
          <c:val>
            <c:numRef>
              <c:f>'SZSC_CNGDP Correlation'!$E$3:$E$301</c:f>
              <c:numCache>
                <c:formatCode>0.00%</c:formatCode>
                <c:ptCount val="299"/>
                <c:pt idx="4">
                  <c:v>0.29866230903701463</c:v>
                </c:pt>
                <c:pt idx="5">
                  <c:v>0.2888052681091251</c:v>
                </c:pt>
                <c:pt idx="6">
                  <c:v>0.30492450574201246</c:v>
                </c:pt>
                <c:pt idx="7">
                  <c:v>0.34417551000629953</c:v>
                </c:pt>
                <c:pt idx="8">
                  <c:v>0.37171158516957825</c:v>
                </c:pt>
                <c:pt idx="9">
                  <c:v>0.3738183558693311</c:v>
                </c:pt>
                <c:pt idx="10">
                  <c:v>0.37100726629589387</c:v>
                </c:pt>
                <c:pt idx="11">
                  <c:v>0.34403698663470283</c:v>
                </c:pt>
                <c:pt idx="12">
                  <c:v>0.29190088639054523</c:v>
                </c:pt>
                <c:pt idx="13">
                  <c:v>0.27278982667015073</c:v>
                </c:pt>
                <c:pt idx="14">
                  <c:v>0.25614703139571038</c:v>
                </c:pt>
                <c:pt idx="15">
                  <c:v>0.23723119631469913</c:v>
                </c:pt>
                <c:pt idx="16">
                  <c:v>0.20775778792407329</c:v>
                </c:pt>
                <c:pt idx="17">
                  <c:v>0.17344948641269009</c:v>
                </c:pt>
                <c:pt idx="18">
                  <c:v>0.15105697193162615</c:v>
                </c:pt>
                <c:pt idx="19">
                  <c:v>0.16157214706902545</c:v>
                </c:pt>
                <c:pt idx="20">
                  <c:v>0.14090101175827163</c:v>
                </c:pt>
                <c:pt idx="21">
                  <c:v>0.11757399037760607</c:v>
                </c:pt>
                <c:pt idx="22">
                  <c:v>0.10185533543303715</c:v>
                </c:pt>
                <c:pt idx="23">
                  <c:v>9.0008585132789642E-2</c:v>
                </c:pt>
                <c:pt idx="24">
                  <c:v>8.1490314037305778E-2</c:v>
                </c:pt>
                <c:pt idx="25">
                  <c:v>5.9122503078753441E-2</c:v>
                </c:pt>
                <c:pt idx="26">
                  <c:v>6.2177758049646537E-2</c:v>
                </c:pt>
                <c:pt idx="27">
                  <c:v>7.3312929392376436E-2</c:v>
                </c:pt>
                <c:pt idx="28">
                  <c:v>7.2734928611398963E-2</c:v>
                </c:pt>
                <c:pt idx="29">
                  <c:v>6.2626252672861593E-2</c:v>
                </c:pt>
                <c:pt idx="30">
                  <c:v>5.8560958136629981E-2</c:v>
                </c:pt>
                <c:pt idx="31">
                  <c:v>6.0209298801158218E-2</c:v>
                </c:pt>
                <c:pt idx="32">
                  <c:v>0.10164291727568053</c:v>
                </c:pt>
                <c:pt idx="33">
                  <c:v>0.11478739040324193</c:v>
                </c:pt>
                <c:pt idx="34">
                  <c:v>0.11547104655803708</c:v>
                </c:pt>
                <c:pt idx="35">
                  <c:v>9.8194772023668442E-2</c:v>
                </c:pt>
                <c:pt idx="36">
                  <c:v>0.12923173573246949</c:v>
                </c:pt>
                <c:pt idx="37">
                  <c:v>0.11159819326717502</c:v>
                </c:pt>
                <c:pt idx="38">
                  <c:v>0.10192707826932423</c:v>
                </c:pt>
                <c:pt idx="39">
                  <c:v>8.6403852806883563E-2</c:v>
                </c:pt>
                <c:pt idx="40">
                  <c:v>9.1694898365882738E-2</c:v>
                </c:pt>
                <c:pt idx="41">
                  <c:v>9.2349943501979226E-2</c:v>
                </c:pt>
                <c:pt idx="42">
                  <c:v>0.1032001214119076</c:v>
                </c:pt>
                <c:pt idx="43">
                  <c:v>0.10257970539272576</c:v>
                </c:pt>
                <c:pt idx="44">
                  <c:v>0.13426506940482974</c:v>
                </c:pt>
                <c:pt idx="45">
                  <c:v>0.11448956663515419</c:v>
                </c:pt>
                <c:pt idx="46">
                  <c:v>0.12907704760168026</c:v>
                </c:pt>
                <c:pt idx="47">
                  <c:v>0.13717640397708908</c:v>
                </c:pt>
                <c:pt idx="48">
                  <c:v>0.1582236676669293</c:v>
                </c:pt>
                <c:pt idx="49">
                  <c:v>0.18942874792929976</c:v>
                </c:pt>
                <c:pt idx="50">
                  <c:v>0.18596618487528294</c:v>
                </c:pt>
                <c:pt idx="51">
                  <c:v>0.17532954128255818</c:v>
                </c:pt>
                <c:pt idx="52">
                  <c:v>0.1710455469161607</c:v>
                </c:pt>
                <c:pt idx="53">
                  <c:v>0.15742051843889526</c:v>
                </c:pt>
                <c:pt idx="54">
                  <c:v>0.14795842790586566</c:v>
                </c:pt>
                <c:pt idx="55">
                  <c:v>0.15586288345264632</c:v>
                </c:pt>
                <c:pt idx="56">
                  <c:v>0.16378391874086895</c:v>
                </c:pt>
                <c:pt idx="57">
                  <c:v>0.17592441693028626</c:v>
                </c:pt>
                <c:pt idx="58">
                  <c:v>0.1668525926265092</c:v>
                </c:pt>
                <c:pt idx="59">
                  <c:v>0.1776369371103641</c:v>
                </c:pt>
                <c:pt idx="60">
                  <c:v>0.21411715226991279</c:v>
                </c:pt>
                <c:pt idx="61">
                  <c:v>0.22987547770882011</c:v>
                </c:pt>
                <c:pt idx="62">
                  <c:v>0.23931992858251294</c:v>
                </c:pt>
                <c:pt idx="63">
                  <c:v>0.23651872948809838</c:v>
                </c:pt>
                <c:pt idx="64">
                  <c:v>0.21368876105900525</c:v>
                </c:pt>
                <c:pt idx="65">
                  <c:v>0.21503328105511454</c:v>
                </c:pt>
                <c:pt idx="66">
                  <c:v>0.1867819193720397</c:v>
                </c:pt>
                <c:pt idx="67">
                  <c:v>0.12749191870272125</c:v>
                </c:pt>
                <c:pt idx="68">
                  <c:v>6.6388366756229944E-2</c:v>
                </c:pt>
                <c:pt idx="69">
                  <c:v>6.5479381744541376E-2</c:v>
                </c:pt>
                <c:pt idx="70">
                  <c:v>8.9580293984605763E-2</c:v>
                </c:pt>
                <c:pt idx="71">
                  <c:v>0.13671856503455504</c:v>
                </c:pt>
                <c:pt idx="72">
                  <c:v>0.18278245777191438</c:v>
                </c:pt>
                <c:pt idx="73">
                  <c:v>0.18459968187270603</c:v>
                </c:pt>
                <c:pt idx="74">
                  <c:v>0.17938070206095036</c:v>
                </c:pt>
                <c:pt idx="75">
                  <c:v>0.1832963388339095</c:v>
                </c:pt>
                <c:pt idx="76">
                  <c:v>0.19392397598664246</c:v>
                </c:pt>
                <c:pt idx="77">
                  <c:v>0.19676911524609597</c:v>
                </c:pt>
                <c:pt idx="78">
                  <c:v>0.19439204180299474</c:v>
                </c:pt>
                <c:pt idx="79">
                  <c:v>0.15678318419402748</c:v>
                </c:pt>
                <c:pt idx="80">
                  <c:v>0.12336280593740412</c:v>
                </c:pt>
                <c:pt idx="81">
                  <c:v>0.10450065982090218</c:v>
                </c:pt>
                <c:pt idx="82">
                  <c:v>9.1080907253508592E-2</c:v>
                </c:pt>
                <c:pt idx="83">
                  <c:v>9.9990508078639406E-2</c:v>
                </c:pt>
                <c:pt idx="84">
                  <c:v>0.1030355085652741</c:v>
                </c:pt>
                <c:pt idx="85">
                  <c:v>9.2887939896710847E-2</c:v>
                </c:pt>
                <c:pt idx="86">
                  <c:v>0.1023473165249229</c:v>
                </c:pt>
                <c:pt idx="87">
                  <c:v>0.10513200537506906</c:v>
                </c:pt>
                <c:pt idx="88">
                  <c:v>8.7371455763478378E-2</c:v>
                </c:pt>
                <c:pt idx="89">
                  <c:v>9.0377769586820422E-2</c:v>
                </c:pt>
                <c:pt idx="90">
                  <c:v>8.7122354287501036E-2</c:v>
                </c:pt>
                <c:pt idx="91">
                  <c:v>7.7823335556584716E-2</c:v>
                </c:pt>
                <c:pt idx="92">
                  <c:v>7.372914710023748E-2</c:v>
                </c:pt>
                <c:pt idx="93">
                  <c:v>7.7066463202666524E-2</c:v>
                </c:pt>
                <c:pt idx="94">
                  <c:v>6.7154244470938984E-2</c:v>
                </c:pt>
                <c:pt idx="95">
                  <c:v>6.4945371010939112E-2</c:v>
                </c:pt>
                <c:pt idx="96">
                  <c:v>7.4581557637098284E-2</c:v>
                </c:pt>
                <c:pt idx="97">
                  <c:v>7.6289070820060756E-2</c:v>
                </c:pt>
                <c:pt idx="98">
                  <c:v>8.1614313210194744E-2</c:v>
                </c:pt>
                <c:pt idx="99">
                  <c:v>9.8629142522130619E-2</c:v>
                </c:pt>
                <c:pt idx="100">
                  <c:v>0.11980604642571269</c:v>
                </c:pt>
                <c:pt idx="101">
                  <c:v>0.11323688785843178</c:v>
                </c:pt>
                <c:pt idx="102">
                  <c:v>0.1140182796138014</c:v>
                </c:pt>
                <c:pt idx="103">
                  <c:v>0.11278975564149651</c:v>
                </c:pt>
                <c:pt idx="104">
                  <c:v>0.1108937980740945</c:v>
                </c:pt>
                <c:pt idx="105">
                  <c:v>0.10899661946528449</c:v>
                </c:pt>
                <c:pt idx="106">
                  <c:v>0.10190831963825242</c:v>
                </c:pt>
                <c:pt idx="107">
                  <c:v>9.9309047707437426E-2</c:v>
                </c:pt>
                <c:pt idx="108">
                  <c:v>7.9328059347927082E-2</c:v>
                </c:pt>
                <c:pt idx="109">
                  <c:v>8.3101523382070663E-2</c:v>
                </c:pt>
                <c:pt idx="110">
                  <c:v>7.5634728411599905E-2</c:v>
                </c:pt>
                <c:pt idx="111">
                  <c:v>7.4227741008906722E-2</c:v>
                </c:pt>
                <c:pt idx="112">
                  <c:v>-5.3005372764176162E-2</c:v>
                </c:pt>
                <c:pt idx="113">
                  <c:v>3.1068070830402972E-2</c:v>
                </c:pt>
                <c:pt idx="114">
                  <c:v>5.5364069518616832E-2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6-41EE-9C37-6FB01F21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7295"/>
        <c:axId val="116573967"/>
      </c:lineChart>
      <c:dateAx>
        <c:axId val="2095756191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SZSC 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YoY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valAx>
        <c:axId val="116573967"/>
        <c:scaling>
          <c:orientation val="minMax"/>
          <c:max val="0.35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CN Nominal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 </a:t>
                </a:r>
                <a:r>
                  <a:rPr lang="en-GB" sz="1200">
                    <a:solidFill>
                      <a:schemeClr val="bg1"/>
                    </a:solidFill>
                  </a:rPr>
                  <a:t>GDP 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7295"/>
        <c:crosses val="max"/>
        <c:crossBetween val="between"/>
      </c:valAx>
      <c:dateAx>
        <c:axId val="1165772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65739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Rolling 5yr Correlations:</a:t>
            </a:r>
            <a:r>
              <a:rPr lang="en-GB" baseline="0">
                <a:solidFill>
                  <a:schemeClr val="bg1"/>
                </a:solidFill>
              </a:rPr>
              <a:t> SZSC YoY (Lagged) vs CN Nomial GDP YoY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LAG</c:v>
          </c:tx>
          <c:spPr>
            <a:ln w="12700" cap="rnd">
              <a:solidFill>
                <a:schemeClr val="bg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'SZSC_CNGDP Correlation'!$A$3:$A$301</c:f>
              <c:numCache>
                <c:formatCode>m/d/yyyy</c:formatCode>
                <c:ptCount val="299"/>
                <c:pt idx="0">
                  <c:v>33694</c:v>
                </c:pt>
                <c:pt idx="1">
                  <c:v>33785</c:v>
                </c:pt>
                <c:pt idx="2">
                  <c:v>33877</c:v>
                </c:pt>
                <c:pt idx="3">
                  <c:v>33969</c:v>
                </c:pt>
                <c:pt idx="4">
                  <c:v>34059</c:v>
                </c:pt>
                <c:pt idx="5">
                  <c:v>34150</c:v>
                </c:pt>
                <c:pt idx="6">
                  <c:v>34242</c:v>
                </c:pt>
                <c:pt idx="7">
                  <c:v>34334</c:v>
                </c:pt>
                <c:pt idx="8">
                  <c:v>34424</c:v>
                </c:pt>
                <c:pt idx="9">
                  <c:v>34515</c:v>
                </c:pt>
                <c:pt idx="10">
                  <c:v>34607</c:v>
                </c:pt>
                <c:pt idx="11">
                  <c:v>34699</c:v>
                </c:pt>
                <c:pt idx="12">
                  <c:v>34789</c:v>
                </c:pt>
                <c:pt idx="13">
                  <c:v>34880</c:v>
                </c:pt>
                <c:pt idx="14">
                  <c:v>34972</c:v>
                </c:pt>
                <c:pt idx="15">
                  <c:v>35064</c:v>
                </c:pt>
                <c:pt idx="16">
                  <c:v>35155</c:v>
                </c:pt>
                <c:pt idx="17">
                  <c:v>35246</c:v>
                </c:pt>
                <c:pt idx="18">
                  <c:v>35338</c:v>
                </c:pt>
                <c:pt idx="19">
                  <c:v>35430</c:v>
                </c:pt>
                <c:pt idx="20">
                  <c:v>35520</c:v>
                </c:pt>
                <c:pt idx="21">
                  <c:v>35611</c:v>
                </c:pt>
                <c:pt idx="22">
                  <c:v>35703</c:v>
                </c:pt>
                <c:pt idx="23">
                  <c:v>35795</c:v>
                </c:pt>
                <c:pt idx="24">
                  <c:v>35885</c:v>
                </c:pt>
                <c:pt idx="25">
                  <c:v>35976</c:v>
                </c:pt>
                <c:pt idx="26">
                  <c:v>36068</c:v>
                </c:pt>
                <c:pt idx="27">
                  <c:v>36160</c:v>
                </c:pt>
                <c:pt idx="28">
                  <c:v>36250</c:v>
                </c:pt>
                <c:pt idx="29">
                  <c:v>36341</c:v>
                </c:pt>
                <c:pt idx="30">
                  <c:v>36433</c:v>
                </c:pt>
                <c:pt idx="31">
                  <c:v>36525</c:v>
                </c:pt>
                <c:pt idx="32">
                  <c:v>36616</c:v>
                </c:pt>
                <c:pt idx="33">
                  <c:v>36707</c:v>
                </c:pt>
                <c:pt idx="34">
                  <c:v>36799</c:v>
                </c:pt>
                <c:pt idx="35">
                  <c:v>36891</c:v>
                </c:pt>
                <c:pt idx="36">
                  <c:v>36981</c:v>
                </c:pt>
                <c:pt idx="37">
                  <c:v>37072</c:v>
                </c:pt>
                <c:pt idx="38">
                  <c:v>37164</c:v>
                </c:pt>
                <c:pt idx="39">
                  <c:v>37256</c:v>
                </c:pt>
                <c:pt idx="40">
                  <c:v>37346</c:v>
                </c:pt>
                <c:pt idx="41">
                  <c:v>37437</c:v>
                </c:pt>
                <c:pt idx="42">
                  <c:v>37529</c:v>
                </c:pt>
                <c:pt idx="43">
                  <c:v>37621</c:v>
                </c:pt>
                <c:pt idx="44">
                  <c:v>37711</c:v>
                </c:pt>
                <c:pt idx="45">
                  <c:v>37802</c:v>
                </c:pt>
                <c:pt idx="46">
                  <c:v>37894</c:v>
                </c:pt>
                <c:pt idx="47">
                  <c:v>37986</c:v>
                </c:pt>
                <c:pt idx="48">
                  <c:v>38077</c:v>
                </c:pt>
                <c:pt idx="49">
                  <c:v>38168</c:v>
                </c:pt>
                <c:pt idx="50">
                  <c:v>38260</c:v>
                </c:pt>
                <c:pt idx="51">
                  <c:v>38352</c:v>
                </c:pt>
                <c:pt idx="52">
                  <c:v>38442</c:v>
                </c:pt>
                <c:pt idx="53">
                  <c:v>38533</c:v>
                </c:pt>
                <c:pt idx="54">
                  <c:v>38625</c:v>
                </c:pt>
                <c:pt idx="55">
                  <c:v>38717</c:v>
                </c:pt>
                <c:pt idx="56">
                  <c:v>38807</c:v>
                </c:pt>
                <c:pt idx="57">
                  <c:v>38898</c:v>
                </c:pt>
                <c:pt idx="58">
                  <c:v>38990</c:v>
                </c:pt>
                <c:pt idx="59">
                  <c:v>39082</c:v>
                </c:pt>
                <c:pt idx="60">
                  <c:v>39172</c:v>
                </c:pt>
                <c:pt idx="61">
                  <c:v>39263</c:v>
                </c:pt>
                <c:pt idx="62">
                  <c:v>39355</c:v>
                </c:pt>
                <c:pt idx="63">
                  <c:v>39447</c:v>
                </c:pt>
                <c:pt idx="64">
                  <c:v>39538</c:v>
                </c:pt>
                <c:pt idx="65">
                  <c:v>39629</c:v>
                </c:pt>
                <c:pt idx="66">
                  <c:v>39721</c:v>
                </c:pt>
                <c:pt idx="67">
                  <c:v>39813</c:v>
                </c:pt>
                <c:pt idx="68">
                  <c:v>39903</c:v>
                </c:pt>
                <c:pt idx="69">
                  <c:v>39994</c:v>
                </c:pt>
                <c:pt idx="70">
                  <c:v>40086</c:v>
                </c:pt>
                <c:pt idx="71">
                  <c:v>40178</c:v>
                </c:pt>
                <c:pt idx="72">
                  <c:v>40268</c:v>
                </c:pt>
                <c:pt idx="73">
                  <c:v>40359</c:v>
                </c:pt>
                <c:pt idx="74">
                  <c:v>40451</c:v>
                </c:pt>
                <c:pt idx="75">
                  <c:v>40543</c:v>
                </c:pt>
                <c:pt idx="76">
                  <c:v>40633</c:v>
                </c:pt>
                <c:pt idx="77">
                  <c:v>40724</c:v>
                </c:pt>
                <c:pt idx="78">
                  <c:v>40816</c:v>
                </c:pt>
                <c:pt idx="79">
                  <c:v>40908</c:v>
                </c:pt>
                <c:pt idx="80">
                  <c:v>40999</c:v>
                </c:pt>
                <c:pt idx="81">
                  <c:v>41090</c:v>
                </c:pt>
                <c:pt idx="82">
                  <c:v>41182</c:v>
                </c:pt>
                <c:pt idx="83">
                  <c:v>41274</c:v>
                </c:pt>
                <c:pt idx="84">
                  <c:v>41364</c:v>
                </c:pt>
                <c:pt idx="85">
                  <c:v>41455</c:v>
                </c:pt>
                <c:pt idx="86">
                  <c:v>41547</c:v>
                </c:pt>
                <c:pt idx="87">
                  <c:v>41639</c:v>
                </c:pt>
                <c:pt idx="88">
                  <c:v>41729</c:v>
                </c:pt>
                <c:pt idx="89">
                  <c:v>41820</c:v>
                </c:pt>
                <c:pt idx="90">
                  <c:v>41912</c:v>
                </c:pt>
                <c:pt idx="91">
                  <c:v>42004</c:v>
                </c:pt>
                <c:pt idx="92">
                  <c:v>42094</c:v>
                </c:pt>
                <c:pt idx="93">
                  <c:v>42185</c:v>
                </c:pt>
                <c:pt idx="94">
                  <c:v>42277</c:v>
                </c:pt>
                <c:pt idx="95">
                  <c:v>42369</c:v>
                </c:pt>
                <c:pt idx="96">
                  <c:v>42460</c:v>
                </c:pt>
                <c:pt idx="97">
                  <c:v>42551</c:v>
                </c:pt>
                <c:pt idx="98">
                  <c:v>42643</c:v>
                </c:pt>
                <c:pt idx="99">
                  <c:v>42735</c:v>
                </c:pt>
                <c:pt idx="100">
                  <c:v>42825</c:v>
                </c:pt>
                <c:pt idx="101">
                  <c:v>42916</c:v>
                </c:pt>
                <c:pt idx="102">
                  <c:v>43008</c:v>
                </c:pt>
                <c:pt idx="103">
                  <c:v>43100</c:v>
                </c:pt>
                <c:pt idx="104">
                  <c:v>43190</c:v>
                </c:pt>
                <c:pt idx="105">
                  <c:v>43281</c:v>
                </c:pt>
                <c:pt idx="106">
                  <c:v>43373</c:v>
                </c:pt>
                <c:pt idx="107">
                  <c:v>43465</c:v>
                </c:pt>
                <c:pt idx="108">
                  <c:v>43555</c:v>
                </c:pt>
                <c:pt idx="109">
                  <c:v>43646</c:v>
                </c:pt>
                <c:pt idx="110">
                  <c:v>43738</c:v>
                </c:pt>
                <c:pt idx="111">
                  <c:v>43830</c:v>
                </c:pt>
                <c:pt idx="112">
                  <c:v>43921</c:v>
                </c:pt>
                <c:pt idx="113">
                  <c:v>44012</c:v>
                </c:pt>
                <c:pt idx="114">
                  <c:v>44104</c:v>
                </c:pt>
              </c:numCache>
            </c:numRef>
          </c:cat>
          <c:val>
            <c:numRef>
              <c:f>'SZSC_CNGDP Correlation'!$F$3:$F$301</c:f>
              <c:numCache>
                <c:formatCode>0.00%</c:formatCode>
                <c:ptCount val="299"/>
                <c:pt idx="24">
                  <c:v>-0.50356913400029246</c:v>
                </c:pt>
                <c:pt idx="25">
                  <c:v>-0.49310787579094556</c:v>
                </c:pt>
                <c:pt idx="26">
                  <c:v>-0.45105310381690439</c:v>
                </c:pt>
                <c:pt idx="27">
                  <c:v>-0.401823161132152</c:v>
                </c:pt>
                <c:pt idx="28">
                  <c:v>-0.36409799979459129</c:v>
                </c:pt>
                <c:pt idx="29">
                  <c:v>-0.31265805556618015</c:v>
                </c:pt>
                <c:pt idx="30">
                  <c:v>-0.23449113791665688</c:v>
                </c:pt>
                <c:pt idx="31">
                  <c:v>-0.16508412734890851</c:v>
                </c:pt>
                <c:pt idx="32">
                  <c:v>-7.3670417181095502E-2</c:v>
                </c:pt>
                <c:pt idx="33">
                  <c:v>1.5265960030423424E-2</c:v>
                </c:pt>
                <c:pt idx="34">
                  <c:v>7.9294010321499214E-2</c:v>
                </c:pt>
                <c:pt idx="35">
                  <c:v>0.22605129624248604</c:v>
                </c:pt>
                <c:pt idx="36">
                  <c:v>0.40128029280700295</c:v>
                </c:pt>
                <c:pt idx="37">
                  <c:v>0.61123292640417559</c:v>
                </c:pt>
                <c:pt idx="38">
                  <c:v>0.66698880488038215</c:v>
                </c:pt>
                <c:pt idx="39">
                  <c:v>0.66196650937466028</c:v>
                </c:pt>
                <c:pt idx="40">
                  <c:v>0.54847515901112276</c:v>
                </c:pt>
                <c:pt idx="41">
                  <c:v>0.32657237717629334</c:v>
                </c:pt>
                <c:pt idx="42">
                  <c:v>0.14518915135784122</c:v>
                </c:pt>
                <c:pt idx="43">
                  <c:v>8.9707226025225614E-2</c:v>
                </c:pt>
                <c:pt idx="44">
                  <c:v>2.5056345074069477E-2</c:v>
                </c:pt>
                <c:pt idx="45">
                  <c:v>-3.7122654147554793E-2</c:v>
                </c:pt>
                <c:pt idx="46">
                  <c:v>-0.13077017807548577</c:v>
                </c:pt>
                <c:pt idx="47">
                  <c:v>-0.12482304498550008</c:v>
                </c:pt>
                <c:pt idx="48">
                  <c:v>-0.12463033311784599</c:v>
                </c:pt>
                <c:pt idx="49">
                  <c:v>-0.21747609670792403</c:v>
                </c:pt>
                <c:pt idx="50">
                  <c:v>-0.17777916296915086</c:v>
                </c:pt>
                <c:pt idx="51">
                  <c:v>-0.15951305477997332</c:v>
                </c:pt>
                <c:pt idx="52">
                  <c:v>-0.19259204939701083</c:v>
                </c:pt>
                <c:pt idx="53">
                  <c:v>-0.15613926709941339</c:v>
                </c:pt>
                <c:pt idx="54">
                  <c:v>-0.15097455893537676</c:v>
                </c:pt>
                <c:pt idx="55">
                  <c:v>-0.12388183450778105</c:v>
                </c:pt>
                <c:pt idx="56">
                  <c:v>0.16055554930124805</c:v>
                </c:pt>
                <c:pt idx="57">
                  <c:v>0.3256702786148965</c:v>
                </c:pt>
                <c:pt idx="58">
                  <c:v>0.40687190528629325</c:v>
                </c:pt>
                <c:pt idx="59">
                  <c:v>0.45017709512954363</c:v>
                </c:pt>
                <c:pt idx="60">
                  <c:v>0.57875430022650642</c:v>
                </c:pt>
                <c:pt idx="61">
                  <c:v>0.67662736978419558</c:v>
                </c:pt>
                <c:pt idx="62">
                  <c:v>0.76142627066754542</c:v>
                </c:pt>
                <c:pt idx="63">
                  <c:v>0.81134717676124268</c:v>
                </c:pt>
                <c:pt idx="64">
                  <c:v>0.79928585040321498</c:v>
                </c:pt>
                <c:pt idx="65">
                  <c:v>0.71950812651370266</c:v>
                </c:pt>
                <c:pt idx="66">
                  <c:v>0.69105463742054662</c:v>
                </c:pt>
                <c:pt idx="67">
                  <c:v>0.71741789446510684</c:v>
                </c:pt>
                <c:pt idx="68">
                  <c:v>0.65408975170959838</c:v>
                </c:pt>
                <c:pt idx="69">
                  <c:v>0.5682400118401032</c:v>
                </c:pt>
                <c:pt idx="70">
                  <c:v>0.52402215802855245</c:v>
                </c:pt>
                <c:pt idx="71">
                  <c:v>0.49319098255109262</c:v>
                </c:pt>
                <c:pt idx="72">
                  <c:v>0.50599558545437928</c:v>
                </c:pt>
                <c:pt idx="73">
                  <c:v>0.50608684847492569</c:v>
                </c:pt>
                <c:pt idx="74">
                  <c:v>0.50202510411691292</c:v>
                </c:pt>
                <c:pt idx="75">
                  <c:v>0.48350261461650063</c:v>
                </c:pt>
                <c:pt idx="76">
                  <c:v>0.46012507672346625</c:v>
                </c:pt>
                <c:pt idx="77">
                  <c:v>0.4462274097904258</c:v>
                </c:pt>
                <c:pt idx="78">
                  <c:v>0.4224150036709855</c:v>
                </c:pt>
                <c:pt idx="79">
                  <c:v>0.42972882378696414</c:v>
                </c:pt>
                <c:pt idx="80">
                  <c:v>0.45486961432676404</c:v>
                </c:pt>
                <c:pt idx="81">
                  <c:v>0.44401650862288811</c:v>
                </c:pt>
                <c:pt idx="82">
                  <c:v>0.40202760655739728</c:v>
                </c:pt>
                <c:pt idx="83">
                  <c:v>0.25009513890104484</c:v>
                </c:pt>
                <c:pt idx="84">
                  <c:v>1.8357543497624983E-2</c:v>
                </c:pt>
                <c:pt idx="85">
                  <c:v>-2.9077663251514795E-2</c:v>
                </c:pt>
                <c:pt idx="86">
                  <c:v>5.8358225169827839E-3</c:v>
                </c:pt>
                <c:pt idx="87">
                  <c:v>9.3430851527149431E-2</c:v>
                </c:pt>
                <c:pt idx="88">
                  <c:v>8.7089222959442644E-2</c:v>
                </c:pt>
                <c:pt idx="89">
                  <c:v>-1.0796595291599143E-2</c:v>
                </c:pt>
                <c:pt idx="90">
                  <c:v>-1.2551771440164504E-2</c:v>
                </c:pt>
                <c:pt idx="91">
                  <c:v>9.7101570391122556E-3</c:v>
                </c:pt>
                <c:pt idx="92">
                  <c:v>-0.18427242523057621</c:v>
                </c:pt>
                <c:pt idx="93">
                  <c:v>-0.38168976928588966</c:v>
                </c:pt>
                <c:pt idx="94">
                  <c:v>-0.37796996844130104</c:v>
                </c:pt>
                <c:pt idx="95">
                  <c:v>-0.45396721500007581</c:v>
                </c:pt>
                <c:pt idx="96">
                  <c:v>-0.43214035459750488</c:v>
                </c:pt>
                <c:pt idx="97">
                  <c:v>-0.39827377997723368</c:v>
                </c:pt>
                <c:pt idx="98">
                  <c:v>-0.51354604940325299</c:v>
                </c:pt>
                <c:pt idx="99">
                  <c:v>-0.57614046383267103</c:v>
                </c:pt>
                <c:pt idx="100">
                  <c:v>-0.53483841762908013</c:v>
                </c:pt>
                <c:pt idx="101">
                  <c:v>-0.48937144776332969</c:v>
                </c:pt>
                <c:pt idx="102">
                  <c:v>-0.47308884475514296</c:v>
                </c:pt>
                <c:pt idx="103">
                  <c:v>-0.50205552190727298</c:v>
                </c:pt>
                <c:pt idx="104">
                  <c:v>-0.51528023383453481</c:v>
                </c:pt>
                <c:pt idx="105">
                  <c:v>-0.5323100938443035</c:v>
                </c:pt>
                <c:pt idx="106">
                  <c:v>-0.54552013543934708</c:v>
                </c:pt>
                <c:pt idx="107">
                  <c:v>-0.55567963488203964</c:v>
                </c:pt>
                <c:pt idx="108">
                  <c:v>-0.53622695804066878</c:v>
                </c:pt>
                <c:pt idx="109">
                  <c:v>-0.52240095923022445</c:v>
                </c:pt>
                <c:pt idx="110">
                  <c:v>-0.51139872992640567</c:v>
                </c:pt>
                <c:pt idx="111">
                  <c:v>-0.52231076511577146</c:v>
                </c:pt>
                <c:pt idx="112">
                  <c:v>-0.18756144705555283</c:v>
                </c:pt>
                <c:pt idx="113">
                  <c:v>-0.20630601925212627</c:v>
                </c:pt>
                <c:pt idx="114">
                  <c:v>-0.31856676274844681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693-A065-87BC96136095}"/>
            </c:ext>
          </c:extLst>
        </c:ser>
        <c:ser>
          <c:idx val="1"/>
          <c:order val="1"/>
          <c:tx>
            <c:v>3-MO LAG</c:v>
          </c:tx>
          <c:spPr>
            <a:ln w="12700" cap="rnd">
              <a:solidFill>
                <a:srgbClr val="9954CC"/>
              </a:solidFill>
              <a:round/>
            </a:ln>
            <a:effectLst/>
          </c:spPr>
          <c:marker>
            <c:symbol val="none"/>
          </c:marker>
          <c:val>
            <c:numRef>
              <c:f>'SZSC_CNGDP Correlation'!$I$3:$I$300</c:f>
              <c:numCache>
                <c:formatCode>General</c:formatCode>
                <c:ptCount val="298"/>
                <c:pt idx="25" formatCode="0.00%">
                  <c:v>-0.48623478497297123</c:v>
                </c:pt>
                <c:pt idx="26" formatCode="0.00%">
                  <c:v>-0.48686546562858785</c:v>
                </c:pt>
                <c:pt idx="27" formatCode="0.00%">
                  <c:v>-0.45377564395119213</c:v>
                </c:pt>
                <c:pt idx="28" formatCode="0.00%">
                  <c:v>-0.41159130691722506</c:v>
                </c:pt>
                <c:pt idx="29" formatCode="0.00%">
                  <c:v>-0.38022596871557379</c:v>
                </c:pt>
                <c:pt idx="30" formatCode="0.00%">
                  <c:v>-0.32827350125920318</c:v>
                </c:pt>
                <c:pt idx="31" formatCode="0.00%">
                  <c:v>-0.24656199802540751</c:v>
                </c:pt>
                <c:pt idx="32" formatCode="0.00%">
                  <c:v>-0.18700657891923095</c:v>
                </c:pt>
                <c:pt idx="33" formatCode="0.00%">
                  <c:v>-0.10386592786997426</c:v>
                </c:pt>
                <c:pt idx="34" formatCode="0.00%">
                  <c:v>-1.6193179569864862E-2</c:v>
                </c:pt>
                <c:pt idx="35" formatCode="0.00%">
                  <c:v>5.0788254409372E-2</c:v>
                </c:pt>
                <c:pt idx="36" formatCode="0.00%">
                  <c:v>0.2140548511580595</c:v>
                </c:pt>
                <c:pt idx="37" formatCode="0.00%">
                  <c:v>0.38596840811072325</c:v>
                </c:pt>
                <c:pt idx="38" formatCode="0.00%">
                  <c:v>0.54461770407509669</c:v>
                </c:pt>
                <c:pt idx="39" formatCode="0.00%">
                  <c:v>0.58622113450955848</c:v>
                </c:pt>
                <c:pt idx="40" formatCode="0.00%">
                  <c:v>0.58345504643717894</c:v>
                </c:pt>
                <c:pt idx="41" formatCode="0.00%">
                  <c:v>0.46006144579156638</c:v>
                </c:pt>
                <c:pt idx="42" formatCode="0.00%">
                  <c:v>0.37947302758389179</c:v>
                </c:pt>
                <c:pt idx="43" formatCode="0.00%">
                  <c:v>0.36811012743108501</c:v>
                </c:pt>
                <c:pt idx="44" formatCode="0.00%">
                  <c:v>0.23156169873230609</c:v>
                </c:pt>
                <c:pt idx="45" formatCode="0.00%">
                  <c:v>0.20781582883851996</c:v>
                </c:pt>
                <c:pt idx="46" formatCode="0.00%">
                  <c:v>8.2569170666853653E-2</c:v>
                </c:pt>
                <c:pt idx="47" formatCode="0.00%">
                  <c:v>-2.1989010977382338E-2</c:v>
                </c:pt>
                <c:pt idx="48" formatCode="0.00%">
                  <c:v>-2.8594139870684446E-2</c:v>
                </c:pt>
                <c:pt idx="49" formatCode="0.00%">
                  <c:v>-3.0341637045054451E-2</c:v>
                </c:pt>
                <c:pt idx="50" formatCode="0.00%">
                  <c:v>-0.13564171715678955</c:v>
                </c:pt>
                <c:pt idx="51" formatCode="0.00%">
                  <c:v>-8.9123729505716953E-2</c:v>
                </c:pt>
                <c:pt idx="52" formatCode="0.00%">
                  <c:v>-5.5692835222096337E-2</c:v>
                </c:pt>
                <c:pt idx="53" formatCode="0.00%">
                  <c:v>-8.8635219824308567E-2</c:v>
                </c:pt>
                <c:pt idx="54" formatCode="0.00%">
                  <c:v>-6.7011875554292707E-2</c:v>
                </c:pt>
                <c:pt idx="55" formatCode="0.00%">
                  <c:v>-6.3582149860397105E-2</c:v>
                </c:pt>
                <c:pt idx="56" formatCode="0.00%">
                  <c:v>2.1833134178694456E-2</c:v>
                </c:pt>
                <c:pt idx="57" formatCode="0.00%">
                  <c:v>0.17120399805699543</c:v>
                </c:pt>
                <c:pt idx="58" formatCode="0.00%">
                  <c:v>0.30920080187359661</c:v>
                </c:pt>
                <c:pt idx="59" formatCode="0.00%">
                  <c:v>0.43875102475454858</c:v>
                </c:pt>
                <c:pt idx="60" formatCode="0.00%">
                  <c:v>0.59425755978886807</c:v>
                </c:pt>
                <c:pt idx="61" formatCode="0.00%">
                  <c:v>0.69928808730887937</c:v>
                </c:pt>
                <c:pt idx="62" formatCode="0.00%">
                  <c:v>0.77702259701918819</c:v>
                </c:pt>
                <c:pt idx="63" formatCode="0.00%">
                  <c:v>0.80462577839841232</c:v>
                </c:pt>
                <c:pt idx="64" formatCode="0.00%">
                  <c:v>0.84531591735547129</c:v>
                </c:pt>
                <c:pt idx="65" formatCode="0.00%">
                  <c:v>0.81648880784209299</c:v>
                </c:pt>
                <c:pt idx="66" formatCode="0.00%">
                  <c:v>0.82321877781808206</c:v>
                </c:pt>
                <c:pt idx="67" formatCode="0.00%">
                  <c:v>0.84443701863132814</c:v>
                </c:pt>
                <c:pt idx="68" formatCode="0.00%">
                  <c:v>0.79429716741963807</c:v>
                </c:pt>
                <c:pt idx="69" formatCode="0.00%">
                  <c:v>0.74875076511435601</c:v>
                </c:pt>
                <c:pt idx="70" formatCode="0.00%">
                  <c:v>0.71595857684638153</c:v>
                </c:pt>
                <c:pt idx="71" formatCode="0.00%">
                  <c:v>0.7180853893402841</c:v>
                </c:pt>
                <c:pt idx="72" formatCode="0.00%">
                  <c:v>0.72458505174850152</c:v>
                </c:pt>
                <c:pt idx="73" formatCode="0.00%">
                  <c:v>0.73594766565133596</c:v>
                </c:pt>
                <c:pt idx="74" formatCode="0.00%">
                  <c:v>0.73052239689753651</c:v>
                </c:pt>
                <c:pt idx="75" formatCode="0.00%">
                  <c:v>0.72219918508249603</c:v>
                </c:pt>
                <c:pt idx="76" formatCode="0.00%">
                  <c:v>0.70393212198379318</c:v>
                </c:pt>
                <c:pt idx="77" formatCode="0.00%">
                  <c:v>0.68432606382181149</c:v>
                </c:pt>
                <c:pt idx="78" formatCode="0.00%">
                  <c:v>0.67785640173941553</c:v>
                </c:pt>
                <c:pt idx="79" formatCode="0.00%">
                  <c:v>0.68178126571974351</c:v>
                </c:pt>
                <c:pt idx="80" formatCode="0.00%">
                  <c:v>0.69625538871857451</c:v>
                </c:pt>
                <c:pt idx="81" formatCode="0.00%">
                  <c:v>0.70110082367144455</c:v>
                </c:pt>
                <c:pt idx="82" formatCode="0.00%">
                  <c:v>0.67950865257085569</c:v>
                </c:pt>
                <c:pt idx="83" formatCode="0.00%">
                  <c:v>0.64227577335271357</c:v>
                </c:pt>
                <c:pt idx="84" formatCode="0.00%">
                  <c:v>0.57612111482927431</c:v>
                </c:pt>
                <c:pt idx="85" formatCode="0.00%">
                  <c:v>0.50511772476560479</c:v>
                </c:pt>
                <c:pt idx="86" formatCode="0.00%">
                  <c:v>0.47995790520163839</c:v>
                </c:pt>
                <c:pt idx="87" formatCode="0.00%">
                  <c:v>0.51691548499656503</c:v>
                </c:pt>
                <c:pt idx="88" formatCode="0.00%">
                  <c:v>0.51319667208733188</c:v>
                </c:pt>
                <c:pt idx="89" formatCode="0.00%">
                  <c:v>0.42970357184155272</c:v>
                </c:pt>
                <c:pt idx="90" formatCode="0.00%">
                  <c:v>0.34652188221156738</c:v>
                </c:pt>
                <c:pt idx="91" formatCode="0.00%">
                  <c:v>0.3282473332078969</c:v>
                </c:pt>
                <c:pt idx="92" formatCode="0.00%">
                  <c:v>0.27625798984611277</c:v>
                </c:pt>
                <c:pt idx="93" formatCode="0.00%">
                  <c:v>-6.0119361033838352E-2</c:v>
                </c:pt>
                <c:pt idx="94" formatCode="0.00%">
                  <c:v>-0.31371707518851621</c:v>
                </c:pt>
                <c:pt idx="95" formatCode="0.00%">
                  <c:v>-0.30890254003140194</c:v>
                </c:pt>
                <c:pt idx="96" formatCode="0.00%">
                  <c:v>-0.38194325241618499</c:v>
                </c:pt>
                <c:pt idx="97" formatCode="0.00%">
                  <c:v>-0.37471716746328987</c:v>
                </c:pt>
                <c:pt idx="98" formatCode="0.00%">
                  <c:v>-0.36749653633189272</c:v>
                </c:pt>
                <c:pt idx="99" formatCode="0.00%">
                  <c:v>-0.57932001240278352</c:v>
                </c:pt>
                <c:pt idx="100" formatCode="0.00%">
                  <c:v>-0.66150864221502592</c:v>
                </c:pt>
                <c:pt idx="101" formatCode="0.00%">
                  <c:v>-0.61024316632840936</c:v>
                </c:pt>
                <c:pt idx="102" formatCode="0.00%">
                  <c:v>-0.59346398415473312</c:v>
                </c:pt>
                <c:pt idx="103" formatCode="0.00%">
                  <c:v>-0.61600134801469619</c:v>
                </c:pt>
                <c:pt idx="104" formatCode="0.00%">
                  <c:v>-0.62148741786288608</c:v>
                </c:pt>
                <c:pt idx="105" formatCode="0.00%">
                  <c:v>-0.62875458915255067</c:v>
                </c:pt>
                <c:pt idx="106" formatCode="0.00%">
                  <c:v>-0.63803297451472518</c:v>
                </c:pt>
                <c:pt idx="107" formatCode="0.00%">
                  <c:v>-0.628750227445248</c:v>
                </c:pt>
                <c:pt idx="108" formatCode="0.00%">
                  <c:v>-0.56396633681948305</c:v>
                </c:pt>
                <c:pt idx="109" formatCode="0.00%">
                  <c:v>-0.54161475109633628</c:v>
                </c:pt>
                <c:pt idx="110" formatCode="0.00%">
                  <c:v>-0.51176944871588026</c:v>
                </c:pt>
                <c:pt idx="111" formatCode="0.00%">
                  <c:v>-0.49860482252843108</c:v>
                </c:pt>
                <c:pt idx="112" formatCode="0.00%">
                  <c:v>-0.35987791650452672</c:v>
                </c:pt>
                <c:pt idx="113" formatCode="0.00%">
                  <c:v>-0.31452162235142789</c:v>
                </c:pt>
                <c:pt idx="114" formatCode="0.00%">
                  <c:v>-0.35164025316196496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693-A065-87BC96136095}"/>
            </c:ext>
          </c:extLst>
        </c:ser>
        <c:ser>
          <c:idx val="2"/>
          <c:order val="2"/>
          <c:tx>
            <c:v>6-MO LAG</c:v>
          </c:tx>
          <c:spPr>
            <a:ln w="2540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val>
            <c:numRef>
              <c:f>'SZSC_CNGDP Correlation'!$L$3:$L$300</c:f>
              <c:numCache>
                <c:formatCode>General</c:formatCode>
                <c:ptCount val="298"/>
                <c:pt idx="26" formatCode="0.00%">
                  <c:v>-0.4560708064742981</c:v>
                </c:pt>
                <c:pt idx="27" formatCode="0.00%">
                  <c:v>-0.48561719335183207</c:v>
                </c:pt>
                <c:pt idx="28" formatCode="0.00%">
                  <c:v>-0.45882940462570254</c:v>
                </c:pt>
                <c:pt idx="29" formatCode="0.00%">
                  <c:v>-0.42316560722303759</c:v>
                </c:pt>
                <c:pt idx="30" formatCode="0.00%">
                  <c:v>-0.40021436947403605</c:v>
                </c:pt>
                <c:pt idx="31" formatCode="0.00%">
                  <c:v>-0.35131183009287709</c:v>
                </c:pt>
                <c:pt idx="32" formatCode="0.00%">
                  <c:v>-0.27902714153076491</c:v>
                </c:pt>
                <c:pt idx="33" formatCode="0.00%">
                  <c:v>-0.2304808841144472</c:v>
                </c:pt>
                <c:pt idx="34" formatCode="0.00%">
                  <c:v>-0.14866919392461744</c:v>
                </c:pt>
                <c:pt idx="35" formatCode="0.00%">
                  <c:v>-5.8982278767382483E-2</c:v>
                </c:pt>
                <c:pt idx="36" formatCode="0.00%">
                  <c:v>-2.5793886564744045E-3</c:v>
                </c:pt>
                <c:pt idx="37" formatCode="0.00%">
                  <c:v>0.14092201951572123</c:v>
                </c:pt>
                <c:pt idx="38" formatCode="0.00%">
                  <c:v>0.26483547675238844</c:v>
                </c:pt>
                <c:pt idx="39" formatCode="0.00%">
                  <c:v>0.38329887015678671</c:v>
                </c:pt>
                <c:pt idx="40" formatCode="0.00%">
                  <c:v>0.43499456966967581</c:v>
                </c:pt>
                <c:pt idx="41" formatCode="0.00%">
                  <c:v>0.39542219999193856</c:v>
                </c:pt>
                <c:pt idx="42" formatCode="0.00%">
                  <c:v>0.26935051719887237</c:v>
                </c:pt>
                <c:pt idx="43" formatCode="0.00%">
                  <c:v>0.25463969952070953</c:v>
                </c:pt>
                <c:pt idx="44" formatCode="0.00%">
                  <c:v>0.24291052673004779</c:v>
                </c:pt>
                <c:pt idx="45" formatCode="0.00%">
                  <c:v>0.20086125399174865</c:v>
                </c:pt>
                <c:pt idx="46" formatCode="0.00%">
                  <c:v>0.18900973426047388</c:v>
                </c:pt>
                <c:pt idx="47" formatCode="0.00%">
                  <c:v>5.2919471961357822E-2</c:v>
                </c:pt>
                <c:pt idx="48" formatCode="0.00%">
                  <c:v>-6.9980580357814862E-2</c:v>
                </c:pt>
                <c:pt idx="49" formatCode="0.00%">
                  <c:v>-7.3673713548537648E-2</c:v>
                </c:pt>
                <c:pt idx="50" formatCode="0.00%">
                  <c:v>-8.9586371071716256E-2</c:v>
                </c:pt>
                <c:pt idx="51" formatCode="0.00%">
                  <c:v>-0.18828043674232453</c:v>
                </c:pt>
                <c:pt idx="52" formatCode="0.00%">
                  <c:v>-0.13742994610323112</c:v>
                </c:pt>
                <c:pt idx="53" formatCode="0.00%">
                  <c:v>-0.13454074479040151</c:v>
                </c:pt>
                <c:pt idx="54" formatCode="0.00%">
                  <c:v>-0.1524887089378511</c:v>
                </c:pt>
                <c:pt idx="55" formatCode="0.00%">
                  <c:v>-0.145874682357689</c:v>
                </c:pt>
                <c:pt idx="56" formatCode="0.00%">
                  <c:v>-0.11521479763695924</c:v>
                </c:pt>
                <c:pt idx="57" formatCode="0.00%">
                  <c:v>-0.10941119788680972</c:v>
                </c:pt>
                <c:pt idx="58" formatCode="0.00%">
                  <c:v>0.10442441145316764</c:v>
                </c:pt>
                <c:pt idx="59" formatCode="0.00%">
                  <c:v>0.33290795720395638</c:v>
                </c:pt>
                <c:pt idx="60" formatCode="0.00%">
                  <c:v>0.58664364798621293</c:v>
                </c:pt>
                <c:pt idx="61" formatCode="0.00%">
                  <c:v>0.71927700891473234</c:v>
                </c:pt>
                <c:pt idx="62" formatCode="0.00%">
                  <c:v>0.78646665230764734</c:v>
                </c:pt>
                <c:pt idx="63" formatCode="0.00%">
                  <c:v>0.82951654003088016</c:v>
                </c:pt>
                <c:pt idx="64" formatCode="0.00%">
                  <c:v>0.77754036566561635</c:v>
                </c:pt>
                <c:pt idx="65" formatCode="0.00%">
                  <c:v>0.79199419751586952</c:v>
                </c:pt>
                <c:pt idx="66" formatCode="0.00%">
                  <c:v>0.80962571923612925</c:v>
                </c:pt>
                <c:pt idx="67" formatCode="0.00%">
                  <c:v>0.82004080898207743</c:v>
                </c:pt>
                <c:pt idx="68" formatCode="0.00%">
                  <c:v>0.77661130246128474</c:v>
                </c:pt>
                <c:pt idx="69" formatCode="0.00%">
                  <c:v>0.77021745045979073</c:v>
                </c:pt>
                <c:pt idx="70" formatCode="0.00%">
                  <c:v>0.77959841746349345</c:v>
                </c:pt>
                <c:pt idx="71" formatCode="0.00%">
                  <c:v>0.78477980908238687</c:v>
                </c:pt>
                <c:pt idx="72" formatCode="0.00%">
                  <c:v>0.79666576190623495</c:v>
                </c:pt>
                <c:pt idx="73" formatCode="0.00%">
                  <c:v>0.79987349650656037</c:v>
                </c:pt>
                <c:pt idx="74" formatCode="0.00%">
                  <c:v>0.8032015892475618</c:v>
                </c:pt>
                <c:pt idx="75" formatCode="0.00%">
                  <c:v>0.78918468534528774</c:v>
                </c:pt>
                <c:pt idx="76" formatCode="0.00%">
                  <c:v>0.78077052011355619</c:v>
                </c:pt>
                <c:pt idx="77" formatCode="0.00%">
                  <c:v>0.76638175456854152</c:v>
                </c:pt>
                <c:pt idx="78" formatCode="0.00%">
                  <c:v>0.75800228608514253</c:v>
                </c:pt>
                <c:pt idx="79" formatCode="0.00%">
                  <c:v>0.76126487790264274</c:v>
                </c:pt>
                <c:pt idx="80" formatCode="0.00%">
                  <c:v>0.76994343644203811</c:v>
                </c:pt>
                <c:pt idx="81" formatCode="0.00%">
                  <c:v>0.79083316760230338</c:v>
                </c:pt>
                <c:pt idx="82" formatCode="0.00%">
                  <c:v>0.79485283947451657</c:v>
                </c:pt>
                <c:pt idx="83" formatCode="0.00%">
                  <c:v>0.77435244039950435</c:v>
                </c:pt>
                <c:pt idx="84" formatCode="0.00%">
                  <c:v>0.74501039808718617</c:v>
                </c:pt>
                <c:pt idx="85" formatCode="0.00%">
                  <c:v>0.76419071843413566</c:v>
                </c:pt>
                <c:pt idx="86" formatCode="0.00%">
                  <c:v>0.74320129587554395</c:v>
                </c:pt>
                <c:pt idx="87" formatCode="0.00%">
                  <c:v>0.73059709527580008</c:v>
                </c:pt>
                <c:pt idx="88" formatCode="0.00%">
                  <c:v>0.68890744729598241</c:v>
                </c:pt>
                <c:pt idx="89" formatCode="0.00%">
                  <c:v>0.61642326947778969</c:v>
                </c:pt>
                <c:pt idx="90" formatCode="0.00%">
                  <c:v>0.53714243809738949</c:v>
                </c:pt>
                <c:pt idx="91" formatCode="0.00%">
                  <c:v>0.46595026682197926</c:v>
                </c:pt>
                <c:pt idx="92" formatCode="0.00%">
                  <c:v>0.42087922127800892</c:v>
                </c:pt>
                <c:pt idx="93" formatCode="0.00%">
                  <c:v>0.32215912247450434</c:v>
                </c:pt>
                <c:pt idx="94" formatCode="0.00%">
                  <c:v>-5.3918524183634221E-2</c:v>
                </c:pt>
                <c:pt idx="95" formatCode="0.00%">
                  <c:v>-0.30293421422805422</c:v>
                </c:pt>
                <c:pt idx="96" formatCode="0.00%">
                  <c:v>-0.29674210263298928</c:v>
                </c:pt>
                <c:pt idx="97" formatCode="0.00%">
                  <c:v>-0.38802581176530582</c:v>
                </c:pt>
                <c:pt idx="98" formatCode="0.00%">
                  <c:v>-0.4148221937360273</c:v>
                </c:pt>
                <c:pt idx="99" formatCode="0.00%">
                  <c:v>-0.52522002605792428</c:v>
                </c:pt>
                <c:pt idx="100" formatCode="0.00%">
                  <c:v>-0.71224035488333359</c:v>
                </c:pt>
                <c:pt idx="101" formatCode="0.00%">
                  <c:v>-0.73008177039827449</c:v>
                </c:pt>
                <c:pt idx="102" formatCode="0.00%">
                  <c:v>-0.69666565909785527</c:v>
                </c:pt>
                <c:pt idx="103" formatCode="0.00%">
                  <c:v>-0.72656173088295761</c:v>
                </c:pt>
                <c:pt idx="104" formatCode="0.00%">
                  <c:v>-0.72775384857151793</c:v>
                </c:pt>
                <c:pt idx="105" formatCode="0.00%">
                  <c:v>-0.72846737950877705</c:v>
                </c:pt>
                <c:pt idx="106" formatCode="0.00%">
                  <c:v>-0.73753738098771093</c:v>
                </c:pt>
                <c:pt idx="107" formatCode="0.00%">
                  <c:v>-0.73333281451403254</c:v>
                </c:pt>
                <c:pt idx="108" formatCode="0.00%">
                  <c:v>-0.64414392268099485</c:v>
                </c:pt>
                <c:pt idx="109" formatCode="0.00%">
                  <c:v>-0.58254967269518987</c:v>
                </c:pt>
                <c:pt idx="110" formatCode="0.00%">
                  <c:v>-0.54179709499366235</c:v>
                </c:pt>
                <c:pt idx="111" formatCode="0.00%">
                  <c:v>-0.51138975638158757</c:v>
                </c:pt>
                <c:pt idx="112" formatCode="0.00%">
                  <c:v>-0.24317822225099373</c:v>
                </c:pt>
                <c:pt idx="113" formatCode="0.00%">
                  <c:v>-0.26739868055200033</c:v>
                </c:pt>
                <c:pt idx="114" formatCode="0.00%">
                  <c:v>-0.25109843614240146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F-4693-A065-87BC96136095}"/>
            </c:ext>
          </c:extLst>
        </c:ser>
        <c:ser>
          <c:idx val="3"/>
          <c:order val="3"/>
          <c:tx>
            <c:v>9-MO LAG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'SZSC_CNGDP Correlation'!$O$3:$O$300</c:f>
              <c:numCache>
                <c:formatCode>General</c:formatCode>
                <c:ptCount val="298"/>
                <c:pt idx="27" formatCode="0.00%">
                  <c:v>-0.41230674350162555</c:v>
                </c:pt>
                <c:pt idx="28" formatCode="0.00%">
                  <c:v>-0.48300928271801424</c:v>
                </c:pt>
                <c:pt idx="29" formatCode="0.00%">
                  <c:v>-0.46304929495579411</c:v>
                </c:pt>
                <c:pt idx="30" formatCode="0.00%">
                  <c:v>-0.43576939351820337</c:v>
                </c:pt>
                <c:pt idx="31" formatCode="0.00%">
                  <c:v>-0.42702997283029309</c:v>
                </c:pt>
                <c:pt idx="32" formatCode="0.00%">
                  <c:v>-0.3913568091160789</c:v>
                </c:pt>
                <c:pt idx="33" formatCode="0.00%">
                  <c:v>-0.33121429927695462</c:v>
                </c:pt>
                <c:pt idx="34" formatCode="0.00%">
                  <c:v>-0.29140183783142853</c:v>
                </c:pt>
                <c:pt idx="35" formatCode="0.00%">
                  <c:v>-0.21885684466377905</c:v>
                </c:pt>
                <c:pt idx="36" formatCode="0.00%">
                  <c:v>-0.14942393441434021</c:v>
                </c:pt>
                <c:pt idx="37" formatCode="0.00%">
                  <c:v>-0.11072701307704817</c:v>
                </c:pt>
                <c:pt idx="38" formatCode="0.00%">
                  <c:v>-1.3738641741296251E-2</c:v>
                </c:pt>
                <c:pt idx="39" formatCode="0.00%">
                  <c:v>7.6335963900931156E-2</c:v>
                </c:pt>
                <c:pt idx="40" formatCode="0.00%">
                  <c:v>0.21623399566925924</c:v>
                </c:pt>
                <c:pt idx="41" formatCode="0.00%">
                  <c:v>0.22657583356223876</c:v>
                </c:pt>
                <c:pt idx="42" formatCode="0.00%">
                  <c:v>0.15220761770797692</c:v>
                </c:pt>
                <c:pt idx="43" formatCode="0.00%">
                  <c:v>6.9711510252136732E-2</c:v>
                </c:pt>
                <c:pt idx="44" formatCode="0.00%">
                  <c:v>2.5289574118659247E-3</c:v>
                </c:pt>
                <c:pt idx="45" formatCode="0.00%">
                  <c:v>6.0970403343816544E-2</c:v>
                </c:pt>
                <c:pt idx="46" formatCode="0.00%">
                  <c:v>3.4645148115158141E-2</c:v>
                </c:pt>
                <c:pt idx="47" formatCode="0.00%">
                  <c:v>1.7512408618308276E-2</c:v>
                </c:pt>
                <c:pt idx="48" formatCode="0.00%">
                  <c:v>-0.12586184942071987</c:v>
                </c:pt>
                <c:pt idx="49" formatCode="0.00%">
                  <c:v>-0.24412168946242396</c:v>
                </c:pt>
                <c:pt idx="50" formatCode="0.00%">
                  <c:v>-0.2302377323576201</c:v>
                </c:pt>
                <c:pt idx="51" formatCode="0.00%">
                  <c:v>-0.2652932893281284</c:v>
                </c:pt>
                <c:pt idx="52" formatCode="0.00%">
                  <c:v>-0.36988130535346508</c:v>
                </c:pt>
                <c:pt idx="53" formatCode="0.00%">
                  <c:v>-0.35446655725264747</c:v>
                </c:pt>
                <c:pt idx="54" formatCode="0.00%">
                  <c:v>-0.35616555951544931</c:v>
                </c:pt>
                <c:pt idx="55" formatCode="0.00%">
                  <c:v>-0.37535718234421261</c:v>
                </c:pt>
                <c:pt idx="56" formatCode="0.00%">
                  <c:v>-0.33165651511609212</c:v>
                </c:pt>
                <c:pt idx="57" formatCode="0.00%">
                  <c:v>-0.35311881790439065</c:v>
                </c:pt>
                <c:pt idx="58" formatCode="0.00%">
                  <c:v>-0.31370385775845872</c:v>
                </c:pt>
                <c:pt idx="59" formatCode="0.00%">
                  <c:v>-8.5362246825551061E-2</c:v>
                </c:pt>
                <c:pt idx="60" formatCode="0.00%">
                  <c:v>0.41084061609460815</c:v>
                </c:pt>
                <c:pt idx="61" formatCode="0.00%">
                  <c:v>0.66377363242129062</c:v>
                </c:pt>
                <c:pt idx="62" formatCode="0.00%">
                  <c:v>0.77781712607475895</c:v>
                </c:pt>
                <c:pt idx="63" formatCode="0.00%">
                  <c:v>0.79416699887413866</c:v>
                </c:pt>
                <c:pt idx="64" formatCode="0.00%">
                  <c:v>0.7931255828468885</c:v>
                </c:pt>
                <c:pt idx="65" formatCode="0.00%">
                  <c:v>0.72639439703017306</c:v>
                </c:pt>
                <c:pt idx="66" formatCode="0.00%">
                  <c:v>0.7127759308825754</c:v>
                </c:pt>
                <c:pt idx="67" formatCode="0.00%">
                  <c:v>0.66489555459555805</c:v>
                </c:pt>
                <c:pt idx="68" formatCode="0.00%">
                  <c:v>0.61470682687630451</c:v>
                </c:pt>
                <c:pt idx="69" formatCode="0.00%">
                  <c:v>0.63798916679580175</c:v>
                </c:pt>
                <c:pt idx="70" formatCode="0.00%">
                  <c:v>0.68732609309692183</c:v>
                </c:pt>
                <c:pt idx="71" formatCode="0.00%">
                  <c:v>0.7067557492330625</c:v>
                </c:pt>
                <c:pt idx="72" formatCode="0.00%">
                  <c:v>0.70694435040592796</c:v>
                </c:pt>
                <c:pt idx="73" formatCode="0.00%">
                  <c:v>0.71540604531454555</c:v>
                </c:pt>
                <c:pt idx="74" formatCode="0.00%">
                  <c:v>0.70900927203872888</c:v>
                </c:pt>
                <c:pt idx="75" formatCode="0.00%">
                  <c:v>0.70592879493043548</c:v>
                </c:pt>
                <c:pt idx="76" formatCode="0.00%">
                  <c:v>0.68719758509064233</c:v>
                </c:pt>
                <c:pt idx="77" formatCode="0.00%">
                  <c:v>0.68105820947605533</c:v>
                </c:pt>
                <c:pt idx="78" formatCode="0.00%">
                  <c:v>0.67767161626081007</c:v>
                </c:pt>
                <c:pt idx="79" formatCode="0.00%">
                  <c:v>0.68475821668175141</c:v>
                </c:pt>
                <c:pt idx="80" formatCode="0.00%">
                  <c:v>0.69144329989709552</c:v>
                </c:pt>
                <c:pt idx="81" formatCode="0.00%">
                  <c:v>0.70778191401494073</c:v>
                </c:pt>
                <c:pt idx="82" formatCode="0.00%">
                  <c:v>0.74370302402572208</c:v>
                </c:pt>
                <c:pt idx="83" formatCode="0.00%">
                  <c:v>0.75499014978845391</c:v>
                </c:pt>
                <c:pt idx="84" formatCode="0.00%">
                  <c:v>0.72986469583455893</c:v>
                </c:pt>
                <c:pt idx="85" formatCode="0.00%">
                  <c:v>0.70156940972053605</c:v>
                </c:pt>
                <c:pt idx="86" formatCode="0.00%">
                  <c:v>0.67888194534008917</c:v>
                </c:pt>
                <c:pt idx="87" formatCode="0.00%">
                  <c:v>0.69261249869509611</c:v>
                </c:pt>
                <c:pt idx="88" formatCode="0.00%">
                  <c:v>0.69612273135404557</c:v>
                </c:pt>
                <c:pt idx="89" formatCode="0.00%">
                  <c:v>0.64614604911554296</c:v>
                </c:pt>
                <c:pt idx="90" formatCode="0.00%">
                  <c:v>0.55933825834607198</c:v>
                </c:pt>
                <c:pt idx="91" formatCode="0.00%">
                  <c:v>0.50073291025620248</c:v>
                </c:pt>
                <c:pt idx="92" formatCode="0.00%">
                  <c:v>0.48341804887984519</c:v>
                </c:pt>
                <c:pt idx="93" formatCode="0.00%">
                  <c:v>0.44976190580683073</c:v>
                </c:pt>
                <c:pt idx="94" formatCode="0.00%">
                  <c:v>0.33927338750325398</c:v>
                </c:pt>
                <c:pt idx="95" formatCode="0.00%">
                  <c:v>-3.0847115641340336E-2</c:v>
                </c:pt>
                <c:pt idx="96" formatCode="0.00%">
                  <c:v>-0.25796079765691055</c:v>
                </c:pt>
                <c:pt idx="97" formatCode="0.00%">
                  <c:v>-0.24935201420951111</c:v>
                </c:pt>
                <c:pt idx="98" formatCode="0.00%">
                  <c:v>-0.35666982226295918</c:v>
                </c:pt>
                <c:pt idx="99" formatCode="0.00%">
                  <c:v>-0.46328540811386065</c:v>
                </c:pt>
                <c:pt idx="100" formatCode="0.00%">
                  <c:v>-0.60194862907612245</c:v>
                </c:pt>
                <c:pt idx="101" formatCode="0.00%">
                  <c:v>-0.65585151549732912</c:v>
                </c:pt>
                <c:pt idx="102" formatCode="0.00%">
                  <c:v>-0.655476212411786</c:v>
                </c:pt>
                <c:pt idx="103" formatCode="0.00%">
                  <c:v>-0.67312508526237702</c:v>
                </c:pt>
                <c:pt idx="104" formatCode="0.00%">
                  <c:v>-0.67919838640255215</c:v>
                </c:pt>
                <c:pt idx="105" formatCode="0.00%">
                  <c:v>-0.67678460334278723</c:v>
                </c:pt>
                <c:pt idx="106" formatCode="0.00%">
                  <c:v>-0.69800776692370614</c:v>
                </c:pt>
                <c:pt idx="107" formatCode="0.00%">
                  <c:v>-0.69563378840342716</c:v>
                </c:pt>
                <c:pt idx="108" formatCode="0.00%">
                  <c:v>-0.63179684692430205</c:v>
                </c:pt>
                <c:pt idx="109" formatCode="0.00%">
                  <c:v>-0.58767527706900702</c:v>
                </c:pt>
                <c:pt idx="110" formatCode="0.00%">
                  <c:v>-0.4975045461587036</c:v>
                </c:pt>
                <c:pt idx="111" formatCode="0.00%">
                  <c:v>-0.45695166712878771</c:v>
                </c:pt>
                <c:pt idx="112" formatCode="0.00%">
                  <c:v>-0.14781409103667387</c:v>
                </c:pt>
                <c:pt idx="113" formatCode="0.00%">
                  <c:v>-0.13464646162776406</c:v>
                </c:pt>
                <c:pt idx="114" formatCode="0.00%">
                  <c:v>-0.15071716398094698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F-4693-A065-87BC96136095}"/>
            </c:ext>
          </c:extLst>
        </c:ser>
        <c:ser>
          <c:idx val="4"/>
          <c:order val="4"/>
          <c:tx>
            <c:v>12-MO LAG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'SZSC_CNGDP Correlation'!$R$3:$R$300</c:f>
              <c:numCache>
                <c:formatCode>General</c:formatCode>
                <c:ptCount val="298"/>
                <c:pt idx="28" formatCode="0.00%">
                  <c:v>-0.37814679417486252</c:v>
                </c:pt>
                <c:pt idx="29" formatCode="0.00%">
                  <c:v>-0.48538761298193989</c:v>
                </c:pt>
                <c:pt idx="30" formatCode="0.00%">
                  <c:v>-0.47365441574699702</c:v>
                </c:pt>
                <c:pt idx="31" formatCode="0.00%">
                  <c:v>-0.46098634721258519</c:v>
                </c:pt>
                <c:pt idx="32" formatCode="0.00%">
                  <c:v>-0.48137173609945116</c:v>
                </c:pt>
                <c:pt idx="33" formatCode="0.00%">
                  <c:v>-0.4542589594075262</c:v>
                </c:pt>
                <c:pt idx="34" formatCode="0.00%">
                  <c:v>-0.40455889605391437</c:v>
                </c:pt>
                <c:pt idx="35" formatCode="0.00%">
                  <c:v>-0.37619490567667224</c:v>
                </c:pt>
                <c:pt idx="36" formatCode="0.00%">
                  <c:v>-0.30620883114492697</c:v>
                </c:pt>
                <c:pt idx="37" formatCode="0.00%">
                  <c:v>-0.25402389636578721</c:v>
                </c:pt>
                <c:pt idx="38" formatCode="0.00%">
                  <c:v>-0.23230991114037985</c:v>
                </c:pt>
                <c:pt idx="39" formatCode="0.00%">
                  <c:v>-0.16945959234813987</c:v>
                </c:pt>
                <c:pt idx="40" formatCode="0.00%">
                  <c:v>-7.7405801637795854E-2</c:v>
                </c:pt>
                <c:pt idx="41" formatCode="0.00%">
                  <c:v>1.2139232372343871E-2</c:v>
                </c:pt>
                <c:pt idx="42" formatCode="0.00%">
                  <c:v>-1.9797375714978582E-2</c:v>
                </c:pt>
                <c:pt idx="43" formatCode="0.00%">
                  <c:v>-7.1775122411041628E-2</c:v>
                </c:pt>
                <c:pt idx="44" formatCode="0.00%">
                  <c:v>-0.15724392725871369</c:v>
                </c:pt>
                <c:pt idx="45" formatCode="0.00%">
                  <c:v>-0.19739669836859103</c:v>
                </c:pt>
                <c:pt idx="46" formatCode="0.00%">
                  <c:v>-7.211579057241891E-3</c:v>
                </c:pt>
                <c:pt idx="47" formatCode="0.00%">
                  <c:v>-4.1553632869519394E-2</c:v>
                </c:pt>
                <c:pt idx="48" formatCode="0.00%">
                  <c:v>-7.7972133697754742E-2</c:v>
                </c:pt>
                <c:pt idx="49" formatCode="0.00%">
                  <c:v>-0.23080025084955061</c:v>
                </c:pt>
                <c:pt idx="50" formatCode="0.00%">
                  <c:v>-0.33828037869576588</c:v>
                </c:pt>
                <c:pt idx="51" formatCode="0.00%">
                  <c:v>-0.33196310928087253</c:v>
                </c:pt>
                <c:pt idx="52" formatCode="0.00%">
                  <c:v>-0.38687542001008501</c:v>
                </c:pt>
                <c:pt idx="53" formatCode="0.00%">
                  <c:v>-0.43199278896934457</c:v>
                </c:pt>
                <c:pt idx="54" formatCode="0.00%">
                  <c:v>-0.42758397677843879</c:v>
                </c:pt>
                <c:pt idx="55" formatCode="0.00%">
                  <c:v>-0.43259816052701416</c:v>
                </c:pt>
                <c:pt idx="56" formatCode="0.00%">
                  <c:v>-0.4462882329736354</c:v>
                </c:pt>
                <c:pt idx="57" formatCode="0.00%">
                  <c:v>-0.53535348725171616</c:v>
                </c:pt>
                <c:pt idx="58" formatCode="0.00%">
                  <c:v>-0.52663144320264021</c:v>
                </c:pt>
                <c:pt idx="59" formatCode="0.00%">
                  <c:v>-0.47192506961421571</c:v>
                </c:pt>
                <c:pt idx="60" formatCode="0.00%">
                  <c:v>-9.0141586482214792E-2</c:v>
                </c:pt>
                <c:pt idx="61" formatCode="0.00%">
                  <c:v>0.43899764927022483</c:v>
                </c:pt>
                <c:pt idx="62" formatCode="0.00%">
                  <c:v>0.69400098045910974</c:v>
                </c:pt>
                <c:pt idx="63" formatCode="0.00%">
                  <c:v>0.76681772849500707</c:v>
                </c:pt>
                <c:pt idx="64" formatCode="0.00%">
                  <c:v>0.70917788891150546</c:v>
                </c:pt>
                <c:pt idx="65" formatCode="0.00%">
                  <c:v>0.69937073558479002</c:v>
                </c:pt>
                <c:pt idx="66" formatCode="0.00%">
                  <c:v>0.54508971054813782</c:v>
                </c:pt>
                <c:pt idx="67" formatCode="0.00%">
                  <c:v>0.3272068198255883</c:v>
                </c:pt>
                <c:pt idx="68" formatCode="0.00%">
                  <c:v>0.23612359036157055</c:v>
                </c:pt>
                <c:pt idx="69" formatCode="0.00%">
                  <c:v>0.28371417262967835</c:v>
                </c:pt>
                <c:pt idx="70" formatCode="0.00%">
                  <c:v>0.36757584357017364</c:v>
                </c:pt>
                <c:pt idx="71" formatCode="0.00%">
                  <c:v>0.40389773851210048</c:v>
                </c:pt>
                <c:pt idx="72" formatCode="0.00%">
                  <c:v>0.39185666534003682</c:v>
                </c:pt>
                <c:pt idx="73" formatCode="0.00%">
                  <c:v>0.39015284231188818</c:v>
                </c:pt>
                <c:pt idx="74" formatCode="0.00%">
                  <c:v>0.38891157893943401</c:v>
                </c:pt>
                <c:pt idx="75" formatCode="0.00%">
                  <c:v>0.38500193283534256</c:v>
                </c:pt>
                <c:pt idx="76" formatCode="0.00%">
                  <c:v>0.38030413188858597</c:v>
                </c:pt>
                <c:pt idx="77" formatCode="0.00%">
                  <c:v>0.36189313451821337</c:v>
                </c:pt>
                <c:pt idx="78" formatCode="0.00%">
                  <c:v>0.36233138883125937</c:v>
                </c:pt>
                <c:pt idx="79" formatCode="0.00%">
                  <c:v>0.36828393968297407</c:v>
                </c:pt>
                <c:pt idx="80" formatCode="0.00%">
                  <c:v>0.3938869701071897</c:v>
                </c:pt>
                <c:pt idx="81" formatCode="0.00%">
                  <c:v>0.43258731123508487</c:v>
                </c:pt>
                <c:pt idx="82" formatCode="0.00%">
                  <c:v>0.46438563646110348</c:v>
                </c:pt>
                <c:pt idx="83" formatCode="0.00%">
                  <c:v>0.51136679912140282</c:v>
                </c:pt>
                <c:pt idx="84" formatCode="0.00%">
                  <c:v>0.51540562495107645</c:v>
                </c:pt>
                <c:pt idx="85" formatCode="0.00%">
                  <c:v>0.47829673821574703</c:v>
                </c:pt>
                <c:pt idx="86" formatCode="0.00%">
                  <c:v>0.41834626034578287</c:v>
                </c:pt>
                <c:pt idx="87" formatCode="0.00%">
                  <c:v>0.35222932223112924</c:v>
                </c:pt>
                <c:pt idx="88" formatCode="0.00%">
                  <c:v>0.47060344432181583</c:v>
                </c:pt>
                <c:pt idx="89" formatCode="0.00%">
                  <c:v>0.55382297586430973</c:v>
                </c:pt>
                <c:pt idx="90" formatCode="0.00%">
                  <c:v>0.4923265733126268</c:v>
                </c:pt>
                <c:pt idx="91" formatCode="0.00%">
                  <c:v>0.41009602184124999</c:v>
                </c:pt>
                <c:pt idx="92" formatCode="0.00%">
                  <c:v>0.4413659426881818</c:v>
                </c:pt>
                <c:pt idx="93" formatCode="0.00%">
                  <c:v>0.51545911799509714</c:v>
                </c:pt>
                <c:pt idx="94" formatCode="0.00%">
                  <c:v>0.48002538612420964</c:v>
                </c:pt>
                <c:pt idx="95" formatCode="0.00%">
                  <c:v>0.3731063450279305</c:v>
                </c:pt>
                <c:pt idx="96" formatCode="0.00%">
                  <c:v>8.3654778237342211E-3</c:v>
                </c:pt>
                <c:pt idx="97" formatCode="0.00%">
                  <c:v>-0.24911473608259052</c:v>
                </c:pt>
                <c:pt idx="98" formatCode="0.00%">
                  <c:v>-0.24264844612468445</c:v>
                </c:pt>
                <c:pt idx="99" formatCode="0.00%">
                  <c:v>-0.37172933503373562</c:v>
                </c:pt>
                <c:pt idx="100" formatCode="0.00%">
                  <c:v>-0.47104814625709923</c:v>
                </c:pt>
                <c:pt idx="101" formatCode="0.00%">
                  <c:v>-0.52417869352943114</c:v>
                </c:pt>
                <c:pt idx="102" formatCode="0.00%">
                  <c:v>-0.51179505311991991</c:v>
                </c:pt>
                <c:pt idx="103" formatCode="0.00%">
                  <c:v>-0.54009115966989862</c:v>
                </c:pt>
                <c:pt idx="104" formatCode="0.00%">
                  <c:v>-0.53378853627156353</c:v>
                </c:pt>
                <c:pt idx="105" formatCode="0.00%">
                  <c:v>-0.53182565529098347</c:v>
                </c:pt>
                <c:pt idx="106" formatCode="0.00%">
                  <c:v>-0.55379358183916394</c:v>
                </c:pt>
                <c:pt idx="107" formatCode="0.00%">
                  <c:v>-0.54850245856939528</c:v>
                </c:pt>
                <c:pt idx="108" formatCode="0.00%">
                  <c:v>-0.49745722944504006</c:v>
                </c:pt>
                <c:pt idx="109" formatCode="0.00%">
                  <c:v>-0.46803557974013604</c:v>
                </c:pt>
                <c:pt idx="110" formatCode="0.00%">
                  <c:v>-0.39297903832692033</c:v>
                </c:pt>
                <c:pt idx="111" formatCode="0.00%">
                  <c:v>-0.31112136025395343</c:v>
                </c:pt>
                <c:pt idx="112" formatCode="0.00%">
                  <c:v>-3.812185625925929E-2</c:v>
                </c:pt>
                <c:pt idx="113" formatCode="0.00%">
                  <c:v>-8.4568991590100312E-3</c:v>
                </c:pt>
                <c:pt idx="114" formatCode="0.00%">
                  <c:v>-5.2932531083309869E-3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F-4693-A065-87BC9613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35490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'SZSC_CNGDP Correlation'!$L$1</c:f>
              <c:strCache>
                <c:ptCount val="1"/>
                <c:pt idx="0">
                  <c:v>Rolling 5yr-Correlation: 6-MO LAG</c:v>
                </c:pt>
              </c:strCache>
            </c:strRef>
          </c:tx>
          <c:spPr>
            <a:ln w="1905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cat>
            <c:numRef>
              <c:f>'SZSC_CNGDP Correlation'!$A$3:$A$301</c:f>
              <c:numCache>
                <c:formatCode>m/d/yyyy</c:formatCode>
                <c:ptCount val="299"/>
                <c:pt idx="0">
                  <c:v>33694</c:v>
                </c:pt>
                <c:pt idx="1">
                  <c:v>33785</c:v>
                </c:pt>
                <c:pt idx="2">
                  <c:v>33877</c:v>
                </c:pt>
                <c:pt idx="3">
                  <c:v>33969</c:v>
                </c:pt>
                <c:pt idx="4">
                  <c:v>34059</c:v>
                </c:pt>
                <c:pt idx="5">
                  <c:v>34150</c:v>
                </c:pt>
                <c:pt idx="6">
                  <c:v>34242</c:v>
                </c:pt>
                <c:pt idx="7">
                  <c:v>34334</c:v>
                </c:pt>
                <c:pt idx="8">
                  <c:v>34424</c:v>
                </c:pt>
                <c:pt idx="9">
                  <c:v>34515</c:v>
                </c:pt>
                <c:pt idx="10">
                  <c:v>34607</c:v>
                </c:pt>
                <c:pt idx="11">
                  <c:v>34699</c:v>
                </c:pt>
                <c:pt idx="12">
                  <c:v>34789</c:v>
                </c:pt>
                <c:pt idx="13">
                  <c:v>34880</c:v>
                </c:pt>
                <c:pt idx="14">
                  <c:v>34972</c:v>
                </c:pt>
                <c:pt idx="15">
                  <c:v>35064</c:v>
                </c:pt>
                <c:pt idx="16">
                  <c:v>35155</c:v>
                </c:pt>
                <c:pt idx="17">
                  <c:v>35246</c:v>
                </c:pt>
                <c:pt idx="18">
                  <c:v>35338</c:v>
                </c:pt>
                <c:pt idx="19">
                  <c:v>35430</c:v>
                </c:pt>
                <c:pt idx="20">
                  <c:v>35520</c:v>
                </c:pt>
                <c:pt idx="21">
                  <c:v>35611</c:v>
                </c:pt>
                <c:pt idx="22">
                  <c:v>35703</c:v>
                </c:pt>
                <c:pt idx="23">
                  <c:v>35795</c:v>
                </c:pt>
                <c:pt idx="24">
                  <c:v>35885</c:v>
                </c:pt>
                <c:pt idx="25">
                  <c:v>35976</c:v>
                </c:pt>
                <c:pt idx="26">
                  <c:v>36068</c:v>
                </c:pt>
                <c:pt idx="27">
                  <c:v>36160</c:v>
                </c:pt>
                <c:pt idx="28">
                  <c:v>36250</c:v>
                </c:pt>
                <c:pt idx="29">
                  <c:v>36341</c:v>
                </c:pt>
                <c:pt idx="30">
                  <c:v>36433</c:v>
                </c:pt>
                <c:pt idx="31">
                  <c:v>36525</c:v>
                </c:pt>
                <c:pt idx="32">
                  <c:v>36616</c:v>
                </c:pt>
                <c:pt idx="33">
                  <c:v>36707</c:v>
                </c:pt>
                <c:pt idx="34">
                  <c:v>36799</c:v>
                </c:pt>
                <c:pt idx="35">
                  <c:v>36891</c:v>
                </c:pt>
                <c:pt idx="36">
                  <c:v>36981</c:v>
                </c:pt>
                <c:pt idx="37">
                  <c:v>37072</c:v>
                </c:pt>
                <c:pt idx="38">
                  <c:v>37164</c:v>
                </c:pt>
                <c:pt idx="39">
                  <c:v>37256</c:v>
                </c:pt>
                <c:pt idx="40">
                  <c:v>37346</c:v>
                </c:pt>
                <c:pt idx="41">
                  <c:v>37437</c:v>
                </c:pt>
                <c:pt idx="42">
                  <c:v>37529</c:v>
                </c:pt>
                <c:pt idx="43">
                  <c:v>37621</c:v>
                </c:pt>
                <c:pt idx="44">
                  <c:v>37711</c:v>
                </c:pt>
                <c:pt idx="45">
                  <c:v>37802</c:v>
                </c:pt>
                <c:pt idx="46">
                  <c:v>37894</c:v>
                </c:pt>
                <c:pt idx="47">
                  <c:v>37986</c:v>
                </c:pt>
                <c:pt idx="48">
                  <c:v>38077</c:v>
                </c:pt>
                <c:pt idx="49">
                  <c:v>38168</c:v>
                </c:pt>
                <c:pt idx="50">
                  <c:v>38260</c:v>
                </c:pt>
                <c:pt idx="51">
                  <c:v>38352</c:v>
                </c:pt>
                <c:pt idx="52">
                  <c:v>38442</c:v>
                </c:pt>
                <c:pt idx="53">
                  <c:v>38533</c:v>
                </c:pt>
                <c:pt idx="54">
                  <c:v>38625</c:v>
                </c:pt>
                <c:pt idx="55">
                  <c:v>38717</c:v>
                </c:pt>
                <c:pt idx="56">
                  <c:v>38807</c:v>
                </c:pt>
                <c:pt idx="57">
                  <c:v>38898</c:v>
                </c:pt>
                <c:pt idx="58">
                  <c:v>38990</c:v>
                </c:pt>
                <c:pt idx="59">
                  <c:v>39082</c:v>
                </c:pt>
                <c:pt idx="60">
                  <c:v>39172</c:v>
                </c:pt>
                <c:pt idx="61">
                  <c:v>39263</c:v>
                </c:pt>
                <c:pt idx="62">
                  <c:v>39355</c:v>
                </c:pt>
                <c:pt idx="63">
                  <c:v>39447</c:v>
                </c:pt>
                <c:pt idx="64">
                  <c:v>39538</c:v>
                </c:pt>
                <c:pt idx="65">
                  <c:v>39629</c:v>
                </c:pt>
                <c:pt idx="66">
                  <c:v>39721</c:v>
                </c:pt>
                <c:pt idx="67">
                  <c:v>39813</c:v>
                </c:pt>
                <c:pt idx="68">
                  <c:v>39903</c:v>
                </c:pt>
                <c:pt idx="69">
                  <c:v>39994</c:v>
                </c:pt>
                <c:pt idx="70">
                  <c:v>40086</c:v>
                </c:pt>
                <c:pt idx="71">
                  <c:v>40178</c:v>
                </c:pt>
                <c:pt idx="72">
                  <c:v>40268</c:v>
                </c:pt>
                <c:pt idx="73">
                  <c:v>40359</c:v>
                </c:pt>
                <c:pt idx="74">
                  <c:v>40451</c:v>
                </c:pt>
                <c:pt idx="75">
                  <c:v>40543</c:v>
                </c:pt>
                <c:pt idx="76">
                  <c:v>40633</c:v>
                </c:pt>
                <c:pt idx="77">
                  <c:v>40724</c:v>
                </c:pt>
                <c:pt idx="78">
                  <c:v>40816</c:v>
                </c:pt>
                <c:pt idx="79">
                  <c:v>40908</c:v>
                </c:pt>
                <c:pt idx="80">
                  <c:v>40999</c:v>
                </c:pt>
                <c:pt idx="81">
                  <c:v>41090</c:v>
                </c:pt>
                <c:pt idx="82">
                  <c:v>41182</c:v>
                </c:pt>
                <c:pt idx="83">
                  <c:v>41274</c:v>
                </c:pt>
                <c:pt idx="84">
                  <c:v>41364</c:v>
                </c:pt>
                <c:pt idx="85">
                  <c:v>41455</c:v>
                </c:pt>
                <c:pt idx="86">
                  <c:v>41547</c:v>
                </c:pt>
                <c:pt idx="87">
                  <c:v>41639</c:v>
                </c:pt>
                <c:pt idx="88">
                  <c:v>41729</c:v>
                </c:pt>
                <c:pt idx="89">
                  <c:v>41820</c:v>
                </c:pt>
                <c:pt idx="90">
                  <c:v>41912</c:v>
                </c:pt>
                <c:pt idx="91">
                  <c:v>42004</c:v>
                </c:pt>
                <c:pt idx="92">
                  <c:v>42094</c:v>
                </c:pt>
                <c:pt idx="93">
                  <c:v>42185</c:v>
                </c:pt>
                <c:pt idx="94">
                  <c:v>42277</c:v>
                </c:pt>
                <c:pt idx="95">
                  <c:v>42369</c:v>
                </c:pt>
                <c:pt idx="96">
                  <c:v>42460</c:v>
                </c:pt>
                <c:pt idx="97">
                  <c:v>42551</c:v>
                </c:pt>
                <c:pt idx="98">
                  <c:v>42643</c:v>
                </c:pt>
                <c:pt idx="99">
                  <c:v>42735</c:v>
                </c:pt>
                <c:pt idx="100">
                  <c:v>42825</c:v>
                </c:pt>
                <c:pt idx="101">
                  <c:v>42916</c:v>
                </c:pt>
                <c:pt idx="102">
                  <c:v>43008</c:v>
                </c:pt>
                <c:pt idx="103">
                  <c:v>43100</c:v>
                </c:pt>
                <c:pt idx="104">
                  <c:v>43190</c:v>
                </c:pt>
                <c:pt idx="105">
                  <c:v>43281</c:v>
                </c:pt>
                <c:pt idx="106">
                  <c:v>43373</c:v>
                </c:pt>
                <c:pt idx="107">
                  <c:v>43465</c:v>
                </c:pt>
                <c:pt idx="108">
                  <c:v>43555</c:v>
                </c:pt>
                <c:pt idx="109">
                  <c:v>43646</c:v>
                </c:pt>
                <c:pt idx="110">
                  <c:v>43738</c:v>
                </c:pt>
                <c:pt idx="111">
                  <c:v>43830</c:v>
                </c:pt>
                <c:pt idx="112">
                  <c:v>43921</c:v>
                </c:pt>
                <c:pt idx="113">
                  <c:v>44012</c:v>
                </c:pt>
                <c:pt idx="114">
                  <c:v>44104</c:v>
                </c:pt>
              </c:numCache>
            </c:numRef>
          </c:cat>
          <c:val>
            <c:numRef>
              <c:f>'SZSC_CNGDP Correlation'!$L$3:$L$301</c:f>
              <c:numCache>
                <c:formatCode>General</c:formatCode>
                <c:ptCount val="299"/>
                <c:pt idx="26" formatCode="0.00%">
                  <c:v>-0.4560708064742981</c:v>
                </c:pt>
                <c:pt idx="27" formatCode="0.00%">
                  <c:v>-0.48561719335183207</c:v>
                </c:pt>
                <c:pt idx="28" formatCode="0.00%">
                  <c:v>-0.45882940462570254</c:v>
                </c:pt>
                <c:pt idx="29" formatCode="0.00%">
                  <c:v>-0.42316560722303759</c:v>
                </c:pt>
                <c:pt idx="30" formatCode="0.00%">
                  <c:v>-0.40021436947403605</c:v>
                </c:pt>
                <c:pt idx="31" formatCode="0.00%">
                  <c:v>-0.35131183009287709</c:v>
                </c:pt>
                <c:pt idx="32" formatCode="0.00%">
                  <c:v>-0.27902714153076491</c:v>
                </c:pt>
                <c:pt idx="33" formatCode="0.00%">
                  <c:v>-0.2304808841144472</c:v>
                </c:pt>
                <c:pt idx="34" formatCode="0.00%">
                  <c:v>-0.14866919392461744</c:v>
                </c:pt>
                <c:pt idx="35" formatCode="0.00%">
                  <c:v>-5.8982278767382483E-2</c:v>
                </c:pt>
                <c:pt idx="36" formatCode="0.00%">
                  <c:v>-2.5793886564744045E-3</c:v>
                </c:pt>
                <c:pt idx="37" formatCode="0.00%">
                  <c:v>0.14092201951572123</c:v>
                </c:pt>
                <c:pt idx="38" formatCode="0.00%">
                  <c:v>0.26483547675238844</c:v>
                </c:pt>
                <c:pt idx="39" formatCode="0.00%">
                  <c:v>0.38329887015678671</c:v>
                </c:pt>
                <c:pt idx="40" formatCode="0.00%">
                  <c:v>0.43499456966967581</c:v>
                </c:pt>
                <c:pt idx="41" formatCode="0.00%">
                  <c:v>0.39542219999193856</c:v>
                </c:pt>
                <c:pt idx="42" formatCode="0.00%">
                  <c:v>0.26935051719887237</c:v>
                </c:pt>
                <c:pt idx="43" formatCode="0.00%">
                  <c:v>0.25463969952070953</c:v>
                </c:pt>
                <c:pt idx="44" formatCode="0.00%">
                  <c:v>0.24291052673004779</c:v>
                </c:pt>
                <c:pt idx="45" formatCode="0.00%">
                  <c:v>0.20086125399174865</c:v>
                </c:pt>
                <c:pt idx="46" formatCode="0.00%">
                  <c:v>0.18900973426047388</c:v>
                </c:pt>
                <c:pt idx="47" formatCode="0.00%">
                  <c:v>5.2919471961357822E-2</c:v>
                </c:pt>
                <c:pt idx="48" formatCode="0.00%">
                  <c:v>-6.9980580357814862E-2</c:v>
                </c:pt>
                <c:pt idx="49" formatCode="0.00%">
                  <c:v>-7.3673713548537648E-2</c:v>
                </c:pt>
                <c:pt idx="50" formatCode="0.00%">
                  <c:v>-8.9586371071716256E-2</c:v>
                </c:pt>
                <c:pt idx="51" formatCode="0.00%">
                  <c:v>-0.18828043674232453</c:v>
                </c:pt>
                <c:pt idx="52" formatCode="0.00%">
                  <c:v>-0.13742994610323112</c:v>
                </c:pt>
                <c:pt idx="53" formatCode="0.00%">
                  <c:v>-0.13454074479040151</c:v>
                </c:pt>
                <c:pt idx="54" formatCode="0.00%">
                  <c:v>-0.1524887089378511</c:v>
                </c:pt>
                <c:pt idx="55" formatCode="0.00%">
                  <c:v>-0.145874682357689</c:v>
                </c:pt>
                <c:pt idx="56" formatCode="0.00%">
                  <c:v>-0.11521479763695924</c:v>
                </c:pt>
                <c:pt idx="57" formatCode="0.00%">
                  <c:v>-0.10941119788680972</c:v>
                </c:pt>
                <c:pt idx="58" formatCode="0.00%">
                  <c:v>0.10442441145316764</c:v>
                </c:pt>
                <c:pt idx="59" formatCode="0.00%">
                  <c:v>0.33290795720395638</c:v>
                </c:pt>
                <c:pt idx="60" formatCode="0.00%">
                  <c:v>0.58664364798621293</c:v>
                </c:pt>
                <c:pt idx="61" formatCode="0.00%">
                  <c:v>0.71927700891473234</c:v>
                </c:pt>
                <c:pt idx="62" formatCode="0.00%">
                  <c:v>0.78646665230764734</c:v>
                </c:pt>
                <c:pt idx="63" formatCode="0.00%">
                  <c:v>0.82951654003088016</c:v>
                </c:pt>
                <c:pt idx="64" formatCode="0.00%">
                  <c:v>0.77754036566561635</c:v>
                </c:pt>
                <c:pt idx="65" formatCode="0.00%">
                  <c:v>0.79199419751586952</c:v>
                </c:pt>
                <c:pt idx="66" formatCode="0.00%">
                  <c:v>0.80962571923612925</c:v>
                </c:pt>
                <c:pt idx="67" formatCode="0.00%">
                  <c:v>0.82004080898207743</c:v>
                </c:pt>
                <c:pt idx="68" formatCode="0.00%">
                  <c:v>0.77661130246128474</c:v>
                </c:pt>
                <c:pt idx="69" formatCode="0.00%">
                  <c:v>0.77021745045979073</c:v>
                </c:pt>
                <c:pt idx="70" formatCode="0.00%">
                  <c:v>0.77959841746349345</c:v>
                </c:pt>
                <c:pt idx="71" formatCode="0.00%">
                  <c:v>0.78477980908238687</c:v>
                </c:pt>
                <c:pt idx="72" formatCode="0.00%">
                  <c:v>0.79666576190623495</c:v>
                </c:pt>
                <c:pt idx="73" formatCode="0.00%">
                  <c:v>0.79987349650656037</c:v>
                </c:pt>
                <c:pt idx="74" formatCode="0.00%">
                  <c:v>0.8032015892475618</c:v>
                </c:pt>
                <c:pt idx="75" formatCode="0.00%">
                  <c:v>0.78918468534528774</c:v>
                </c:pt>
                <c:pt idx="76" formatCode="0.00%">
                  <c:v>0.78077052011355619</c:v>
                </c:pt>
                <c:pt idx="77" formatCode="0.00%">
                  <c:v>0.76638175456854152</c:v>
                </c:pt>
                <c:pt idx="78" formatCode="0.00%">
                  <c:v>0.75800228608514253</c:v>
                </c:pt>
                <c:pt idx="79" formatCode="0.00%">
                  <c:v>0.76126487790264274</c:v>
                </c:pt>
                <c:pt idx="80" formatCode="0.00%">
                  <c:v>0.76994343644203811</c:v>
                </c:pt>
                <c:pt idx="81" formatCode="0.00%">
                  <c:v>0.79083316760230338</c:v>
                </c:pt>
                <c:pt idx="82" formatCode="0.00%">
                  <c:v>0.79485283947451657</c:v>
                </c:pt>
                <c:pt idx="83" formatCode="0.00%">
                  <c:v>0.77435244039950435</c:v>
                </c:pt>
                <c:pt idx="84" formatCode="0.00%">
                  <c:v>0.74501039808718617</c:v>
                </c:pt>
                <c:pt idx="85" formatCode="0.00%">
                  <c:v>0.76419071843413566</c:v>
                </c:pt>
                <c:pt idx="86" formatCode="0.00%">
                  <c:v>0.74320129587554395</c:v>
                </c:pt>
                <c:pt idx="87" formatCode="0.00%">
                  <c:v>0.73059709527580008</c:v>
                </c:pt>
                <c:pt idx="88" formatCode="0.00%">
                  <c:v>0.68890744729598241</c:v>
                </c:pt>
                <c:pt idx="89" formatCode="0.00%">
                  <c:v>0.61642326947778969</c:v>
                </c:pt>
                <c:pt idx="90" formatCode="0.00%">
                  <c:v>0.53714243809738949</c:v>
                </c:pt>
                <c:pt idx="91" formatCode="0.00%">
                  <c:v>0.46595026682197926</c:v>
                </c:pt>
                <c:pt idx="92" formatCode="0.00%">
                  <c:v>0.42087922127800892</c:v>
                </c:pt>
                <c:pt idx="93" formatCode="0.00%">
                  <c:v>0.32215912247450434</c:v>
                </c:pt>
                <c:pt idx="94" formatCode="0.00%">
                  <c:v>-5.3918524183634221E-2</c:v>
                </c:pt>
                <c:pt idx="95" formatCode="0.00%">
                  <c:v>-0.30293421422805422</c:v>
                </c:pt>
                <c:pt idx="96" formatCode="0.00%">
                  <c:v>-0.29674210263298928</c:v>
                </c:pt>
                <c:pt idx="97" formatCode="0.00%">
                  <c:v>-0.38802581176530582</c:v>
                </c:pt>
                <c:pt idx="98" formatCode="0.00%">
                  <c:v>-0.4148221937360273</c:v>
                </c:pt>
                <c:pt idx="99" formatCode="0.00%">
                  <c:v>-0.52522002605792428</c:v>
                </c:pt>
                <c:pt idx="100" formatCode="0.00%">
                  <c:v>-0.71224035488333359</c:v>
                </c:pt>
                <c:pt idx="101" formatCode="0.00%">
                  <c:v>-0.73008177039827449</c:v>
                </c:pt>
                <c:pt idx="102" formatCode="0.00%">
                  <c:v>-0.69666565909785527</c:v>
                </c:pt>
                <c:pt idx="103" formatCode="0.00%">
                  <c:v>-0.72656173088295761</c:v>
                </c:pt>
                <c:pt idx="104" formatCode="0.00%">
                  <c:v>-0.72775384857151793</c:v>
                </c:pt>
                <c:pt idx="105" formatCode="0.00%">
                  <c:v>-0.72846737950877705</c:v>
                </c:pt>
                <c:pt idx="106" formatCode="0.00%">
                  <c:v>-0.73753738098771093</c:v>
                </c:pt>
                <c:pt idx="107" formatCode="0.00%">
                  <c:v>-0.73333281451403254</c:v>
                </c:pt>
                <c:pt idx="108" formatCode="0.00%">
                  <c:v>-0.64414392268099485</c:v>
                </c:pt>
                <c:pt idx="109" formatCode="0.00%">
                  <c:v>-0.58254967269518987</c:v>
                </c:pt>
                <c:pt idx="110" formatCode="0.00%">
                  <c:v>-0.54179709499366235</c:v>
                </c:pt>
                <c:pt idx="111" formatCode="0.00%">
                  <c:v>-0.51138975638158757</c:v>
                </c:pt>
                <c:pt idx="112" formatCode="0.00%">
                  <c:v>-0.24317822225099373</c:v>
                </c:pt>
                <c:pt idx="113" formatCode="0.00%">
                  <c:v>-0.26739868055200033</c:v>
                </c:pt>
                <c:pt idx="114" formatCode="0.00%">
                  <c:v>-0.25109843614240146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C-40C8-AB95-013833C0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35490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UK Long-Term GDP (Annual)'!$E$3</c:f>
              <c:strCache>
                <c:ptCount val="1"/>
                <c:pt idx="0">
                  <c:v>US Real Growth YoY</c:v>
                </c:pt>
              </c:strCache>
            </c:strRef>
          </c:tx>
          <c:spPr>
            <a:solidFill>
              <a:srgbClr val="00B050">
                <a:alpha val="60000"/>
              </a:srgbClr>
            </a:solidFill>
            <a:ln w="1270">
              <a:solidFill>
                <a:schemeClr val="accent6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bg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(Annual)'!$E$4:$E$233</c:f>
              <c:numCache>
                <c:formatCode>0.00%</c:formatCode>
                <c:ptCount val="230"/>
                <c:pt idx="1">
                  <c:v>5.9982486865148843E-2</c:v>
                </c:pt>
                <c:pt idx="2">
                  <c:v>7.3729863692689079E-2</c:v>
                </c:pt>
                <c:pt idx="3">
                  <c:v>7.9438353529524885E-2</c:v>
                </c:pt>
                <c:pt idx="4">
                  <c:v>0.13221667854597285</c:v>
                </c:pt>
                <c:pt idx="5">
                  <c:v>6.3581995593327001E-2</c:v>
                </c:pt>
                <c:pt idx="6">
                  <c:v>3.166617342408995E-2</c:v>
                </c:pt>
                <c:pt idx="7">
                  <c:v>2.0223752151462993E-2</c:v>
                </c:pt>
                <c:pt idx="8">
                  <c:v>4.2738647546745501E-2</c:v>
                </c:pt>
                <c:pt idx="9">
                  <c:v>7.0648510179317725E-2</c:v>
                </c:pt>
                <c:pt idx="10">
                  <c:v>5.6919783402594071E-2</c:v>
                </c:pt>
                <c:pt idx="11">
                  <c:v>4.8731085428333154E-2</c:v>
                </c:pt>
                <c:pt idx="12">
                  <c:v>3.1470120427175674E-2</c:v>
                </c:pt>
                <c:pt idx="13">
                  <c:v>1.6852076219848078E-2</c:v>
                </c:pt>
                <c:pt idx="14">
                  <c:v>3.8886481802426376E-2</c:v>
                </c:pt>
                <c:pt idx="15">
                  <c:v>5.3070587008653858E-2</c:v>
                </c:pt>
                <c:pt idx="16">
                  <c:v>4.722772277227727E-2</c:v>
                </c:pt>
                <c:pt idx="17">
                  <c:v>9.4544766947146641E-4</c:v>
                </c:pt>
                <c:pt idx="18">
                  <c:v>2.1724756777179444E-3</c:v>
                </c:pt>
                <c:pt idx="19">
                  <c:v>7.6531573986804879E-2</c:v>
                </c:pt>
                <c:pt idx="20">
                  <c:v>5.5419366135528003E-2</c:v>
                </c:pt>
                <c:pt idx="21">
                  <c:v>4.5458316051431025E-2</c:v>
                </c:pt>
                <c:pt idx="22">
                  <c:v>3.9911132270094463E-2</c:v>
                </c:pt>
                <c:pt idx="23">
                  <c:v>5.6844193499160589E-2</c:v>
                </c:pt>
                <c:pt idx="24">
                  <c:v>4.1874232907371356E-2</c:v>
                </c:pt>
                <c:pt idx="25">
                  <c:v>8.0382509874574737E-3</c:v>
                </c:pt>
                <c:pt idx="26">
                  <c:v>-6.8742696088586186E-5</c:v>
                </c:pt>
                <c:pt idx="27">
                  <c:v>2.3236628626426503E-2</c:v>
                </c:pt>
                <c:pt idx="28">
                  <c:v>3.6347755979575291E-2</c:v>
                </c:pt>
                <c:pt idx="29">
                  <c:v>1.9319286871961161E-2</c:v>
                </c:pt>
                <c:pt idx="30">
                  <c:v>4.0005088087515128E-2</c:v>
                </c:pt>
                <c:pt idx="31">
                  <c:v>5.3265655577299453E-2</c:v>
                </c:pt>
                <c:pt idx="32">
                  <c:v>3.7856354874296061E-2</c:v>
                </c:pt>
                <c:pt idx="33">
                  <c:v>3.6195804195804149E-2</c:v>
                </c:pt>
                <c:pt idx="34">
                  <c:v>5.9280855199222549E-2</c:v>
                </c:pt>
                <c:pt idx="35">
                  <c:v>4.4750254841998016E-2</c:v>
                </c:pt>
                <c:pt idx="36">
                  <c:v>3.5564445311737636E-2</c:v>
                </c:pt>
                <c:pt idx="37">
                  <c:v>3.1045366749893999E-2</c:v>
                </c:pt>
                <c:pt idx="38">
                  <c:v>1.35246276158274E-2</c:v>
                </c:pt>
                <c:pt idx="39">
                  <c:v>3.8003786854206023E-2</c:v>
                </c:pt>
                <c:pt idx="40">
                  <c:v>9.1943539630836124E-2</c:v>
                </c:pt>
                <c:pt idx="41">
                  <c:v>8.2531222655317871E-2</c:v>
                </c:pt>
                <c:pt idx="42">
                  <c:v>6.7604805819891922E-2</c:v>
                </c:pt>
                <c:pt idx="43">
                  <c:v>3.0767112915992767E-2</c:v>
                </c:pt>
                <c:pt idx="44">
                  <c:v>1.6827484891990263E-2</c:v>
                </c:pt>
                <c:pt idx="45">
                  <c:v>5.3061894598588122E-2</c:v>
                </c:pt>
                <c:pt idx="46">
                  <c:v>2.9621776682984713E-2</c:v>
                </c:pt>
                <c:pt idx="47">
                  <c:v>9.145695163683687E-3</c:v>
                </c:pt>
                <c:pt idx="48">
                  <c:v>4.1382828676889805E-2</c:v>
                </c:pt>
                <c:pt idx="49">
                  <c:v>2.5675753558872749E-2</c:v>
                </c:pt>
                <c:pt idx="50">
                  <c:v>2.753350377883379E-3</c:v>
                </c:pt>
                <c:pt idx="51">
                  <c:v>2.2386596060631536E-2</c:v>
                </c:pt>
                <c:pt idx="52">
                  <c:v>3.1953959989038161E-2</c:v>
                </c:pt>
                <c:pt idx="53">
                  <c:v>4.9553855959209692E-2</c:v>
                </c:pt>
                <c:pt idx="54">
                  <c:v>5.6829107838672233E-2</c:v>
                </c:pt>
                <c:pt idx="55">
                  <c:v>6.3302049415820738E-2</c:v>
                </c:pt>
                <c:pt idx="56">
                  <c:v>8.1239304692425574E-2</c:v>
                </c:pt>
                <c:pt idx="57">
                  <c:v>6.8075801749271081E-2</c:v>
                </c:pt>
                <c:pt idx="58">
                  <c:v>3.3710932168691032E-2</c:v>
                </c:pt>
                <c:pt idx="59">
                  <c:v>1.3900939303632676E-2</c:v>
                </c:pt>
                <c:pt idx="60">
                  <c:v>4.6451492884382883E-2</c:v>
                </c:pt>
                <c:pt idx="61">
                  <c:v>8.0494915736329276E-2</c:v>
                </c:pt>
                <c:pt idx="62">
                  <c:v>0.11548206646923331</c:v>
                </c:pt>
                <c:pt idx="63">
                  <c:v>8.1771117568105733E-2</c:v>
                </c:pt>
                <c:pt idx="64">
                  <c:v>3.4522722004826534E-2</c:v>
                </c:pt>
                <c:pt idx="65">
                  <c:v>4.1700164744645773E-2</c:v>
                </c:pt>
                <c:pt idx="66">
                  <c:v>4.015739065524615E-2</c:v>
                </c:pt>
                <c:pt idx="67">
                  <c:v>5.1208446352766224E-3</c:v>
                </c:pt>
                <c:pt idx="68">
                  <c:v>4.046760413389161E-2</c:v>
                </c:pt>
                <c:pt idx="69">
                  <c:v>7.2402242434111086E-2</c:v>
                </c:pt>
                <c:pt idx="70">
                  <c:v>1.0227432946867232E-2</c:v>
                </c:pt>
                <c:pt idx="71">
                  <c:v>1.7810748717067781E-2</c:v>
                </c:pt>
                <c:pt idx="72">
                  <c:v>0.12426559780602298</c:v>
                </c:pt>
                <c:pt idx="73">
                  <c:v>7.6895652337079845E-2</c:v>
                </c:pt>
                <c:pt idx="74">
                  <c:v>1.1343241971737639E-2</c:v>
                </c:pt>
                <c:pt idx="75">
                  <c:v>2.8634437131732193E-2</c:v>
                </c:pt>
                <c:pt idx="76">
                  <c:v>-4.5884697842690558E-2</c:v>
                </c:pt>
                <c:pt idx="77">
                  <c:v>1.7151032660692289E-2</c:v>
                </c:pt>
                <c:pt idx="78">
                  <c:v>3.9004858348506755E-2</c:v>
                </c:pt>
                <c:pt idx="79">
                  <c:v>2.720862436982463E-2</c:v>
                </c:pt>
                <c:pt idx="80">
                  <c:v>2.9851470338537744E-2</c:v>
                </c:pt>
                <c:pt idx="81">
                  <c:v>4.7569697968925517E-2</c:v>
                </c:pt>
                <c:pt idx="82">
                  <c:v>8.3684328861575397E-2</c:v>
                </c:pt>
                <c:pt idx="83">
                  <c:v>8.5306647486790732E-2</c:v>
                </c:pt>
                <c:pt idx="84">
                  <c:v>1.8186336670256376E-2</c:v>
                </c:pt>
                <c:pt idx="85">
                  <c:v>-1.7836467753543639E-3</c:v>
                </c:pt>
                <c:pt idx="86">
                  <c:v>4.1398119122256993E-2</c:v>
                </c:pt>
                <c:pt idx="87">
                  <c:v>4.9758282511453755E-2</c:v>
                </c:pt>
                <c:pt idx="88">
                  <c:v>3.2127454578821713E-2</c:v>
                </c:pt>
                <c:pt idx="89">
                  <c:v>0.11655831527476801</c:v>
                </c:pt>
                <c:pt idx="90">
                  <c:v>8.2877574683871913E-2</c:v>
                </c:pt>
                <c:pt idx="91">
                  <c:v>0.12504078565815413</c:v>
                </c:pt>
                <c:pt idx="92">
                  <c:v>5.3073812344266891E-2</c:v>
                </c:pt>
                <c:pt idx="93">
                  <c:v>2.7652897755262806E-2</c:v>
                </c:pt>
                <c:pt idx="94">
                  <c:v>-1.6487249558377215E-2</c:v>
                </c:pt>
                <c:pt idx="95">
                  <c:v>3.4617214964460796E-3</c:v>
                </c:pt>
                <c:pt idx="96">
                  <c:v>8.1333710692786054E-2</c:v>
                </c:pt>
                <c:pt idx="97">
                  <c:v>7.2644766068220124E-2</c:v>
                </c:pt>
                <c:pt idx="98">
                  <c:v>5.7496430585186165E-2</c:v>
                </c:pt>
                <c:pt idx="99">
                  <c:v>2.8733302568068053E-2</c:v>
                </c:pt>
                <c:pt idx="100">
                  <c:v>9.7149941046850374E-2</c:v>
                </c:pt>
                <c:pt idx="101">
                  <c:v>1.1821258374197008E-2</c:v>
                </c:pt>
                <c:pt idx="102">
                  <c:v>5.0956440066183495E-2</c:v>
                </c:pt>
                <c:pt idx="103">
                  <c:v>-5.8046280107139969E-2</c:v>
                </c:pt>
                <c:pt idx="104">
                  <c:v>-4.7394462923430858E-2</c:v>
                </c:pt>
                <c:pt idx="105">
                  <c:v>0.11426503372998642</c:v>
                </c:pt>
                <c:pt idx="106">
                  <c:v>-1.6523063171679842E-2</c:v>
                </c:pt>
                <c:pt idx="107">
                  <c:v>4.3102058933095933E-2</c:v>
                </c:pt>
                <c:pt idx="108">
                  <c:v>0.1093383922940343</c:v>
                </c:pt>
                <c:pt idx="109">
                  <c:v>6.8382274035969859E-2</c:v>
                </c:pt>
                <c:pt idx="110">
                  <c:v>2.5136292044305897E-2</c:v>
                </c:pt>
                <c:pt idx="111">
                  <c:v>5.3080003585641578E-2</c:v>
                </c:pt>
                <c:pt idx="112">
                  <c:v>5.1364636060757807E-2</c:v>
                </c:pt>
                <c:pt idx="113">
                  <c:v>2.9180945208058695E-2</c:v>
                </c:pt>
                <c:pt idx="114">
                  <c:v>-3.540627664206597E-2</c:v>
                </c:pt>
                <c:pt idx="115">
                  <c:v>0.11283179546510635</c:v>
                </c:pt>
                <c:pt idx="116">
                  <c:v>4.0892396056141145E-2</c:v>
                </c:pt>
                <c:pt idx="117">
                  <c:v>2.5693925937569695E-2</c:v>
                </c:pt>
                <c:pt idx="118">
                  <c:v>-0.10811436416461795</c:v>
                </c:pt>
                <c:pt idx="119">
                  <c:v>7.227915052040923E-2</c:v>
                </c:pt>
                <c:pt idx="120">
                  <c:v>1.0768231796580485E-2</c:v>
                </c:pt>
                <c:pt idx="121">
                  <c:v>3.2399822964421121E-2</c:v>
                </c:pt>
                <c:pt idx="122">
                  <c:v>4.6851380555293476E-2</c:v>
                </c:pt>
                <c:pt idx="123">
                  <c:v>3.9473684210526327E-2</c:v>
                </c:pt>
                <c:pt idx="124">
                  <c:v>-7.6565299903420536E-2</c:v>
                </c:pt>
                <c:pt idx="125">
                  <c:v>2.7262712835729674E-2</c:v>
                </c:pt>
                <c:pt idx="126">
                  <c:v>0.13866668732857068</c:v>
                </c:pt>
                <c:pt idx="127">
                  <c:v>-2.4734857299947066E-2</c:v>
                </c:pt>
                <c:pt idx="128">
                  <c:v>9.019170604143345E-2</c:v>
                </c:pt>
                <c:pt idx="129">
                  <c:v>8.0243097288834608E-3</c:v>
                </c:pt>
                <c:pt idx="130">
                  <c:v>-9.3457943925233655E-3</c:v>
                </c:pt>
                <c:pt idx="131">
                  <c:v>-2.2926066447908067E-2</c:v>
                </c:pt>
                <c:pt idx="132">
                  <c:v>5.5531213185809891E-2</c:v>
                </c:pt>
                <c:pt idx="133">
                  <c:v>0.13167346918484113</c:v>
                </c:pt>
                <c:pt idx="134">
                  <c:v>3.0791313811777243E-2</c:v>
                </c:pt>
                <c:pt idx="135">
                  <c:v>2.3490655091808366E-2</c:v>
                </c:pt>
                <c:pt idx="136">
                  <c:v>6.5343304525969259E-2</c:v>
                </c:pt>
                <c:pt idx="137">
                  <c:v>9.6579555503442105E-3</c:v>
                </c:pt>
                <c:pt idx="138">
                  <c:v>1.1460491692062869E-2</c:v>
                </c:pt>
                <c:pt idx="139">
                  <c:v>6.1493726623743861E-2</c:v>
                </c:pt>
                <c:pt idx="140">
                  <c:v>-8.5000901388137762E-2</c:v>
                </c:pt>
                <c:pt idx="141">
                  <c:v>-6.4131612649000136E-2</c:v>
                </c:pt>
                <c:pt idx="142">
                  <c:v>-0.12894736842105259</c:v>
                </c:pt>
                <c:pt idx="143">
                  <c:v>-1.2326283987915354E-2</c:v>
                </c:pt>
                <c:pt idx="144">
                  <c:v>0.1080386638933073</c:v>
                </c:pt>
                <c:pt idx="145">
                  <c:v>8.9001766784452263E-2</c:v>
                </c:pt>
                <c:pt idx="146">
                  <c:v>0.12887852362603924</c:v>
                </c:pt>
                <c:pt idx="147">
                  <c:v>5.1199137698733521E-2</c:v>
                </c:pt>
                <c:pt idx="148">
                  <c:v>-3.3068443988720886E-2</c:v>
                </c:pt>
                <c:pt idx="149">
                  <c:v>8.0240367621067454E-2</c:v>
                </c:pt>
                <c:pt idx="150">
                  <c:v>8.8187172774869094E-2</c:v>
                </c:pt>
                <c:pt idx="151">
                  <c:v>0.17711622312434216</c:v>
                </c:pt>
                <c:pt idx="152">
                  <c:v>0.18884915059394558</c:v>
                </c:pt>
                <c:pt idx="153">
                  <c:v>0.17023905452592003</c:v>
                </c:pt>
                <c:pt idx="154">
                  <c:v>7.9507895703268439E-2</c:v>
                </c:pt>
                <c:pt idx="155">
                  <c:v>-9.780574927708785E-3</c:v>
                </c:pt>
                <c:pt idx="156">
                  <c:v>-0.11603538606888264</c:v>
                </c:pt>
                <c:pt idx="157">
                  <c:v>-1.1465215701515707E-2</c:v>
                </c:pt>
                <c:pt idx="158">
                  <c:v>4.1134263809710969E-2</c:v>
                </c:pt>
                <c:pt idx="159">
                  <c:v>-5.6171819683737967E-3</c:v>
                </c:pt>
                <c:pt idx="160">
                  <c:v>8.6822367796449251E-2</c:v>
                </c:pt>
                <c:pt idx="161">
                  <c:v>8.0497925311203256E-2</c:v>
                </c:pt>
                <c:pt idx="162">
                  <c:v>4.0868299781712247E-2</c:v>
                </c:pt>
                <c:pt idx="163">
                  <c:v>4.6875606819682281E-2</c:v>
                </c:pt>
                <c:pt idx="164">
                  <c:v>-5.787208784686193E-3</c:v>
                </c:pt>
                <c:pt idx="165">
                  <c:v>7.1343283582089523E-2</c:v>
                </c:pt>
                <c:pt idx="166">
                  <c:v>2.1315129562552215E-2</c:v>
                </c:pt>
                <c:pt idx="167">
                  <c:v>2.1040785704542264E-2</c:v>
                </c:pt>
                <c:pt idx="168">
                  <c:v>-7.3811829932199924E-3</c:v>
                </c:pt>
                <c:pt idx="169">
                  <c:v>6.9380888290713427E-2</c:v>
                </c:pt>
                <c:pt idx="170">
                  <c:v>2.5737839028380893E-2</c:v>
                </c:pt>
                <c:pt idx="171">
                  <c:v>2.5613496932515245E-2</c:v>
                </c:pt>
                <c:pt idx="172">
                  <c:v>6.128308658591286E-2</c:v>
                </c:pt>
                <c:pt idx="173">
                  <c:v>4.3540750760906244E-2</c:v>
                </c:pt>
                <c:pt idx="174">
                  <c:v>5.7630505819762812E-2</c:v>
                </c:pt>
                <c:pt idx="175">
                  <c:v>6.4984807088323215E-2</c:v>
                </c:pt>
                <c:pt idx="176">
                  <c:v>6.5958569099453301E-2</c:v>
                </c:pt>
                <c:pt idx="177">
                  <c:v>2.7418520434557614E-2</c:v>
                </c:pt>
                <c:pt idx="178">
                  <c:v>4.914838653180964E-2</c:v>
                </c:pt>
                <c:pt idx="179">
                  <c:v>3.1258477140412744E-2</c:v>
                </c:pt>
                <c:pt idx="180">
                  <c:v>1.8615568280690997E-3</c:v>
                </c:pt>
                <c:pt idx="181">
                  <c:v>3.2920647102781198E-2</c:v>
                </c:pt>
                <c:pt idx="182">
                  <c:v>5.2597618442406624E-2</c:v>
                </c:pt>
                <c:pt idx="183">
                  <c:v>5.6452361934129724E-2</c:v>
                </c:pt>
                <c:pt idx="184">
                  <c:v>-5.3980869320578995E-3</c:v>
                </c:pt>
                <c:pt idx="185">
                  <c:v>-2.0684168655529245E-3</c:v>
                </c:pt>
                <c:pt idx="186">
                  <c:v>5.3890306122448939E-2</c:v>
                </c:pt>
                <c:pt idx="187">
                  <c:v>4.6243066061522953E-2</c:v>
                </c:pt>
                <c:pt idx="188">
                  <c:v>5.5349367780080705E-2</c:v>
                </c:pt>
                <c:pt idx="189">
                  <c:v>3.1665803976494322E-2</c:v>
                </c:pt>
                <c:pt idx="190">
                  <c:v>-2.5676592981731527E-3</c:v>
                </c:pt>
                <c:pt idx="191">
                  <c:v>2.5372825186412484E-2</c:v>
                </c:pt>
                <c:pt idx="192">
                  <c:v>-1.8021267693018039E-2</c:v>
                </c:pt>
                <c:pt idx="193">
                  <c:v>4.5828557994651575E-2</c:v>
                </c:pt>
                <c:pt idx="194">
                  <c:v>7.23688832066538E-2</c:v>
                </c:pt>
                <c:pt idx="195">
                  <c:v>4.1701603605492021E-2</c:v>
                </c:pt>
                <c:pt idx="196">
                  <c:v>3.4624140056092934E-2</c:v>
                </c:pt>
                <c:pt idx="197">
                  <c:v>3.4595935038412851E-2</c:v>
                </c:pt>
                <c:pt idx="198">
                  <c:v>4.1769474797321182E-2</c:v>
                </c:pt>
                <c:pt idx="199">
                  <c:v>3.672249478373657E-2</c:v>
                </c:pt>
                <c:pt idx="200">
                  <c:v>1.8864024542813995E-2</c:v>
                </c:pt>
                <c:pt idx="201">
                  <c:v>-1.0784261384869653E-3</c:v>
                </c:pt>
                <c:pt idx="202">
                  <c:v>3.5220300575068864E-2</c:v>
                </c:pt>
                <c:pt idx="203">
                  <c:v>2.7527387995746055E-2</c:v>
                </c:pt>
                <c:pt idx="204">
                  <c:v>4.0285384112947797E-2</c:v>
                </c:pt>
                <c:pt idx="205">
                  <c:v>2.6844016846335084E-2</c:v>
                </c:pt>
                <c:pt idx="206">
                  <c:v>3.7731766742236772E-2</c:v>
                </c:pt>
                <c:pt idx="207">
                  <c:v>4.4463984625704889E-2</c:v>
                </c:pt>
                <c:pt idx="208">
                  <c:v>4.4818996866836214E-2</c:v>
                </c:pt>
                <c:pt idx="209">
                  <c:v>4.7531628219931399E-2</c:v>
                </c:pt>
                <c:pt idx="210">
                  <c:v>4.1275127869632389E-2</c:v>
                </c:pt>
                <c:pt idx="211">
                  <c:v>9.9840073109436211E-3</c:v>
                </c:pt>
                <c:pt idx="212">
                  <c:v>1.74180559639876E-2</c:v>
                </c:pt>
                <c:pt idx="213">
                  <c:v>2.8607214057555286E-2</c:v>
                </c:pt>
                <c:pt idx="214">
                  <c:v>3.7992377027328939E-2</c:v>
                </c:pt>
                <c:pt idx="215">
                  <c:v>3.5130219902265614E-2</c:v>
                </c:pt>
                <c:pt idx="216">
                  <c:v>2.8553227158424122E-2</c:v>
                </c:pt>
                <c:pt idx="217">
                  <c:v>1.8756967851717654E-2</c:v>
                </c:pt>
                <c:pt idx="218">
                  <c:v>-1.3631127607832694E-3</c:v>
                </c:pt>
                <c:pt idx="219">
                  <c:v>-2.5370561433414318E-2</c:v>
                </c:pt>
                <c:pt idx="220">
                  <c:v>2.564304876124357E-2</c:v>
                </c:pt>
                <c:pt idx="221">
                  <c:v>1.5507603148960269E-2</c:v>
                </c:pt>
                <c:pt idx="222">
                  <c:v>2.2492692873421039E-2</c:v>
                </c:pt>
                <c:pt idx="223">
                  <c:v>1.8423164783601953E-2</c:v>
                </c:pt>
                <c:pt idx="224">
                  <c:v>2.5255525782945654E-2</c:v>
                </c:pt>
                <c:pt idx="225">
                  <c:v>2.9079943235572392E-2</c:v>
                </c:pt>
                <c:pt idx="226">
                  <c:v>1.6381479906687035E-2</c:v>
                </c:pt>
                <c:pt idx="227">
                  <c:v>2.3698477576333143E-2</c:v>
                </c:pt>
                <c:pt idx="228">
                  <c:v>2.9274192212324968E-2</c:v>
                </c:pt>
                <c:pt idx="229">
                  <c:v>2.3333798328164734E-2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7-4883-BA9F-D89D4BF4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3068703"/>
        <c:axId val="1183186031"/>
      </c:barChart>
      <c:catAx>
        <c:axId val="1263068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6031"/>
        <c:crossesAt val="0"/>
        <c:auto val="1"/>
        <c:lblAlgn val="ctr"/>
        <c:lblOffset val="100"/>
        <c:noMultiLvlLbl val="0"/>
      </c:catAx>
      <c:valAx>
        <c:axId val="118318603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8703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chemeClr val="bg1"/>
                </a:solidFill>
              </a:rPr>
              <a:t>US Nominal vs Real GDP Growth</a:t>
            </a:r>
            <a:r>
              <a:rPr lang="en-GB" sz="1400" baseline="0">
                <a:solidFill>
                  <a:schemeClr val="bg1"/>
                </a:solidFill>
              </a:rPr>
              <a:t> 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UK Long-Term GDP (Annual)'!$E$3</c:f>
              <c:strCache>
                <c:ptCount val="1"/>
                <c:pt idx="0">
                  <c:v>US Real Growth YoY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90000"/>
              </a:schemeClr>
            </a:solidFill>
            <a:ln w="3175">
              <a:solidFill>
                <a:schemeClr val="accent6"/>
              </a:solidFill>
            </a:ln>
            <a:effectLst/>
          </c:spPr>
          <c:invertIfNegative val="0"/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(Annual)'!$E$4:$E$233</c:f>
              <c:numCache>
                <c:formatCode>0.00%</c:formatCode>
                <c:ptCount val="230"/>
                <c:pt idx="1">
                  <c:v>5.9982486865148843E-2</c:v>
                </c:pt>
                <c:pt idx="2">
                  <c:v>7.3729863692689079E-2</c:v>
                </c:pt>
                <c:pt idx="3">
                  <c:v>7.9438353529524885E-2</c:v>
                </c:pt>
                <c:pt idx="4">
                  <c:v>0.13221667854597285</c:v>
                </c:pt>
                <c:pt idx="5">
                  <c:v>6.3581995593327001E-2</c:v>
                </c:pt>
                <c:pt idx="6">
                  <c:v>3.166617342408995E-2</c:v>
                </c:pt>
                <c:pt idx="7">
                  <c:v>2.0223752151462993E-2</c:v>
                </c:pt>
                <c:pt idx="8">
                  <c:v>4.2738647546745501E-2</c:v>
                </c:pt>
                <c:pt idx="9">
                  <c:v>7.0648510179317725E-2</c:v>
                </c:pt>
                <c:pt idx="10">
                  <c:v>5.6919783402594071E-2</c:v>
                </c:pt>
                <c:pt idx="11">
                  <c:v>4.8731085428333154E-2</c:v>
                </c:pt>
                <c:pt idx="12">
                  <c:v>3.1470120427175674E-2</c:v>
                </c:pt>
                <c:pt idx="13">
                  <c:v>1.6852076219848078E-2</c:v>
                </c:pt>
                <c:pt idx="14">
                  <c:v>3.8886481802426376E-2</c:v>
                </c:pt>
                <c:pt idx="15">
                  <c:v>5.3070587008653858E-2</c:v>
                </c:pt>
                <c:pt idx="16">
                  <c:v>4.722772277227727E-2</c:v>
                </c:pt>
                <c:pt idx="17">
                  <c:v>9.4544766947146641E-4</c:v>
                </c:pt>
                <c:pt idx="18">
                  <c:v>2.1724756777179444E-3</c:v>
                </c:pt>
                <c:pt idx="19">
                  <c:v>7.6531573986804879E-2</c:v>
                </c:pt>
                <c:pt idx="20">
                  <c:v>5.5419366135528003E-2</c:v>
                </c:pt>
                <c:pt idx="21">
                  <c:v>4.5458316051431025E-2</c:v>
                </c:pt>
                <c:pt idx="22">
                  <c:v>3.9911132270094463E-2</c:v>
                </c:pt>
                <c:pt idx="23">
                  <c:v>5.6844193499160589E-2</c:v>
                </c:pt>
                <c:pt idx="24">
                  <c:v>4.1874232907371356E-2</c:v>
                </c:pt>
                <c:pt idx="25">
                  <c:v>8.0382509874574737E-3</c:v>
                </c:pt>
                <c:pt idx="26">
                  <c:v>-6.8742696088586186E-5</c:v>
                </c:pt>
                <c:pt idx="27">
                  <c:v>2.3236628626426503E-2</c:v>
                </c:pt>
                <c:pt idx="28">
                  <c:v>3.6347755979575291E-2</c:v>
                </c:pt>
                <c:pt idx="29">
                  <c:v>1.9319286871961161E-2</c:v>
                </c:pt>
                <c:pt idx="30">
                  <c:v>4.0005088087515128E-2</c:v>
                </c:pt>
                <c:pt idx="31">
                  <c:v>5.3265655577299453E-2</c:v>
                </c:pt>
                <c:pt idx="32">
                  <c:v>3.7856354874296061E-2</c:v>
                </c:pt>
                <c:pt idx="33">
                  <c:v>3.6195804195804149E-2</c:v>
                </c:pt>
                <c:pt idx="34">
                  <c:v>5.9280855199222549E-2</c:v>
                </c:pt>
                <c:pt idx="35">
                  <c:v>4.4750254841998016E-2</c:v>
                </c:pt>
                <c:pt idx="36">
                  <c:v>3.5564445311737636E-2</c:v>
                </c:pt>
                <c:pt idx="37">
                  <c:v>3.1045366749893999E-2</c:v>
                </c:pt>
                <c:pt idx="38">
                  <c:v>1.35246276158274E-2</c:v>
                </c:pt>
                <c:pt idx="39">
                  <c:v>3.8003786854206023E-2</c:v>
                </c:pt>
                <c:pt idx="40">
                  <c:v>9.1943539630836124E-2</c:v>
                </c:pt>
                <c:pt idx="41">
                  <c:v>8.2531222655317871E-2</c:v>
                </c:pt>
                <c:pt idx="42">
                  <c:v>6.7604805819891922E-2</c:v>
                </c:pt>
                <c:pt idx="43">
                  <c:v>3.0767112915992767E-2</c:v>
                </c:pt>
                <c:pt idx="44">
                  <c:v>1.6827484891990263E-2</c:v>
                </c:pt>
                <c:pt idx="45">
                  <c:v>5.3061894598588122E-2</c:v>
                </c:pt>
                <c:pt idx="46">
                  <c:v>2.9621776682984713E-2</c:v>
                </c:pt>
                <c:pt idx="47">
                  <c:v>9.145695163683687E-3</c:v>
                </c:pt>
                <c:pt idx="48">
                  <c:v>4.1382828676889805E-2</c:v>
                </c:pt>
                <c:pt idx="49">
                  <c:v>2.5675753558872749E-2</c:v>
                </c:pt>
                <c:pt idx="50">
                  <c:v>2.753350377883379E-3</c:v>
                </c:pt>
                <c:pt idx="51">
                  <c:v>2.2386596060631536E-2</c:v>
                </c:pt>
                <c:pt idx="52">
                  <c:v>3.1953959989038161E-2</c:v>
                </c:pt>
                <c:pt idx="53">
                  <c:v>4.9553855959209692E-2</c:v>
                </c:pt>
                <c:pt idx="54">
                  <c:v>5.6829107838672233E-2</c:v>
                </c:pt>
                <c:pt idx="55">
                  <c:v>6.3302049415820738E-2</c:v>
                </c:pt>
                <c:pt idx="56">
                  <c:v>8.1239304692425574E-2</c:v>
                </c:pt>
                <c:pt idx="57">
                  <c:v>6.8075801749271081E-2</c:v>
                </c:pt>
                <c:pt idx="58">
                  <c:v>3.3710932168691032E-2</c:v>
                </c:pt>
                <c:pt idx="59">
                  <c:v>1.3900939303632676E-2</c:v>
                </c:pt>
                <c:pt idx="60">
                  <c:v>4.6451492884382883E-2</c:v>
                </c:pt>
                <c:pt idx="61">
                  <c:v>8.0494915736329276E-2</c:v>
                </c:pt>
                <c:pt idx="62">
                  <c:v>0.11548206646923331</c:v>
                </c:pt>
                <c:pt idx="63">
                  <c:v>8.1771117568105733E-2</c:v>
                </c:pt>
                <c:pt idx="64">
                  <c:v>3.4522722004826534E-2</c:v>
                </c:pt>
                <c:pt idx="65">
                  <c:v>4.1700164744645773E-2</c:v>
                </c:pt>
                <c:pt idx="66">
                  <c:v>4.015739065524615E-2</c:v>
                </c:pt>
                <c:pt idx="67">
                  <c:v>5.1208446352766224E-3</c:v>
                </c:pt>
                <c:pt idx="68">
                  <c:v>4.046760413389161E-2</c:v>
                </c:pt>
                <c:pt idx="69">
                  <c:v>7.2402242434111086E-2</c:v>
                </c:pt>
                <c:pt idx="70">
                  <c:v>1.0227432946867232E-2</c:v>
                </c:pt>
                <c:pt idx="71">
                  <c:v>1.7810748717067781E-2</c:v>
                </c:pt>
                <c:pt idx="72">
                  <c:v>0.12426559780602298</c:v>
                </c:pt>
                <c:pt idx="73">
                  <c:v>7.6895652337079845E-2</c:v>
                </c:pt>
                <c:pt idx="74">
                  <c:v>1.1343241971737639E-2</c:v>
                </c:pt>
                <c:pt idx="75">
                  <c:v>2.8634437131732193E-2</c:v>
                </c:pt>
                <c:pt idx="76">
                  <c:v>-4.5884697842690558E-2</c:v>
                </c:pt>
                <c:pt idx="77">
                  <c:v>1.7151032660692289E-2</c:v>
                </c:pt>
                <c:pt idx="78">
                  <c:v>3.9004858348506755E-2</c:v>
                </c:pt>
                <c:pt idx="79">
                  <c:v>2.720862436982463E-2</c:v>
                </c:pt>
                <c:pt idx="80">
                  <c:v>2.9851470338537744E-2</c:v>
                </c:pt>
                <c:pt idx="81">
                  <c:v>4.7569697968925517E-2</c:v>
                </c:pt>
                <c:pt idx="82">
                  <c:v>8.3684328861575397E-2</c:v>
                </c:pt>
                <c:pt idx="83">
                  <c:v>8.5306647486790732E-2</c:v>
                </c:pt>
                <c:pt idx="84">
                  <c:v>1.8186336670256376E-2</c:v>
                </c:pt>
                <c:pt idx="85">
                  <c:v>-1.7836467753543639E-3</c:v>
                </c:pt>
                <c:pt idx="86">
                  <c:v>4.1398119122256993E-2</c:v>
                </c:pt>
                <c:pt idx="87">
                  <c:v>4.9758282511453755E-2</c:v>
                </c:pt>
                <c:pt idx="88">
                  <c:v>3.2127454578821713E-2</c:v>
                </c:pt>
                <c:pt idx="89">
                  <c:v>0.11655831527476801</c:v>
                </c:pt>
                <c:pt idx="90">
                  <c:v>8.2877574683871913E-2</c:v>
                </c:pt>
                <c:pt idx="91">
                  <c:v>0.12504078565815413</c:v>
                </c:pt>
                <c:pt idx="92">
                  <c:v>5.3073812344266891E-2</c:v>
                </c:pt>
                <c:pt idx="93">
                  <c:v>2.7652897755262806E-2</c:v>
                </c:pt>
                <c:pt idx="94">
                  <c:v>-1.6487249558377215E-2</c:v>
                </c:pt>
                <c:pt idx="95">
                  <c:v>3.4617214964460796E-3</c:v>
                </c:pt>
                <c:pt idx="96">
                  <c:v>8.1333710692786054E-2</c:v>
                </c:pt>
                <c:pt idx="97">
                  <c:v>7.2644766068220124E-2</c:v>
                </c:pt>
                <c:pt idx="98">
                  <c:v>5.7496430585186165E-2</c:v>
                </c:pt>
                <c:pt idx="99">
                  <c:v>2.8733302568068053E-2</c:v>
                </c:pt>
                <c:pt idx="100">
                  <c:v>9.7149941046850374E-2</c:v>
                </c:pt>
                <c:pt idx="101">
                  <c:v>1.1821258374197008E-2</c:v>
                </c:pt>
                <c:pt idx="102">
                  <c:v>5.0956440066183495E-2</c:v>
                </c:pt>
                <c:pt idx="103">
                  <c:v>-5.8046280107139969E-2</c:v>
                </c:pt>
                <c:pt idx="104">
                  <c:v>-4.7394462923430858E-2</c:v>
                </c:pt>
                <c:pt idx="105">
                  <c:v>0.11426503372998642</c:v>
                </c:pt>
                <c:pt idx="106">
                  <c:v>-1.6523063171679842E-2</c:v>
                </c:pt>
                <c:pt idx="107">
                  <c:v>4.3102058933095933E-2</c:v>
                </c:pt>
                <c:pt idx="108">
                  <c:v>0.1093383922940343</c:v>
                </c:pt>
                <c:pt idx="109">
                  <c:v>6.8382274035969859E-2</c:v>
                </c:pt>
                <c:pt idx="110">
                  <c:v>2.5136292044305897E-2</c:v>
                </c:pt>
                <c:pt idx="111">
                  <c:v>5.3080003585641578E-2</c:v>
                </c:pt>
                <c:pt idx="112">
                  <c:v>5.1364636060757807E-2</c:v>
                </c:pt>
                <c:pt idx="113">
                  <c:v>2.9180945208058695E-2</c:v>
                </c:pt>
                <c:pt idx="114">
                  <c:v>-3.540627664206597E-2</c:v>
                </c:pt>
                <c:pt idx="115">
                  <c:v>0.11283179546510635</c:v>
                </c:pt>
                <c:pt idx="116">
                  <c:v>4.0892396056141145E-2</c:v>
                </c:pt>
                <c:pt idx="117">
                  <c:v>2.5693925937569695E-2</c:v>
                </c:pt>
                <c:pt idx="118">
                  <c:v>-0.10811436416461795</c:v>
                </c:pt>
                <c:pt idx="119">
                  <c:v>7.227915052040923E-2</c:v>
                </c:pt>
                <c:pt idx="120">
                  <c:v>1.0768231796580485E-2</c:v>
                </c:pt>
                <c:pt idx="121">
                  <c:v>3.2399822964421121E-2</c:v>
                </c:pt>
                <c:pt idx="122">
                  <c:v>4.6851380555293476E-2</c:v>
                </c:pt>
                <c:pt idx="123">
                  <c:v>3.9473684210526327E-2</c:v>
                </c:pt>
                <c:pt idx="124">
                  <c:v>-7.6565299903420536E-2</c:v>
                </c:pt>
                <c:pt idx="125">
                  <c:v>2.7262712835729674E-2</c:v>
                </c:pt>
                <c:pt idx="126">
                  <c:v>0.13866668732857068</c:v>
                </c:pt>
                <c:pt idx="127">
                  <c:v>-2.4734857299947066E-2</c:v>
                </c:pt>
                <c:pt idx="128">
                  <c:v>9.019170604143345E-2</c:v>
                </c:pt>
                <c:pt idx="129">
                  <c:v>8.0243097288834608E-3</c:v>
                </c:pt>
                <c:pt idx="130">
                  <c:v>-9.3457943925233655E-3</c:v>
                </c:pt>
                <c:pt idx="131">
                  <c:v>-2.2926066447908067E-2</c:v>
                </c:pt>
                <c:pt idx="132">
                  <c:v>5.5531213185809891E-2</c:v>
                </c:pt>
                <c:pt idx="133">
                  <c:v>0.13167346918484113</c:v>
                </c:pt>
                <c:pt idx="134">
                  <c:v>3.0791313811777243E-2</c:v>
                </c:pt>
                <c:pt idx="135">
                  <c:v>2.3490655091808366E-2</c:v>
                </c:pt>
                <c:pt idx="136">
                  <c:v>6.5343304525969259E-2</c:v>
                </c:pt>
                <c:pt idx="137">
                  <c:v>9.6579555503442105E-3</c:v>
                </c:pt>
                <c:pt idx="138">
                  <c:v>1.1460491692062869E-2</c:v>
                </c:pt>
                <c:pt idx="139">
                  <c:v>6.1493726623743861E-2</c:v>
                </c:pt>
                <c:pt idx="140">
                  <c:v>-8.5000901388137762E-2</c:v>
                </c:pt>
                <c:pt idx="141">
                  <c:v>-6.4131612649000136E-2</c:v>
                </c:pt>
                <c:pt idx="142">
                  <c:v>-0.12894736842105259</c:v>
                </c:pt>
                <c:pt idx="143">
                  <c:v>-1.2326283987915354E-2</c:v>
                </c:pt>
                <c:pt idx="144">
                  <c:v>0.1080386638933073</c:v>
                </c:pt>
                <c:pt idx="145">
                  <c:v>8.9001766784452263E-2</c:v>
                </c:pt>
                <c:pt idx="146">
                  <c:v>0.12887852362603924</c:v>
                </c:pt>
                <c:pt idx="147">
                  <c:v>5.1199137698733521E-2</c:v>
                </c:pt>
                <c:pt idx="148">
                  <c:v>-3.3068443988720886E-2</c:v>
                </c:pt>
                <c:pt idx="149">
                  <c:v>8.0240367621067454E-2</c:v>
                </c:pt>
                <c:pt idx="150">
                  <c:v>8.8187172774869094E-2</c:v>
                </c:pt>
                <c:pt idx="151">
                  <c:v>0.17711622312434216</c:v>
                </c:pt>
                <c:pt idx="152">
                  <c:v>0.18884915059394558</c:v>
                </c:pt>
                <c:pt idx="153">
                  <c:v>0.17023905452592003</c:v>
                </c:pt>
                <c:pt idx="154">
                  <c:v>7.9507895703268439E-2</c:v>
                </c:pt>
                <c:pt idx="155">
                  <c:v>-9.780574927708785E-3</c:v>
                </c:pt>
                <c:pt idx="156">
                  <c:v>-0.11603538606888264</c:v>
                </c:pt>
                <c:pt idx="157">
                  <c:v>-1.1465215701515707E-2</c:v>
                </c:pt>
                <c:pt idx="158">
                  <c:v>4.1134263809710969E-2</c:v>
                </c:pt>
                <c:pt idx="159">
                  <c:v>-5.6171819683737967E-3</c:v>
                </c:pt>
                <c:pt idx="160">
                  <c:v>8.6822367796449251E-2</c:v>
                </c:pt>
                <c:pt idx="161">
                  <c:v>8.0497925311203256E-2</c:v>
                </c:pt>
                <c:pt idx="162">
                  <c:v>4.0868299781712247E-2</c:v>
                </c:pt>
                <c:pt idx="163">
                  <c:v>4.6875606819682281E-2</c:v>
                </c:pt>
                <c:pt idx="164">
                  <c:v>-5.787208784686193E-3</c:v>
                </c:pt>
                <c:pt idx="165">
                  <c:v>7.1343283582089523E-2</c:v>
                </c:pt>
                <c:pt idx="166">
                  <c:v>2.1315129562552215E-2</c:v>
                </c:pt>
                <c:pt idx="167">
                  <c:v>2.1040785704542264E-2</c:v>
                </c:pt>
                <c:pt idx="168">
                  <c:v>-7.3811829932199924E-3</c:v>
                </c:pt>
                <c:pt idx="169">
                  <c:v>6.9380888290713427E-2</c:v>
                </c:pt>
                <c:pt idx="170">
                  <c:v>2.5737839028380893E-2</c:v>
                </c:pt>
                <c:pt idx="171">
                  <c:v>2.5613496932515245E-2</c:v>
                </c:pt>
                <c:pt idx="172">
                  <c:v>6.128308658591286E-2</c:v>
                </c:pt>
                <c:pt idx="173">
                  <c:v>4.3540750760906244E-2</c:v>
                </c:pt>
                <c:pt idx="174">
                  <c:v>5.7630505819762812E-2</c:v>
                </c:pt>
                <c:pt idx="175">
                  <c:v>6.4984807088323215E-2</c:v>
                </c:pt>
                <c:pt idx="176">
                  <c:v>6.5958569099453301E-2</c:v>
                </c:pt>
                <c:pt idx="177">
                  <c:v>2.7418520434557614E-2</c:v>
                </c:pt>
                <c:pt idx="178">
                  <c:v>4.914838653180964E-2</c:v>
                </c:pt>
                <c:pt idx="179">
                  <c:v>3.1258477140412744E-2</c:v>
                </c:pt>
                <c:pt idx="180">
                  <c:v>1.8615568280690997E-3</c:v>
                </c:pt>
                <c:pt idx="181">
                  <c:v>3.2920647102781198E-2</c:v>
                </c:pt>
                <c:pt idx="182">
                  <c:v>5.2597618442406624E-2</c:v>
                </c:pt>
                <c:pt idx="183">
                  <c:v>5.6452361934129724E-2</c:v>
                </c:pt>
                <c:pt idx="184">
                  <c:v>-5.3980869320578995E-3</c:v>
                </c:pt>
                <c:pt idx="185">
                  <c:v>-2.0684168655529245E-3</c:v>
                </c:pt>
                <c:pt idx="186">
                  <c:v>5.3890306122448939E-2</c:v>
                </c:pt>
                <c:pt idx="187">
                  <c:v>4.6243066061522953E-2</c:v>
                </c:pt>
                <c:pt idx="188">
                  <c:v>5.5349367780080705E-2</c:v>
                </c:pt>
                <c:pt idx="189">
                  <c:v>3.1665803976494322E-2</c:v>
                </c:pt>
                <c:pt idx="190">
                  <c:v>-2.5676592981731527E-3</c:v>
                </c:pt>
                <c:pt idx="191">
                  <c:v>2.5372825186412484E-2</c:v>
                </c:pt>
                <c:pt idx="192">
                  <c:v>-1.8021267693018039E-2</c:v>
                </c:pt>
                <c:pt idx="193">
                  <c:v>4.5828557994651575E-2</c:v>
                </c:pt>
                <c:pt idx="194">
                  <c:v>7.23688832066538E-2</c:v>
                </c:pt>
                <c:pt idx="195">
                  <c:v>4.1701603605492021E-2</c:v>
                </c:pt>
                <c:pt idx="196">
                  <c:v>3.4624140056092934E-2</c:v>
                </c:pt>
                <c:pt idx="197">
                  <c:v>3.4595935038412851E-2</c:v>
                </c:pt>
                <c:pt idx="198">
                  <c:v>4.1769474797321182E-2</c:v>
                </c:pt>
                <c:pt idx="199">
                  <c:v>3.672249478373657E-2</c:v>
                </c:pt>
                <c:pt idx="200">
                  <c:v>1.8864024542813995E-2</c:v>
                </c:pt>
                <c:pt idx="201">
                  <c:v>-1.0784261384869653E-3</c:v>
                </c:pt>
                <c:pt idx="202">
                  <c:v>3.5220300575068864E-2</c:v>
                </c:pt>
                <c:pt idx="203">
                  <c:v>2.7527387995746055E-2</c:v>
                </c:pt>
                <c:pt idx="204">
                  <c:v>4.0285384112947797E-2</c:v>
                </c:pt>
                <c:pt idx="205">
                  <c:v>2.6844016846335084E-2</c:v>
                </c:pt>
                <c:pt idx="206">
                  <c:v>3.7731766742236772E-2</c:v>
                </c:pt>
                <c:pt idx="207">
                  <c:v>4.4463984625704889E-2</c:v>
                </c:pt>
                <c:pt idx="208">
                  <c:v>4.4818996866836214E-2</c:v>
                </c:pt>
                <c:pt idx="209">
                  <c:v>4.7531628219931399E-2</c:v>
                </c:pt>
                <c:pt idx="210">
                  <c:v>4.1275127869632389E-2</c:v>
                </c:pt>
                <c:pt idx="211">
                  <c:v>9.9840073109436211E-3</c:v>
                </c:pt>
                <c:pt idx="212">
                  <c:v>1.74180559639876E-2</c:v>
                </c:pt>
                <c:pt idx="213">
                  <c:v>2.8607214057555286E-2</c:v>
                </c:pt>
                <c:pt idx="214">
                  <c:v>3.7992377027328939E-2</c:v>
                </c:pt>
                <c:pt idx="215">
                  <c:v>3.5130219902265614E-2</c:v>
                </c:pt>
                <c:pt idx="216">
                  <c:v>2.8553227158424122E-2</c:v>
                </c:pt>
                <c:pt idx="217">
                  <c:v>1.8756967851717654E-2</c:v>
                </c:pt>
                <c:pt idx="218">
                  <c:v>-1.3631127607832694E-3</c:v>
                </c:pt>
                <c:pt idx="219">
                  <c:v>-2.5370561433414318E-2</c:v>
                </c:pt>
                <c:pt idx="220">
                  <c:v>2.564304876124357E-2</c:v>
                </c:pt>
                <c:pt idx="221">
                  <c:v>1.5507603148960269E-2</c:v>
                </c:pt>
                <c:pt idx="222">
                  <c:v>2.2492692873421039E-2</c:v>
                </c:pt>
                <c:pt idx="223">
                  <c:v>1.8423164783601953E-2</c:v>
                </c:pt>
                <c:pt idx="224">
                  <c:v>2.5255525782945654E-2</c:v>
                </c:pt>
                <c:pt idx="225">
                  <c:v>2.9079943235572392E-2</c:v>
                </c:pt>
                <c:pt idx="226">
                  <c:v>1.6381479906687035E-2</c:v>
                </c:pt>
                <c:pt idx="227">
                  <c:v>2.3698477576333143E-2</c:v>
                </c:pt>
                <c:pt idx="228">
                  <c:v>2.9274192212324968E-2</c:v>
                </c:pt>
                <c:pt idx="229">
                  <c:v>2.3333798328164734E-2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B66-8E6D-79C4D8F8869F}"/>
            </c:ext>
          </c:extLst>
        </c:ser>
        <c:ser>
          <c:idx val="1"/>
          <c:order val="1"/>
          <c:tx>
            <c:strRef>
              <c:f>'US UK Long-Term GDP (Annual)'!$D$3</c:f>
              <c:strCache>
                <c:ptCount val="1"/>
                <c:pt idx="0">
                  <c:v>US Nominal Growth YoY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90000"/>
              </a:schemeClr>
            </a:solidFill>
            <a:ln w="3175">
              <a:solidFill>
                <a:schemeClr val="tx2">
                  <a:alpha val="20000"/>
                </a:schemeClr>
              </a:solidFill>
            </a:ln>
            <a:effectLst/>
          </c:spPr>
          <c:invertIfNegative val="0"/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(Annual)'!$D$4:$D$233</c:f>
              <c:numCache>
                <c:formatCode>0.00%</c:formatCode>
                <c:ptCount val="230"/>
                <c:pt idx="1">
                  <c:v>8.9947089947089998E-2</c:v>
                </c:pt>
                <c:pt idx="2">
                  <c:v>9.2233009708737823E-2</c:v>
                </c:pt>
                <c:pt idx="3">
                  <c:v>0.11555555555555563</c:v>
                </c:pt>
                <c:pt idx="4">
                  <c:v>0.2549800796812749</c:v>
                </c:pt>
                <c:pt idx="5">
                  <c:v>0.21587301587301577</c:v>
                </c:pt>
                <c:pt idx="6">
                  <c:v>8.877284595300261E-2</c:v>
                </c:pt>
                <c:pt idx="7">
                  <c:v>-1.918465227817745E-2</c:v>
                </c:pt>
                <c:pt idx="8">
                  <c:v>9.7799511002445438E-3</c:v>
                </c:pt>
                <c:pt idx="9">
                  <c:v>7.0217917675544861E-2</c:v>
                </c:pt>
                <c:pt idx="10">
                  <c:v>8.5972850678732948E-2</c:v>
                </c:pt>
                <c:pt idx="11">
                  <c:v>7.0833333333333304E-2</c:v>
                </c:pt>
                <c:pt idx="12">
                  <c:v>-0.12256809338521402</c:v>
                </c:pt>
                <c:pt idx="13">
                  <c:v>7.9822616407982272E-2</c:v>
                </c:pt>
                <c:pt idx="14">
                  <c:v>9.4455852156057452E-2</c:v>
                </c:pt>
                <c:pt idx="15">
                  <c:v>5.2532833020637826E-2</c:v>
                </c:pt>
                <c:pt idx="16">
                  <c:v>9.9821746880570439E-2</c:v>
                </c:pt>
                <c:pt idx="17">
                  <c:v>-4.5380875202593152E-2</c:v>
                </c:pt>
                <c:pt idx="18">
                  <c:v>9.6774193548387011E-2</c:v>
                </c:pt>
                <c:pt idx="19">
                  <c:v>6.3467492260061986E-2</c:v>
                </c:pt>
                <c:pt idx="20">
                  <c:v>2.7656477438136928E-2</c:v>
                </c:pt>
                <c:pt idx="21">
                  <c:v>8.6402266288951868E-2</c:v>
                </c:pt>
                <c:pt idx="22">
                  <c:v>2.4771838331160367E-2</c:v>
                </c:pt>
                <c:pt idx="23">
                  <c:v>0.23282442748091614</c:v>
                </c:pt>
                <c:pt idx="24">
                  <c:v>0.11248710010319907</c:v>
                </c:pt>
                <c:pt idx="25">
                  <c:v>-0.14192949907235619</c:v>
                </c:pt>
                <c:pt idx="26">
                  <c:v>-0.11459459459459465</c:v>
                </c:pt>
                <c:pt idx="27">
                  <c:v>-6.1050061050061055E-2</c:v>
                </c:pt>
                <c:pt idx="28">
                  <c:v>-4.1612483745123496E-2</c:v>
                </c:pt>
                <c:pt idx="29">
                  <c:v>-1.4925373134328401E-2</c:v>
                </c:pt>
                <c:pt idx="30">
                  <c:v>-2.2038567493112948E-2</c:v>
                </c:pt>
                <c:pt idx="31">
                  <c:v>3.5211267605633756E-2</c:v>
                </c:pt>
                <c:pt idx="32">
                  <c:v>9.5238095238095344E-2</c:v>
                </c:pt>
                <c:pt idx="33">
                  <c:v>-5.7142857142857162E-2</c:v>
                </c:pt>
                <c:pt idx="34">
                  <c:v>-6.5876152832674562E-3</c:v>
                </c:pt>
                <c:pt idx="35">
                  <c:v>9.0185676392573022E-2</c:v>
                </c:pt>
                <c:pt idx="36">
                  <c:v>5.352798053527974E-2</c:v>
                </c:pt>
                <c:pt idx="37">
                  <c:v>5.773672055427248E-2</c:v>
                </c:pt>
                <c:pt idx="38">
                  <c:v>-2.0742358078602585E-2</c:v>
                </c:pt>
                <c:pt idx="39">
                  <c:v>3.6789297658862852E-2</c:v>
                </c:pt>
                <c:pt idx="40">
                  <c:v>9.8924731182795655E-2</c:v>
                </c:pt>
                <c:pt idx="41">
                  <c:v>2.9354207436399271E-2</c:v>
                </c:pt>
                <c:pt idx="42">
                  <c:v>7.3193916349809873E-2</c:v>
                </c:pt>
                <c:pt idx="43">
                  <c:v>2.5686448184233823E-2</c:v>
                </c:pt>
                <c:pt idx="44">
                  <c:v>5.2677029360967076E-2</c:v>
                </c:pt>
                <c:pt idx="45">
                  <c:v>9.926168990976203E-2</c:v>
                </c:pt>
                <c:pt idx="46">
                  <c:v>0.10373134328358202</c:v>
                </c:pt>
                <c:pt idx="47">
                  <c:v>5.070993914807298E-2</c:v>
                </c:pt>
                <c:pt idx="48">
                  <c:v>2.8314028314028405E-2</c:v>
                </c:pt>
                <c:pt idx="49">
                  <c:v>3.9424280350438101E-2</c:v>
                </c:pt>
                <c:pt idx="50">
                  <c:v>-5.2378085490668247E-2</c:v>
                </c:pt>
                <c:pt idx="51">
                  <c:v>4.955527318932651E-2</c:v>
                </c:pt>
                <c:pt idx="52">
                  <c:v>-2.0581113801452777E-2</c:v>
                </c:pt>
                <c:pt idx="53">
                  <c:v>-3.0902348578491945E-2</c:v>
                </c:pt>
                <c:pt idx="54">
                  <c:v>8.5459183673469497E-2</c:v>
                </c:pt>
                <c:pt idx="55">
                  <c:v>9.2244418331374867E-2</c:v>
                </c:pt>
                <c:pt idx="56">
                  <c:v>0.11081226465841842</c:v>
                </c:pt>
                <c:pt idx="57">
                  <c:v>0.16707021791767551</c:v>
                </c:pt>
                <c:pt idx="58">
                  <c:v>7.0539419087136679E-3</c:v>
                </c:pt>
                <c:pt idx="59">
                  <c:v>-3.296250515039123E-3</c:v>
                </c:pt>
                <c:pt idx="60">
                  <c:v>6.6969822240595223E-2</c:v>
                </c:pt>
                <c:pt idx="61">
                  <c:v>5.5404881828748476E-2</c:v>
                </c:pt>
                <c:pt idx="62">
                  <c:v>0.12555066079295152</c:v>
                </c:pt>
                <c:pt idx="63">
                  <c:v>7.9908675799086781E-2</c:v>
                </c:pt>
                <c:pt idx="64">
                  <c:v>0.1214134702506795</c:v>
                </c:pt>
                <c:pt idx="65">
                  <c:v>7.0562887153245324E-2</c:v>
                </c:pt>
                <c:pt idx="66">
                  <c:v>1.8113207547169718E-2</c:v>
                </c:pt>
                <c:pt idx="67">
                  <c:v>3.2863849765258246E-2</c:v>
                </c:pt>
                <c:pt idx="68">
                  <c:v>-2.0813397129186617E-2</c:v>
                </c:pt>
                <c:pt idx="69">
                  <c:v>8.1114097239188832E-2</c:v>
                </c:pt>
                <c:pt idx="70">
                  <c:v>-8.5875706214689762E-3</c:v>
                </c:pt>
                <c:pt idx="71">
                  <c:v>5.835422840209703E-2</c:v>
                </c:pt>
                <c:pt idx="72">
                  <c:v>0.258668964031876</c:v>
                </c:pt>
                <c:pt idx="73">
                  <c:v>0.31724845995893225</c:v>
                </c:pt>
                <c:pt idx="74">
                  <c:v>0.24045206547155096</c:v>
                </c:pt>
                <c:pt idx="75">
                  <c:v>4.4821447271965686E-2</c:v>
                </c:pt>
                <c:pt idx="76">
                  <c:v>-8.9806555076676342E-2</c:v>
                </c:pt>
                <c:pt idx="77">
                  <c:v>-7.2348860257680836E-2</c:v>
                </c:pt>
                <c:pt idx="78">
                  <c:v>-2.3741690408357052E-2</c:v>
                </c:pt>
                <c:pt idx="79">
                  <c:v>-3.6843385214007762E-2</c:v>
                </c:pt>
                <c:pt idx="80">
                  <c:v>-1.3760888776669589E-2</c:v>
                </c:pt>
                <c:pt idx="81">
                  <c:v>-1.8817204301075252E-2</c:v>
                </c:pt>
                <c:pt idx="82">
                  <c:v>8.4018264840182599E-2</c:v>
                </c:pt>
                <c:pt idx="83">
                  <c:v>6.3545553014803247E-2</c:v>
                </c:pt>
                <c:pt idx="84">
                  <c:v>-3.1005997510467398E-2</c:v>
                </c:pt>
                <c:pt idx="85">
                  <c:v>-3.7837206586476713E-2</c:v>
                </c:pt>
                <c:pt idx="86">
                  <c:v>1.8084719019298534E-2</c:v>
                </c:pt>
                <c:pt idx="87">
                  <c:v>2.5751072961373467E-2</c:v>
                </c:pt>
                <c:pt idx="88">
                  <c:v>-1.6736401673640211E-2</c:v>
                </c:pt>
                <c:pt idx="89">
                  <c:v>0.11690307328605209</c:v>
                </c:pt>
                <c:pt idx="90">
                  <c:v>0.10720711186368925</c:v>
                </c:pt>
                <c:pt idx="91">
                  <c:v>0.12215637545402402</c:v>
                </c:pt>
                <c:pt idx="92">
                  <c:v>5.0340715502555256E-2</c:v>
                </c:pt>
                <c:pt idx="93">
                  <c:v>8.4340280593626638E-3</c:v>
                </c:pt>
                <c:pt idx="94">
                  <c:v>-4.3345396059509489E-2</c:v>
                </c:pt>
                <c:pt idx="95">
                  <c:v>-1.6055817081371937E-2</c:v>
                </c:pt>
                <c:pt idx="96">
                  <c:v>5.0576676633917073E-2</c:v>
                </c:pt>
                <c:pt idx="97">
                  <c:v>7.93689517768561E-2</c:v>
                </c:pt>
                <c:pt idx="98">
                  <c:v>5.4772847133278013E-2</c:v>
                </c:pt>
                <c:pt idx="99">
                  <c:v>-9.2857142857138975E-4</c:v>
                </c:pt>
                <c:pt idx="100">
                  <c:v>8.8367770072209861E-2</c:v>
                </c:pt>
                <c:pt idx="101">
                  <c:v>2.2006174866977535E-2</c:v>
                </c:pt>
                <c:pt idx="102">
                  <c:v>6.1447486823499098E-2</c:v>
                </c:pt>
                <c:pt idx="103">
                  <c:v>-5.7405837471236509E-2</c:v>
                </c:pt>
                <c:pt idx="104">
                  <c:v>-8.2615957856867483E-2</c:v>
                </c:pt>
                <c:pt idx="105">
                  <c:v>0.10322128851540624</c:v>
                </c:pt>
                <c:pt idx="106">
                  <c:v>-7.0458296305699886E-3</c:v>
                </c:pt>
                <c:pt idx="107">
                  <c:v>4.2574953653391256E-2</c:v>
                </c:pt>
                <c:pt idx="108">
                  <c:v>0.11981114721932684</c:v>
                </c:pt>
                <c:pt idx="109">
                  <c:v>7.8355144280786382E-2</c:v>
                </c:pt>
                <c:pt idx="110">
                  <c:v>5.4432822179343976E-2</c:v>
                </c:pt>
                <c:pt idx="111">
                  <c:v>8.2731387845516702E-2</c:v>
                </c:pt>
                <c:pt idx="112">
                  <c:v>8.0501690090731159E-2</c:v>
                </c:pt>
                <c:pt idx="113">
                  <c:v>7.7632337202601542E-2</c:v>
                </c:pt>
                <c:pt idx="114">
                  <c:v>-9.6256684491978772E-3</c:v>
                </c:pt>
                <c:pt idx="115">
                  <c:v>0.12102746066029013</c:v>
                </c:pt>
                <c:pt idx="116">
                  <c:v>7.8098121516548602E-2</c:v>
                </c:pt>
                <c:pt idx="117">
                  <c:v>9.0694408986469188E-2</c:v>
                </c:pt>
                <c:pt idx="118">
                  <c:v>-0.1098659956697291</c:v>
                </c:pt>
                <c:pt idx="119">
                  <c:v>6.9585510962101083E-2</c:v>
                </c:pt>
                <c:pt idx="120">
                  <c:v>3.7062077443146935E-2</c:v>
                </c:pt>
                <c:pt idx="121">
                  <c:v>2.7529188644580094E-2</c:v>
                </c:pt>
                <c:pt idx="122">
                  <c:v>8.8536409516942971E-2</c:v>
                </c:pt>
                <c:pt idx="123">
                  <c:v>4.6946615445754514E-2</c:v>
                </c:pt>
                <c:pt idx="124">
                  <c:v>-6.7970746767214152E-2</c:v>
                </c:pt>
                <c:pt idx="125">
                  <c:v>6.0193858434471004E-2</c:v>
                </c:pt>
                <c:pt idx="126">
                  <c:v>0.28347162466707632</c:v>
                </c:pt>
                <c:pt idx="127">
                  <c:v>0.20274557535367244</c:v>
                </c:pt>
                <c:pt idx="128">
                  <c:v>0.27023126182023294</c:v>
                </c:pt>
                <c:pt idx="129">
                  <c:v>3.2951532644611925E-2</c:v>
                </c:pt>
                <c:pt idx="130">
                  <c:v>0.12841067138702744</c:v>
                </c:pt>
                <c:pt idx="131">
                  <c:v>-0.16731282074266629</c:v>
                </c:pt>
                <c:pt idx="132">
                  <c:v>-2.3414161530801447E-3</c:v>
                </c:pt>
                <c:pt idx="133">
                  <c:v>0.1631777717831131</c:v>
                </c:pt>
                <c:pt idx="134">
                  <c:v>1.7950323523272749E-2</c:v>
                </c:pt>
                <c:pt idx="135">
                  <c:v>4.1726471191306125E-2</c:v>
                </c:pt>
                <c:pt idx="136">
                  <c:v>7.0378024910059178E-2</c:v>
                </c:pt>
                <c:pt idx="137">
                  <c:v>-1.4496603156765597E-2</c:v>
                </c:pt>
                <c:pt idx="138">
                  <c:v>1.9063711566769559E-2</c:v>
                </c:pt>
                <c:pt idx="139">
                  <c:v>6.403540003051722E-2</c:v>
                </c:pt>
                <c:pt idx="140">
                  <c:v>-0.11854684512428293</c:v>
                </c:pt>
                <c:pt idx="141">
                  <c:v>-0.16052060737527118</c:v>
                </c:pt>
                <c:pt idx="142">
                  <c:v>-0.23126614987080107</c:v>
                </c:pt>
                <c:pt idx="143">
                  <c:v>-3.8655462184873923E-2</c:v>
                </c:pt>
                <c:pt idx="144">
                  <c:v>0.16783216783216792</c:v>
                </c:pt>
                <c:pt idx="145">
                  <c:v>0.11077844311377238</c:v>
                </c:pt>
                <c:pt idx="146">
                  <c:v>0.14285714285714279</c:v>
                </c:pt>
                <c:pt idx="147">
                  <c:v>9.6698113207547065E-2</c:v>
                </c:pt>
                <c:pt idx="148">
                  <c:v>-6.0215053763440829E-2</c:v>
                </c:pt>
                <c:pt idx="149">
                  <c:v>6.8649885583524028E-2</c:v>
                </c:pt>
                <c:pt idx="150">
                  <c:v>0.10171306209850117</c:v>
                </c:pt>
                <c:pt idx="151">
                  <c:v>0.2565597667638484</c:v>
                </c:pt>
                <c:pt idx="152">
                  <c:v>0.28383604021655073</c:v>
                </c:pt>
                <c:pt idx="153">
                  <c:v>0.22349397590361453</c:v>
                </c:pt>
                <c:pt idx="154">
                  <c:v>0.10487444608567209</c:v>
                </c:pt>
                <c:pt idx="155">
                  <c:v>1.6042780748663166E-2</c:v>
                </c:pt>
                <c:pt idx="156">
                  <c:v>-2.1929824561403022E-3</c:v>
                </c:pt>
                <c:pt idx="157">
                  <c:v>9.7142857142857197E-2</c:v>
                </c:pt>
                <c:pt idx="158">
                  <c:v>9.9759615384615419E-2</c:v>
                </c:pt>
                <c:pt idx="159">
                  <c:v>-7.2859744990892983E-3</c:v>
                </c:pt>
                <c:pt idx="160">
                  <c:v>0.10018348623853202</c:v>
                </c:pt>
                <c:pt idx="161">
                  <c:v>0.1571047364909941</c:v>
                </c:pt>
                <c:pt idx="162">
                  <c:v>5.880657249927923E-2</c:v>
                </c:pt>
                <c:pt idx="163">
                  <c:v>5.9624285325347026E-2</c:v>
                </c:pt>
                <c:pt idx="164">
                  <c:v>3.3401849948613282E-3</c:v>
                </c:pt>
                <c:pt idx="165">
                  <c:v>8.9628681177976954E-2</c:v>
                </c:pt>
                <c:pt idx="166">
                  <c:v>5.6169212690951875E-2</c:v>
                </c:pt>
                <c:pt idx="167">
                  <c:v>5.4739652870493982E-2</c:v>
                </c:pt>
                <c:pt idx="168">
                  <c:v>1.51898734177216E-2</c:v>
                </c:pt>
                <c:pt idx="169">
                  <c:v>8.4164588528678363E-2</c:v>
                </c:pt>
                <c:pt idx="170">
                  <c:v>3.9677975848188662E-2</c:v>
                </c:pt>
                <c:pt idx="171">
                  <c:v>3.6504424778761146E-2</c:v>
                </c:pt>
                <c:pt idx="172">
                  <c:v>7.4172892209178221E-2</c:v>
                </c:pt>
                <c:pt idx="173">
                  <c:v>5.5638350720317975E-2</c:v>
                </c:pt>
                <c:pt idx="174">
                  <c:v>7.3725490196078436E-2</c:v>
                </c:pt>
                <c:pt idx="175">
                  <c:v>8.44411979547115E-2</c:v>
                </c:pt>
                <c:pt idx="176">
                  <c:v>9.5783375993533593E-2</c:v>
                </c:pt>
                <c:pt idx="177">
                  <c:v>5.7290386033931551E-2</c:v>
                </c:pt>
                <c:pt idx="178">
                  <c:v>9.3837209302325642E-2</c:v>
                </c:pt>
                <c:pt idx="179">
                  <c:v>8.1747634740087172E-2</c:v>
                </c:pt>
                <c:pt idx="180">
                  <c:v>5.4736635220125729E-2</c:v>
                </c:pt>
                <c:pt idx="181">
                  <c:v>8.5344265349855508E-2</c:v>
                </c:pt>
                <c:pt idx="182">
                  <c:v>9.8034166022834546E-2</c:v>
                </c:pt>
                <c:pt idx="183">
                  <c:v>0.11437729653662743</c:v>
                </c:pt>
                <c:pt idx="184">
                  <c:v>8.4046583415181786E-2</c:v>
                </c:pt>
                <c:pt idx="185">
                  <c:v>9.0409008542583491E-2</c:v>
                </c:pt>
                <c:pt idx="186">
                  <c:v>0.11187607573149738</c:v>
                </c:pt>
                <c:pt idx="187">
                  <c:v>0.11124159282587809</c:v>
                </c:pt>
                <c:pt idx="188">
                  <c:v>0.1295993851474686</c:v>
                </c:pt>
                <c:pt idx="189">
                  <c:v>0.11723932641605717</c:v>
                </c:pt>
                <c:pt idx="190">
                  <c:v>8.7542343851101823E-2</c:v>
                </c:pt>
                <c:pt idx="191">
                  <c:v>0.12238826864522445</c:v>
                </c:pt>
                <c:pt idx="192">
                  <c:v>4.2656688493919459E-2</c:v>
                </c:pt>
                <c:pt idx="193">
                  <c:v>8.6787487289909704E-2</c:v>
                </c:pt>
                <c:pt idx="194">
                  <c:v>0.11106219042377541</c:v>
                </c:pt>
                <c:pt idx="195">
                  <c:v>7.4648305924311487E-2</c:v>
                </c:pt>
                <c:pt idx="196">
                  <c:v>5.545056464623177E-2</c:v>
                </c:pt>
                <c:pt idx="197">
                  <c:v>6.0179928378024217E-2</c:v>
                </c:pt>
                <c:pt idx="198">
                  <c:v>7.8513758444554327E-2</c:v>
                </c:pt>
                <c:pt idx="199">
                  <c:v>7.7381407073561892E-2</c:v>
                </c:pt>
                <c:pt idx="200">
                  <c:v>5.6987379466817867E-2</c:v>
                </c:pt>
                <c:pt idx="201">
                  <c:v>3.2701111837802443E-2</c:v>
                </c:pt>
                <c:pt idx="202">
                  <c:v>5.8816842857374763E-2</c:v>
                </c:pt>
                <c:pt idx="203">
                  <c:v>5.1884115761544614E-2</c:v>
                </c:pt>
                <c:pt idx="204">
                  <c:v>6.2490887353104041E-2</c:v>
                </c:pt>
                <c:pt idx="205">
                  <c:v>4.8372488747392639E-2</c:v>
                </c:pt>
                <c:pt idx="206">
                  <c:v>5.6729976307970276E-2</c:v>
                </c:pt>
                <c:pt idx="207">
                  <c:v>6.2491484064362002E-2</c:v>
                </c:pt>
                <c:pt idx="208">
                  <c:v>5.656593919044961E-2</c:v>
                </c:pt>
                <c:pt idx="209">
                  <c:v>6.2662753232996415E-2</c:v>
                </c:pt>
                <c:pt idx="210">
                  <c:v>6.4543594961944617E-2</c:v>
                </c:pt>
                <c:pt idx="211">
                  <c:v>3.2139129756249885E-2</c:v>
                </c:pt>
                <c:pt idx="212">
                  <c:v>3.3510366856300378E-2</c:v>
                </c:pt>
                <c:pt idx="213">
                  <c:v>4.7712227058264167E-2</c:v>
                </c:pt>
                <c:pt idx="214">
                  <c:v>6.5935312701820514E-2</c:v>
                </c:pt>
                <c:pt idx="215">
                  <c:v>6.7375160680219759E-2</c:v>
                </c:pt>
                <c:pt idx="216">
                  <c:v>5.9678136937544979E-2</c:v>
                </c:pt>
                <c:pt idx="217">
                  <c:v>4.6132352728273096E-2</c:v>
                </c:pt>
                <c:pt idx="218">
                  <c:v>1.8052989572305389E-2</c:v>
                </c:pt>
                <c:pt idx="219">
                  <c:v>-1.7936762546897911E-2</c:v>
                </c:pt>
                <c:pt idx="220">
                  <c:v>3.7594557371149362E-2</c:v>
                </c:pt>
                <c:pt idx="221">
                  <c:v>3.6719338851795236E-2</c:v>
                </c:pt>
                <c:pt idx="222">
                  <c:v>4.2103637744006717E-2</c:v>
                </c:pt>
                <c:pt idx="223">
                  <c:v>3.6296845094770713E-2</c:v>
                </c:pt>
                <c:pt idx="224">
                  <c:v>4.423023074310839E-2</c:v>
                </c:pt>
                <c:pt idx="225">
                  <c:v>3.979506255955001E-2</c:v>
                </c:pt>
                <c:pt idx="226">
                  <c:v>2.6897414512093487E-2</c:v>
                </c:pt>
                <c:pt idx="227">
                  <c:v>4.2981565589099713E-2</c:v>
                </c:pt>
                <c:pt idx="228">
                  <c:v>5.4345932764326754E-2</c:v>
                </c:pt>
                <c:pt idx="229">
                  <c:v>4.1180357819651903E-2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7-4B66-8E6D-79C4D8F8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63068703"/>
        <c:axId val="1183186031"/>
      </c:barChart>
      <c:catAx>
        <c:axId val="1263068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6031"/>
        <c:crossesAt val="0"/>
        <c:auto val="1"/>
        <c:lblAlgn val="ctr"/>
        <c:lblOffset val="100"/>
        <c:noMultiLvlLbl val="0"/>
      </c:catAx>
      <c:valAx>
        <c:axId val="1183186031"/>
        <c:scaling>
          <c:orientation val="minMax"/>
          <c:max val="0.5"/>
          <c:min val="-0.4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870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UK Long-Term GDP (Annual)'!$H$3</c:f>
              <c:strCache>
                <c:ptCount val="1"/>
                <c:pt idx="0">
                  <c:v>UK Nominal Growth YoY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 w="1270">
              <a:solidFill>
                <a:schemeClr val="tx2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bg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(Annual)'!$H$4:$H$233</c:f>
              <c:numCache>
                <c:formatCode>0.00%</c:formatCode>
                <c:ptCount val="230"/>
                <c:pt idx="12">
                  <c:v>-0.12621359223300976</c:v>
                </c:pt>
                <c:pt idx="13">
                  <c:v>-1.1111111111111072E-2</c:v>
                </c:pt>
                <c:pt idx="14">
                  <c:v>6.1797752808988804E-2</c:v>
                </c:pt>
                <c:pt idx="15">
                  <c:v>8.9947089947089998E-2</c:v>
                </c:pt>
                <c:pt idx="16">
                  <c:v>1.4563106796116498E-2</c:v>
                </c:pt>
                <c:pt idx="17">
                  <c:v>6.698564593301426E-2</c:v>
                </c:pt>
                <c:pt idx="18">
                  <c:v>-2.2421524663677084E-2</c:v>
                </c:pt>
                <c:pt idx="19">
                  <c:v>8.9449541284403633E-2</c:v>
                </c:pt>
                <c:pt idx="20">
                  <c:v>9.8947368421052673E-2</c:v>
                </c:pt>
                <c:pt idx="21">
                  <c:v>-4.0229885057471271E-2</c:v>
                </c:pt>
                <c:pt idx="22">
                  <c:v>1.5968063872255467E-2</c:v>
                </c:pt>
                <c:pt idx="23">
                  <c:v>7.269155206286837E-2</c:v>
                </c:pt>
                <c:pt idx="24">
                  <c:v>-4.0293040293040261E-2</c:v>
                </c:pt>
                <c:pt idx="25">
                  <c:v>3.0534351145038219E-2</c:v>
                </c:pt>
                <c:pt idx="26">
                  <c:v>-0.10555555555555551</c:v>
                </c:pt>
                <c:pt idx="27">
                  <c:v>3.7267080745341685E-2</c:v>
                </c:pt>
                <c:pt idx="28">
                  <c:v>3.7924151696606678E-2</c:v>
                </c:pt>
                <c:pt idx="29">
                  <c:v>-6.3461538461538458E-2</c:v>
                </c:pt>
                <c:pt idx="30">
                  <c:v>1.6427104722792629E-2</c:v>
                </c:pt>
                <c:pt idx="31">
                  <c:v>-4.0404040404040442E-2</c:v>
                </c:pt>
                <c:pt idx="32">
                  <c:v>-4.4210526315789478E-2</c:v>
                </c:pt>
                <c:pt idx="33">
                  <c:v>4.1850220264317173E-2</c:v>
                </c:pt>
                <c:pt idx="34">
                  <c:v>7.1881606765327621E-2</c:v>
                </c:pt>
                <c:pt idx="35">
                  <c:v>9.8619329388560217E-2</c:v>
                </c:pt>
                <c:pt idx="36">
                  <c:v>-0.11669658886894074</c:v>
                </c:pt>
                <c:pt idx="37">
                  <c:v>3.6585365853658569E-2</c:v>
                </c:pt>
                <c:pt idx="38">
                  <c:v>0</c:v>
                </c:pt>
                <c:pt idx="39">
                  <c:v>-3.1372549019607843E-2</c:v>
                </c:pt>
                <c:pt idx="40">
                  <c:v>3.6437246963562764E-2</c:v>
                </c:pt>
                <c:pt idx="41">
                  <c:v>-1.5625E-2</c:v>
                </c:pt>
                <c:pt idx="42">
                  <c:v>0</c:v>
                </c:pt>
                <c:pt idx="43">
                  <c:v>-1.9841269841269882E-2</c:v>
                </c:pt>
                <c:pt idx="44">
                  <c:v>5.6680161943319929E-2</c:v>
                </c:pt>
                <c:pt idx="45">
                  <c:v>5.3639846743295028E-2</c:v>
                </c:pt>
                <c:pt idx="46">
                  <c:v>8.0000000000000071E-2</c:v>
                </c:pt>
                <c:pt idx="47">
                  <c:v>-2.3569023569023573E-2</c:v>
                </c:pt>
                <c:pt idx="48">
                  <c:v>4.8275862068965614E-2</c:v>
                </c:pt>
                <c:pt idx="49">
                  <c:v>3.7828947368421018E-2</c:v>
                </c:pt>
                <c:pt idx="50">
                  <c:v>-3.4865293185419977E-2</c:v>
                </c:pt>
                <c:pt idx="51">
                  <c:v>-3.9408866995073843E-2</c:v>
                </c:pt>
                <c:pt idx="52">
                  <c:v>-4.9572649572649619E-2</c:v>
                </c:pt>
                <c:pt idx="53">
                  <c:v>-1.7985611510791255E-3</c:v>
                </c:pt>
                <c:pt idx="54">
                  <c:v>7.5675675675675569E-2</c:v>
                </c:pt>
                <c:pt idx="55">
                  <c:v>6.1976549413735427E-2</c:v>
                </c:pt>
                <c:pt idx="56">
                  <c:v>3.9432176656151396E-2</c:v>
                </c:pt>
                <c:pt idx="57">
                  <c:v>5.7663125948406613E-2</c:v>
                </c:pt>
                <c:pt idx="58">
                  <c:v>-6.0258249641319983E-2</c:v>
                </c:pt>
                <c:pt idx="59">
                  <c:v>3.0534351145037331E-3</c:v>
                </c:pt>
                <c:pt idx="60">
                  <c:v>-6.8493150684931559E-2</c:v>
                </c:pt>
                <c:pt idx="61">
                  <c:v>2.1241830065359402E-2</c:v>
                </c:pt>
                <c:pt idx="62">
                  <c:v>3.5199999999999898E-2</c:v>
                </c:pt>
                <c:pt idx="63">
                  <c:v>0.11591962905718711</c:v>
                </c:pt>
                <c:pt idx="64">
                  <c:v>8.72576177285318E-2</c:v>
                </c:pt>
                <c:pt idx="65">
                  <c:v>0</c:v>
                </c:pt>
                <c:pt idx="66">
                  <c:v>4.7133757961783429E-2</c:v>
                </c:pt>
                <c:pt idx="67">
                  <c:v>-6.0827250608272987E-3</c:v>
                </c:pt>
                <c:pt idx="68">
                  <c:v>-4.0391676866585069E-2</c:v>
                </c:pt>
                <c:pt idx="69">
                  <c:v>6.3775510204081565E-2</c:v>
                </c:pt>
                <c:pt idx="70">
                  <c:v>2.7577937649880147E-2</c:v>
                </c:pt>
                <c:pt idx="71">
                  <c:v>3.1505250875145885E-2</c:v>
                </c:pt>
                <c:pt idx="72">
                  <c:v>5.6561085972850478E-3</c:v>
                </c:pt>
                <c:pt idx="73">
                  <c:v>8.323959505061862E-2</c:v>
                </c:pt>
                <c:pt idx="74">
                  <c:v>4.880581516095539E-2</c:v>
                </c:pt>
                <c:pt idx="75">
                  <c:v>1.1881188118811892E-2</c:v>
                </c:pt>
                <c:pt idx="76">
                  <c:v>3.2289628180039109E-2</c:v>
                </c:pt>
                <c:pt idx="77">
                  <c:v>-7.5829383886255597E-3</c:v>
                </c:pt>
                <c:pt idx="78">
                  <c:v>9.5510983763131829E-3</c:v>
                </c:pt>
                <c:pt idx="79">
                  <c:v>2.4597918637653704E-2</c:v>
                </c:pt>
                <c:pt idx="80">
                  <c:v>6.5558633425669477E-2</c:v>
                </c:pt>
                <c:pt idx="81">
                  <c:v>7.192374350086661E-2</c:v>
                </c:pt>
                <c:pt idx="82">
                  <c:v>5.5780113177041235E-2</c:v>
                </c:pt>
                <c:pt idx="83">
                  <c:v>4.5176110260336966E-2</c:v>
                </c:pt>
                <c:pt idx="84">
                  <c:v>-2.93040293040292E-3</c:v>
                </c:pt>
                <c:pt idx="85">
                  <c:v>-2.1307861866274758E-2</c:v>
                </c:pt>
                <c:pt idx="86">
                  <c:v>-1.276276276276278E-2</c:v>
                </c:pt>
                <c:pt idx="87">
                  <c:v>-1.1406844106463865E-2</c:v>
                </c:pt>
                <c:pt idx="88">
                  <c:v>-1.9230769230769273E-2</c:v>
                </c:pt>
                <c:pt idx="89">
                  <c:v>-3.7647058823529367E-2</c:v>
                </c:pt>
                <c:pt idx="90">
                  <c:v>6.764466177669104E-2</c:v>
                </c:pt>
                <c:pt idx="91">
                  <c:v>1.4503816793893121E-2</c:v>
                </c:pt>
                <c:pt idx="92">
                  <c:v>2.9345372460496622E-2</c:v>
                </c:pt>
                <c:pt idx="93">
                  <c:v>4.3859649122806044E-3</c:v>
                </c:pt>
                <c:pt idx="94">
                  <c:v>-2.8384279475982543E-2</c:v>
                </c:pt>
                <c:pt idx="95">
                  <c:v>-2.1722846441947552E-2</c:v>
                </c:pt>
                <c:pt idx="96">
                  <c:v>6.1255742725880857E-3</c:v>
                </c:pt>
                <c:pt idx="97">
                  <c:v>3.8812785388127935E-2</c:v>
                </c:pt>
                <c:pt idx="98">
                  <c:v>3.7362637362637452E-2</c:v>
                </c:pt>
                <c:pt idx="99">
                  <c:v>5.155367231638408E-2</c:v>
                </c:pt>
                <c:pt idx="100">
                  <c:v>2.3505708529214298E-2</c:v>
                </c:pt>
                <c:pt idx="101">
                  <c:v>1.9685039370078705E-3</c:v>
                </c:pt>
                <c:pt idx="102">
                  <c:v>-2.3575638506876273E-2</c:v>
                </c:pt>
                <c:pt idx="103">
                  <c:v>-6.7069081153592336E-4</c:v>
                </c:pt>
                <c:pt idx="104">
                  <c:v>5.1677852348993358E-2</c:v>
                </c:pt>
                <c:pt idx="105">
                  <c:v>2.2335673261008271E-2</c:v>
                </c:pt>
                <c:pt idx="106">
                  <c:v>3.183520599250933E-2</c:v>
                </c:pt>
                <c:pt idx="107">
                  <c:v>2.4803387779794406E-2</c:v>
                </c:pt>
                <c:pt idx="108">
                  <c:v>5.3128689492325964E-2</c:v>
                </c:pt>
                <c:pt idx="109">
                  <c:v>5.8856502242152553E-2</c:v>
                </c:pt>
                <c:pt idx="110">
                  <c:v>3.9174166225516061E-2</c:v>
                </c:pt>
                <c:pt idx="111">
                  <c:v>7.641365257259336E-3</c:v>
                </c:pt>
                <c:pt idx="112">
                  <c:v>5.0556117290192493E-3</c:v>
                </c:pt>
                <c:pt idx="113">
                  <c:v>-1.2072434607645843E-2</c:v>
                </c:pt>
                <c:pt idx="114">
                  <c:v>1.5274949083503575E-3</c:v>
                </c:pt>
                <c:pt idx="115">
                  <c:v>3.4062023385866835E-2</c:v>
                </c:pt>
                <c:pt idx="116">
                  <c:v>3.8348082595870192E-2</c:v>
                </c:pt>
                <c:pt idx="117">
                  <c:v>3.6458333333333259E-2</c:v>
                </c:pt>
                <c:pt idx="118">
                  <c:v>-4.3855641845591542E-2</c:v>
                </c:pt>
                <c:pt idx="119">
                  <c:v>1.9111323459149565E-2</c:v>
                </c:pt>
                <c:pt idx="120">
                  <c:v>3.9849976558837374E-2</c:v>
                </c:pt>
                <c:pt idx="121">
                  <c:v>3.9675383228133354E-2</c:v>
                </c:pt>
                <c:pt idx="122">
                  <c:v>4.1196877710320878E-2</c:v>
                </c:pt>
                <c:pt idx="123">
                  <c:v>3.9983340274885482E-2</c:v>
                </c:pt>
                <c:pt idx="124">
                  <c:v>1.2014417300760805E-2</c:v>
                </c:pt>
                <c:pt idx="125">
                  <c:v>0.19825880490700443</c:v>
                </c:pt>
                <c:pt idx="126">
                  <c:v>0.15951122853368571</c:v>
                </c:pt>
                <c:pt idx="127">
                  <c:v>0.23753916263172892</c:v>
                </c:pt>
                <c:pt idx="128">
                  <c:v>0.18711162255466052</c:v>
                </c:pt>
                <c:pt idx="129">
                  <c:v>7.4059713067080368E-2</c:v>
                </c:pt>
                <c:pt idx="130">
                  <c:v>0.10848375451263537</c:v>
                </c:pt>
                <c:pt idx="131">
                  <c:v>-0.20794658850350101</c:v>
                </c:pt>
                <c:pt idx="132">
                  <c:v>-9.148848684210531E-2</c:v>
                </c:pt>
                <c:pt idx="133">
                  <c:v>-4.5711699479520251E-2</c:v>
                </c:pt>
                <c:pt idx="134">
                  <c:v>2.632202987906096E-2</c:v>
                </c:pt>
                <c:pt idx="135">
                  <c:v>3.2578558225508258E-2</c:v>
                </c:pt>
                <c:pt idx="136">
                  <c:v>-3.5354665473260272E-2</c:v>
                </c:pt>
                <c:pt idx="137">
                  <c:v>5.7527255857109827E-2</c:v>
                </c:pt>
                <c:pt idx="138">
                  <c:v>0</c:v>
                </c:pt>
                <c:pt idx="139">
                  <c:v>2.0179864005264392E-2</c:v>
                </c:pt>
                <c:pt idx="140">
                  <c:v>-1.6340571920017255E-2</c:v>
                </c:pt>
                <c:pt idx="141">
                  <c:v>-6.4699453551912534E-2</c:v>
                </c:pt>
                <c:pt idx="142">
                  <c:v>-2.1734050011684936E-2</c:v>
                </c:pt>
                <c:pt idx="143">
                  <c:v>1.7916865742952703E-2</c:v>
                </c:pt>
                <c:pt idx="144">
                  <c:v>5.0927012438394703E-2</c:v>
                </c:pt>
                <c:pt idx="145">
                  <c:v>4.4886109870477808E-2</c:v>
                </c:pt>
                <c:pt idx="146">
                  <c:v>5.6636033340457415E-2</c:v>
                </c:pt>
                <c:pt idx="147">
                  <c:v>6.9579288025889863E-2</c:v>
                </c:pt>
                <c:pt idx="148">
                  <c:v>3.1391830559758027E-2</c:v>
                </c:pt>
                <c:pt idx="149">
                  <c:v>7.279061239457274E-2</c:v>
                </c:pt>
                <c:pt idx="150">
                  <c:v>0.21056229704324037</c:v>
                </c:pt>
                <c:pt idx="151">
                  <c:v>0.20175067061979379</c:v>
                </c:pt>
                <c:pt idx="152">
                  <c:v>9.2810150375939759E-2</c:v>
                </c:pt>
                <c:pt idx="153">
                  <c:v>6.1599655987959689E-2</c:v>
                </c:pt>
                <c:pt idx="154">
                  <c:v>6.0759493670885512E-3</c:v>
                </c:pt>
                <c:pt idx="155">
                  <c:v>-2.9391041771514859E-2</c:v>
                </c:pt>
                <c:pt idx="156">
                  <c:v>3.525873690760184E-3</c:v>
                </c:pt>
                <c:pt idx="157">
                  <c:v>7.8020047535393156E-2</c:v>
                </c:pt>
                <c:pt idx="158">
                  <c:v>9.5187883435582821E-2</c:v>
                </c:pt>
                <c:pt idx="159">
                  <c:v>6.5120350109409086E-2</c:v>
                </c:pt>
                <c:pt idx="160">
                  <c:v>4.6922508012162023E-2</c:v>
                </c:pt>
                <c:pt idx="161">
                  <c:v>0.12268445839874409</c:v>
                </c:pt>
                <c:pt idx="162">
                  <c:v>8.6205691113752314E-2</c:v>
                </c:pt>
                <c:pt idx="163">
                  <c:v>7.3957260556127613E-2</c:v>
                </c:pt>
                <c:pt idx="164">
                  <c:v>5.4899610428528645E-2</c:v>
                </c:pt>
                <c:pt idx="165">
                  <c:v>8.8233623089597257E-2</c:v>
                </c:pt>
                <c:pt idx="166">
                  <c:v>8.7344679962410021E-2</c:v>
                </c:pt>
                <c:pt idx="167">
                  <c:v>6.0642435300331199E-2</c:v>
                </c:pt>
                <c:pt idx="168">
                  <c:v>5.0701674966048049E-2</c:v>
                </c:pt>
                <c:pt idx="169">
                  <c:v>4.924601464885825E-2</c:v>
                </c:pt>
                <c:pt idx="170">
                  <c:v>7.4569868188724131E-2</c:v>
                </c:pt>
                <c:pt idx="171">
                  <c:v>6.5803049409606684E-2</c:v>
                </c:pt>
                <c:pt idx="172">
                  <c:v>4.7506364060091011E-2</c:v>
                </c:pt>
                <c:pt idx="173">
                  <c:v>6.4142935377875077E-2</c:v>
                </c:pt>
                <c:pt idx="174">
                  <c:v>9.3824380829848897E-2</c:v>
                </c:pt>
                <c:pt idx="175">
                  <c:v>8.1953715411532846E-2</c:v>
                </c:pt>
                <c:pt idx="176">
                  <c:v>6.9929879871718281E-2</c:v>
                </c:pt>
                <c:pt idx="177">
                  <c:v>5.8246754896232877E-2</c:v>
                </c:pt>
                <c:pt idx="178">
                  <c:v>9.9183869419106951E-2</c:v>
                </c:pt>
                <c:pt idx="179">
                  <c:v>8.7002096436058718E-2</c:v>
                </c:pt>
                <c:pt idx="180">
                  <c:v>0.12614513018322082</c:v>
                </c:pt>
                <c:pt idx="181">
                  <c:v>0.1207028810989208</c:v>
                </c:pt>
                <c:pt idx="182">
                  <c:v>0.12222027665907897</c:v>
                </c:pt>
                <c:pt idx="183">
                  <c:v>0.15892424006014272</c:v>
                </c:pt>
                <c:pt idx="184">
                  <c:v>0.13320196320820532</c:v>
                </c:pt>
                <c:pt idx="185">
                  <c:v>0.24233685438403207</c:v>
                </c:pt>
                <c:pt idx="186">
                  <c:v>0.18897090147187945</c:v>
                </c:pt>
                <c:pt idx="187">
                  <c:v>0.16629984132671338</c:v>
                </c:pt>
                <c:pt idx="188">
                  <c:v>0.16523303783024668</c:v>
                </c:pt>
                <c:pt idx="189">
                  <c:v>0.18724610856733936</c:v>
                </c:pt>
                <c:pt idx="190">
                  <c:v>0.17672597413191449</c:v>
                </c:pt>
                <c:pt idx="191">
                  <c:v>0.11514168855476914</c:v>
                </c:pt>
                <c:pt idx="192">
                  <c:v>0.10159868209745437</c:v>
                </c:pt>
                <c:pt idx="193">
                  <c:v>0.10000658371189686</c:v>
                </c:pt>
                <c:pt idx="194">
                  <c:v>7.6025741874437003E-2</c:v>
                </c:pt>
                <c:pt idx="195">
                  <c:v>9.7660398947934324E-2</c:v>
                </c:pt>
                <c:pt idx="196">
                  <c:v>7.7714555975425537E-2</c:v>
                </c:pt>
                <c:pt idx="197">
                  <c:v>0.11084143119430379</c:v>
                </c:pt>
                <c:pt idx="198">
                  <c:v>0.11986317936644864</c:v>
                </c:pt>
                <c:pt idx="199">
                  <c:v>0.10604383440336496</c:v>
                </c:pt>
                <c:pt idx="200">
                  <c:v>8.8537496663997794E-2</c:v>
                </c:pt>
                <c:pt idx="201">
                  <c:v>5.4615309867471984E-2</c:v>
                </c:pt>
                <c:pt idx="202">
                  <c:v>3.5598655039067451E-2</c:v>
                </c:pt>
                <c:pt idx="203">
                  <c:v>5.2811469541899969E-2</c:v>
                </c:pt>
                <c:pt idx="204">
                  <c:v>5.2429782238153422E-2</c:v>
                </c:pt>
                <c:pt idx="205">
                  <c:v>5.0271227187205447E-2</c:v>
                </c:pt>
                <c:pt idx="206">
                  <c:v>6.714367379393571E-2</c:v>
                </c:pt>
                <c:pt idx="207">
                  <c:v>4.9645906012157681E-2</c:v>
                </c:pt>
                <c:pt idx="208">
                  <c:v>4.6298065917171893E-2</c:v>
                </c:pt>
                <c:pt idx="209">
                  <c:v>4.3675323046041825E-2</c:v>
                </c:pt>
                <c:pt idx="210">
                  <c:v>5.3620952945113487E-2</c:v>
                </c:pt>
                <c:pt idx="211">
                  <c:v>3.9999926984115364E-2</c:v>
                </c:pt>
                <c:pt idx="212">
                  <c:v>4.4865280417875519E-2</c:v>
                </c:pt>
                <c:pt idx="213">
                  <c:v>5.6168271318435048E-2</c:v>
                </c:pt>
                <c:pt idx="214">
                  <c:v>4.9824449790254244E-2</c:v>
                </c:pt>
                <c:pt idx="215">
                  <c:v>5.7680770349541888E-2</c:v>
                </c:pt>
                <c:pt idx="216">
                  <c:v>5.6327769477910516E-2</c:v>
                </c:pt>
                <c:pt idx="217">
                  <c:v>5.0780278021293368E-2</c:v>
                </c:pt>
                <c:pt idx="218">
                  <c:v>2.5881070059748934E-2</c:v>
                </c:pt>
                <c:pt idx="219">
                  <c:v>-2.6648326248120191E-2</c:v>
                </c:pt>
                <c:pt idx="220">
                  <c:v>3.5128156416350365E-2</c:v>
                </c:pt>
                <c:pt idx="221">
                  <c:v>3.6119044274856904E-2</c:v>
                </c:pt>
                <c:pt idx="222">
                  <c:v>3.1651689827296936E-2</c:v>
                </c:pt>
                <c:pt idx="223">
                  <c:v>4.0756984675761609E-2</c:v>
                </c:pt>
                <c:pt idx="224">
                  <c:v>4.4809829252868472E-2</c:v>
                </c:pt>
                <c:pt idx="225">
                  <c:v>2.9501628655748124E-2</c:v>
                </c:pt>
                <c:pt idx="226">
                  <c:v>4.0994399278834193E-2</c:v>
                </c:pt>
                <c:pt idx="227">
                  <c:v>3.8180826849506744E-2</c:v>
                </c:pt>
                <c:pt idx="228">
                  <c:v>3.506210216217176E-2</c:v>
                </c:pt>
                <c:pt idx="229">
                  <c:v>3.2916974458845338E-2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2-404F-A6F1-13A5F0DA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3068703"/>
        <c:axId val="1183186031"/>
      </c:barChart>
      <c:catAx>
        <c:axId val="1263068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6031"/>
        <c:crossesAt val="0"/>
        <c:auto val="1"/>
        <c:lblAlgn val="ctr"/>
        <c:lblOffset val="100"/>
        <c:noMultiLvlLbl val="0"/>
      </c:catAx>
      <c:valAx>
        <c:axId val="1183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870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 UK Long-Term GDP (Annual)'!$I$3</c:f>
              <c:strCache>
                <c:ptCount val="1"/>
                <c:pt idx="0">
                  <c:v>UK Real Growth YoY</c:v>
                </c:pt>
              </c:strCache>
            </c:strRef>
          </c:tx>
          <c:spPr>
            <a:solidFill>
              <a:srgbClr val="00B050">
                <a:alpha val="60000"/>
              </a:srgbClr>
            </a:solidFill>
            <a:ln w="1270">
              <a:solidFill>
                <a:schemeClr val="accent6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bg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(Annual)'!$I$4:$I$233</c:f>
              <c:numCache>
                <c:formatCode>0.00%</c:formatCode>
                <c:ptCount val="230"/>
                <c:pt idx="12">
                  <c:v>1.250642453315054E-2</c:v>
                </c:pt>
                <c:pt idx="13">
                  <c:v>-2.0033840947546566E-2</c:v>
                </c:pt>
                <c:pt idx="14">
                  <c:v>-4.4892603080326499E-4</c:v>
                </c:pt>
                <c:pt idx="15">
                  <c:v>6.0424943859042957E-2</c:v>
                </c:pt>
                <c:pt idx="16">
                  <c:v>-3.4534436697726267E-3</c:v>
                </c:pt>
                <c:pt idx="17">
                  <c:v>6.5188962992023036E-2</c:v>
                </c:pt>
                <c:pt idx="18">
                  <c:v>-4.5669388005647238E-2</c:v>
                </c:pt>
                <c:pt idx="19">
                  <c:v>3.167813726120805E-2</c:v>
                </c:pt>
                <c:pt idx="20">
                  <c:v>6.4465849932977992E-2</c:v>
                </c:pt>
                <c:pt idx="21">
                  <c:v>-9.7812399332298794E-3</c:v>
                </c:pt>
                <c:pt idx="22">
                  <c:v>-4.0516960932185819E-2</c:v>
                </c:pt>
                <c:pt idx="23">
                  <c:v>5.4002404216626054E-2</c:v>
                </c:pt>
                <c:pt idx="24">
                  <c:v>-2.1699078812691952E-2</c:v>
                </c:pt>
                <c:pt idx="25">
                  <c:v>0.10596956924640533</c:v>
                </c:pt>
                <c:pt idx="26">
                  <c:v>-5.1813611546570049E-2</c:v>
                </c:pt>
                <c:pt idx="27">
                  <c:v>1.6875231606852781E-2</c:v>
                </c:pt>
                <c:pt idx="28">
                  <c:v>-7.0081013651779323E-4</c:v>
                </c:pt>
                <c:pt idx="29">
                  <c:v>-1.5877468581687593E-2</c:v>
                </c:pt>
                <c:pt idx="30">
                  <c:v>8.0753662847043994E-2</c:v>
                </c:pt>
                <c:pt idx="31">
                  <c:v>1.672161413688511E-2</c:v>
                </c:pt>
                <c:pt idx="32">
                  <c:v>1.8184648110197488E-2</c:v>
                </c:pt>
                <c:pt idx="33">
                  <c:v>2.8280254777069969E-2</c:v>
                </c:pt>
                <c:pt idx="34">
                  <c:v>5.3567888999008995E-2</c:v>
                </c:pt>
                <c:pt idx="35">
                  <c:v>2.1776962513522458E-2</c:v>
                </c:pt>
                <c:pt idx="36">
                  <c:v>-5.3351132388142153E-2</c:v>
                </c:pt>
                <c:pt idx="37">
                  <c:v>7.5784099197665933E-2</c:v>
                </c:pt>
                <c:pt idx="38">
                  <c:v>2.4408434470133411E-3</c:v>
                </c:pt>
                <c:pt idx="39">
                  <c:v>7.8683350242363392E-3</c:v>
                </c:pt>
                <c:pt idx="40">
                  <c:v>4.3888690050107426E-2</c:v>
                </c:pt>
                <c:pt idx="41">
                  <c:v>2.7621823168902493E-2</c:v>
                </c:pt>
                <c:pt idx="42">
                  <c:v>7.6321551454487935E-3</c:v>
                </c:pt>
                <c:pt idx="43">
                  <c:v>1.0099128743196628E-2</c:v>
                </c:pt>
                <c:pt idx="44">
                  <c:v>3.2350591079514102E-2</c:v>
                </c:pt>
                <c:pt idx="45">
                  <c:v>6.0569976978645634E-2</c:v>
                </c:pt>
                <c:pt idx="46">
                  <c:v>2.6422155688622828E-2</c:v>
                </c:pt>
                <c:pt idx="47">
                  <c:v>-9.1336687814482787E-3</c:v>
                </c:pt>
                <c:pt idx="48">
                  <c:v>4.6494084745450914E-2</c:v>
                </c:pt>
                <c:pt idx="49">
                  <c:v>1.784521256021665E-2</c:v>
                </c:pt>
                <c:pt idx="50">
                  <c:v>8.1184253709429832E-3</c:v>
                </c:pt>
                <c:pt idx="51">
                  <c:v>-2.6540787827904699E-2</c:v>
                </c:pt>
                <c:pt idx="52">
                  <c:v>-9.7159150913507242E-3</c:v>
                </c:pt>
                <c:pt idx="53">
                  <c:v>4.1786641072126818E-2</c:v>
                </c:pt>
                <c:pt idx="54">
                  <c:v>6.3415965741388414E-2</c:v>
                </c:pt>
                <c:pt idx="55">
                  <c:v>4.8548050697898359E-2</c:v>
                </c:pt>
                <c:pt idx="56">
                  <c:v>2.3976375543178996E-2</c:v>
                </c:pt>
                <c:pt idx="57">
                  <c:v>-2.4744856028570128E-2</c:v>
                </c:pt>
                <c:pt idx="58">
                  <c:v>4.3329707202721224E-2</c:v>
                </c:pt>
                <c:pt idx="59">
                  <c:v>2.5904985681768133E-2</c:v>
                </c:pt>
                <c:pt idx="60">
                  <c:v>-1.2496600294879645E-2</c:v>
                </c:pt>
                <c:pt idx="61">
                  <c:v>4.3052213492592806E-2</c:v>
                </c:pt>
                <c:pt idx="62">
                  <c:v>3.1852798932681115E-2</c:v>
                </c:pt>
                <c:pt idx="63">
                  <c:v>2.9185971339295236E-2</c:v>
                </c:pt>
                <c:pt idx="64">
                  <c:v>2.5806451612903292E-2</c:v>
                </c:pt>
                <c:pt idx="65">
                  <c:v>6.3786086978701029E-4</c:v>
                </c:pt>
                <c:pt idx="66">
                  <c:v>5.2271249537845677E-2</c:v>
                </c:pt>
                <c:pt idx="67">
                  <c:v>6.4213625404363484E-4</c:v>
                </c:pt>
                <c:pt idx="68">
                  <c:v>-2.7000847560236796E-3</c:v>
                </c:pt>
                <c:pt idx="69">
                  <c:v>4.3281896876176118E-2</c:v>
                </c:pt>
                <c:pt idx="70">
                  <c:v>1.4848950332821298E-2</c:v>
                </c:pt>
                <c:pt idx="71">
                  <c:v>1.7314925236216805E-2</c:v>
                </c:pt>
                <c:pt idx="72">
                  <c:v>-2.953177483712488E-3</c:v>
                </c:pt>
                <c:pt idx="73">
                  <c:v>5.043185312471743E-2</c:v>
                </c:pt>
                <c:pt idx="74">
                  <c:v>1.293627646178841E-2</c:v>
                </c:pt>
                <c:pt idx="75">
                  <c:v>3.8812567069348436E-2</c:v>
                </c:pt>
                <c:pt idx="76">
                  <c:v>1.0023319559792077E-2</c:v>
                </c:pt>
                <c:pt idx="77">
                  <c:v>3.9492871030466503E-4</c:v>
                </c:pt>
                <c:pt idx="78">
                  <c:v>3.7726108653622248E-2</c:v>
                </c:pt>
                <c:pt idx="79">
                  <c:v>2.7214733022493665E-2</c:v>
                </c:pt>
                <c:pt idx="80">
                  <c:v>7.2758005089831768E-2</c:v>
                </c:pt>
                <c:pt idx="81">
                  <c:v>5.3385854651677445E-2</c:v>
                </c:pt>
                <c:pt idx="82">
                  <c:v>4.2184519457819647E-3</c:v>
                </c:pt>
                <c:pt idx="83">
                  <c:v>9.3052057270528454E-3</c:v>
                </c:pt>
                <c:pt idx="84">
                  <c:v>3.9472702400199067E-2</c:v>
                </c:pt>
                <c:pt idx="85">
                  <c:v>1.1309979581419105E-2</c:v>
                </c:pt>
                <c:pt idx="86">
                  <c:v>7.1848825654210469E-3</c:v>
                </c:pt>
                <c:pt idx="87">
                  <c:v>6.2644375709643985E-3</c:v>
                </c:pt>
                <c:pt idx="88">
                  <c:v>3.3072643087816989E-3</c:v>
                </c:pt>
                <c:pt idx="89">
                  <c:v>-1.9025827968665143E-2</c:v>
                </c:pt>
                <c:pt idx="90">
                  <c:v>7.0748041145821006E-2</c:v>
                </c:pt>
                <c:pt idx="91">
                  <c:v>2.1812811519291042E-2</c:v>
                </c:pt>
                <c:pt idx="92">
                  <c:v>1.6548753784895176E-2</c:v>
                </c:pt>
                <c:pt idx="93">
                  <c:v>2.9658275810590773E-2</c:v>
                </c:pt>
                <c:pt idx="94">
                  <c:v>-8.9063179624553346E-3</c:v>
                </c:pt>
                <c:pt idx="95">
                  <c:v>-7.488627735090625E-3</c:v>
                </c:pt>
                <c:pt idx="96">
                  <c:v>6.2677222830511692E-3</c:v>
                </c:pt>
                <c:pt idx="97">
                  <c:v>4.0308574378003614E-2</c:v>
                </c:pt>
                <c:pt idx="98">
                  <c:v>3.111003835116799E-2</c:v>
                </c:pt>
                <c:pt idx="99">
                  <c:v>3.2284703617967647E-2</c:v>
                </c:pt>
                <c:pt idx="100">
                  <c:v>8.8628246395343613E-3</c:v>
                </c:pt>
                <c:pt idx="101">
                  <c:v>2.3370379620379689E-2</c:v>
                </c:pt>
                <c:pt idx="102">
                  <c:v>-1.973118246767902E-2</c:v>
                </c:pt>
                <c:pt idx="103">
                  <c:v>-6.3173356403537495E-3</c:v>
                </c:pt>
                <c:pt idx="104">
                  <c:v>4.6143535395292368E-2</c:v>
                </c:pt>
                <c:pt idx="105">
                  <c:v>3.3043748989648014E-2</c:v>
                </c:pt>
                <c:pt idx="106">
                  <c:v>4.2587226150457846E-2</c:v>
                </c:pt>
                <c:pt idx="107">
                  <c:v>1.1340389575736021E-2</c:v>
                </c:pt>
                <c:pt idx="108">
                  <c:v>4.495184908315375E-2</c:v>
                </c:pt>
                <c:pt idx="109">
                  <c:v>3.562223180751789E-2</c:v>
                </c:pt>
                <c:pt idx="110">
                  <c:v>-3.2507441156451877E-3</c:v>
                </c:pt>
                <c:pt idx="111">
                  <c:v>2.1056064574649147E-2</c:v>
                </c:pt>
                <c:pt idx="112">
                  <c:v>1.5042171981833663E-2</c:v>
                </c:pt>
                <c:pt idx="113">
                  <c:v>-9.2730991621760017E-3</c:v>
                </c:pt>
                <c:pt idx="114">
                  <c:v>1.1503836266364864E-2</c:v>
                </c:pt>
                <c:pt idx="115">
                  <c:v>2.9286218942575548E-2</c:v>
                </c:pt>
                <c:pt idx="116">
                  <c:v>2.5082822890101664E-2</c:v>
                </c:pt>
                <c:pt idx="117">
                  <c:v>1.9023748296884024E-2</c:v>
                </c:pt>
                <c:pt idx="118">
                  <c:v>-3.7191176336372478E-2</c:v>
                </c:pt>
                <c:pt idx="119">
                  <c:v>2.3650634159288586E-2</c:v>
                </c:pt>
                <c:pt idx="120">
                  <c:v>2.6331385604089208E-2</c:v>
                </c:pt>
                <c:pt idx="121">
                  <c:v>3.2991225497936094E-2</c:v>
                </c:pt>
                <c:pt idx="122">
                  <c:v>1.4778712365379976E-2</c:v>
                </c:pt>
                <c:pt idx="123">
                  <c:v>4.1194343309146841E-2</c:v>
                </c:pt>
                <c:pt idx="124">
                  <c:v>2.0050922978994246E-2</c:v>
                </c:pt>
                <c:pt idx="125">
                  <c:v>5.4667017849545196E-2</c:v>
                </c:pt>
                <c:pt idx="126">
                  <c:v>1.104980866464822E-2</c:v>
                </c:pt>
                <c:pt idx="127">
                  <c:v>-5.9623335562716262E-3</c:v>
                </c:pt>
                <c:pt idx="128">
                  <c:v>1.8888842164819675E-2</c:v>
                </c:pt>
                <c:pt idx="129">
                  <c:v>-7.8469481172427247E-2</c:v>
                </c:pt>
                <c:pt idx="130">
                  <c:v>-5.8820894914702215E-2</c:v>
                </c:pt>
                <c:pt idx="131">
                  <c:v>-0.129229158645631</c:v>
                </c:pt>
                <c:pt idx="132">
                  <c:v>5.3092553032937584E-2</c:v>
                </c:pt>
                <c:pt idx="133">
                  <c:v>2.9625855635281084E-2</c:v>
                </c:pt>
                <c:pt idx="134">
                  <c:v>4.7201235241023154E-2</c:v>
                </c:pt>
                <c:pt idx="135">
                  <c:v>3.5190038458341233E-2</c:v>
                </c:pt>
                <c:pt idx="136">
                  <c:v>-3.1200074386522503E-2</c:v>
                </c:pt>
                <c:pt idx="137">
                  <c:v>7.6904284093883613E-2</c:v>
                </c:pt>
                <c:pt idx="138">
                  <c:v>8.9245203526056027E-3</c:v>
                </c:pt>
                <c:pt idx="139">
                  <c:v>2.8536323885469228E-2</c:v>
                </c:pt>
                <c:pt idx="140">
                  <c:v>-7.9599309800981732E-3</c:v>
                </c:pt>
                <c:pt idx="141">
                  <c:v>-4.638771599132685E-2</c:v>
                </c:pt>
                <c:pt idx="142">
                  <c:v>6.8088688611855908E-4</c:v>
                </c:pt>
                <c:pt idx="143">
                  <c:v>3.1802586434415359E-2</c:v>
                </c:pt>
                <c:pt idx="144">
                  <c:v>5.9666357590484775E-2</c:v>
                </c:pt>
                <c:pt idx="145">
                  <c:v>3.6984653217016161E-2</c:v>
                </c:pt>
                <c:pt idx="146">
                  <c:v>4.7682610577465256E-2</c:v>
                </c:pt>
                <c:pt idx="147">
                  <c:v>3.4997031796232037E-2</c:v>
                </c:pt>
                <c:pt idx="148">
                  <c:v>7.7616105509603628E-3</c:v>
                </c:pt>
                <c:pt idx="149">
                  <c:v>4.400428693151559E-2</c:v>
                </c:pt>
                <c:pt idx="150">
                  <c:v>9.9228804886679844E-2</c:v>
                </c:pt>
                <c:pt idx="151">
                  <c:v>8.7072280840153837E-2</c:v>
                </c:pt>
                <c:pt idx="152">
                  <c:v>1.7931465038845795E-2</c:v>
                </c:pt>
                <c:pt idx="153">
                  <c:v>1.718313033860408E-2</c:v>
                </c:pt>
                <c:pt idx="154">
                  <c:v>-4.400491634737036E-2</c:v>
                </c:pt>
                <c:pt idx="155">
                  <c:v>-4.573130466423192E-2</c:v>
                </c:pt>
                <c:pt idx="156">
                  <c:v>-2.4581412689804738E-2</c:v>
                </c:pt>
                <c:pt idx="157">
                  <c:v>-1.2761151891586664E-2</c:v>
                </c:pt>
                <c:pt idx="158">
                  <c:v>3.2152473470249632E-2</c:v>
                </c:pt>
                <c:pt idx="159">
                  <c:v>3.3310599602159652E-2</c:v>
                </c:pt>
                <c:pt idx="160">
                  <c:v>3.3507323539279765E-2</c:v>
                </c:pt>
                <c:pt idx="161">
                  <c:v>3.7130860071419747E-2</c:v>
                </c:pt>
                <c:pt idx="162">
                  <c:v>1.5170874384236477E-2</c:v>
                </c:pt>
                <c:pt idx="163">
                  <c:v>5.5662125037594157E-2</c:v>
                </c:pt>
                <c:pt idx="164">
                  <c:v>4.3591407168354079E-2</c:v>
                </c:pt>
                <c:pt idx="165">
                  <c:v>3.9072733737855803E-2</c:v>
                </c:pt>
                <c:pt idx="166">
                  <c:v>1.6956000503381308E-2</c:v>
                </c:pt>
                <c:pt idx="167">
                  <c:v>1.9879856800769424E-2</c:v>
                </c:pt>
                <c:pt idx="168">
                  <c:v>1.3561840374307632E-2</c:v>
                </c:pt>
                <c:pt idx="169">
                  <c:v>4.1680580495437214E-2</c:v>
                </c:pt>
                <c:pt idx="170">
                  <c:v>6.3495103741801673E-2</c:v>
                </c:pt>
                <c:pt idx="171">
                  <c:v>2.7013141630836124E-2</c:v>
                </c:pt>
                <c:pt idx="172">
                  <c:v>1.098696221201223E-2</c:v>
                </c:pt>
                <c:pt idx="173">
                  <c:v>4.8595451765157005E-2</c:v>
                </c:pt>
                <c:pt idx="174">
                  <c:v>5.5948110743513801E-2</c:v>
                </c:pt>
                <c:pt idx="175">
                  <c:v>2.1303330469583548E-2</c:v>
                </c:pt>
                <c:pt idx="176">
                  <c:v>1.5674497457011327E-2</c:v>
                </c:pt>
                <c:pt idx="177">
                  <c:v>2.7757376903242648E-2</c:v>
                </c:pt>
                <c:pt idx="178">
                  <c:v>5.4726929912346067E-2</c:v>
                </c:pt>
                <c:pt idx="179">
                  <c:v>1.9391377927294506E-2</c:v>
                </c:pt>
                <c:pt idx="180">
                  <c:v>2.7085814904966643E-2</c:v>
                </c:pt>
                <c:pt idx="181">
                  <c:v>3.504717403971136E-2</c:v>
                </c:pt>
                <c:pt idx="182">
                  <c:v>4.321667609415214E-2</c:v>
                </c:pt>
                <c:pt idx="183">
                  <c:v>6.523848438857982E-2</c:v>
                </c:pt>
                <c:pt idx="184">
                  <c:v>-2.4844039780663296E-2</c:v>
                </c:pt>
                <c:pt idx="185">
                  <c:v>-1.4736495084296863E-2</c:v>
                </c:pt>
                <c:pt idx="186">
                  <c:v>2.9102661596958068E-2</c:v>
                </c:pt>
                <c:pt idx="187">
                  <c:v>2.4577504858601662E-2</c:v>
                </c:pt>
                <c:pt idx="188">
                  <c:v>4.2042605160604873E-2</c:v>
                </c:pt>
                <c:pt idx="189">
                  <c:v>3.749016604106159E-2</c:v>
                </c:pt>
                <c:pt idx="190">
                  <c:v>-2.0313677876436786E-2</c:v>
                </c:pt>
                <c:pt idx="191">
                  <c:v>-7.8774383628184008E-3</c:v>
                </c:pt>
                <c:pt idx="192">
                  <c:v>1.9948912298683563E-2</c:v>
                </c:pt>
                <c:pt idx="193">
                  <c:v>4.221856347196451E-2</c:v>
                </c:pt>
                <c:pt idx="194">
                  <c:v>2.2691051529972528E-2</c:v>
                </c:pt>
                <c:pt idx="195">
                  <c:v>4.1474150077182026E-2</c:v>
                </c:pt>
                <c:pt idx="196">
                  <c:v>3.1503405855525468E-2</c:v>
                </c:pt>
                <c:pt idx="197">
                  <c:v>5.392738310607692E-2</c:v>
                </c:pt>
                <c:pt idx="198">
                  <c:v>5.7324136341500687E-2</c:v>
                </c:pt>
                <c:pt idx="199">
                  <c:v>2.5776027635066034E-2</c:v>
                </c:pt>
                <c:pt idx="200">
                  <c:v>7.3375549481151658E-3</c:v>
                </c:pt>
                <c:pt idx="201">
                  <c:v>-1.1031216266450539E-2</c:v>
                </c:pt>
                <c:pt idx="202">
                  <c:v>4.0108205280382503E-3</c:v>
                </c:pt>
                <c:pt idx="203">
                  <c:v>2.4898309557016995E-2</c:v>
                </c:pt>
                <c:pt idx="204">
                  <c:v>3.8460091730465829E-2</c:v>
                </c:pt>
                <c:pt idx="205">
                  <c:v>2.5313480506977903E-2</c:v>
                </c:pt>
                <c:pt idx="206">
                  <c:v>2.491540991843233E-2</c:v>
                </c:pt>
                <c:pt idx="207">
                  <c:v>3.854841761219796E-2</c:v>
                </c:pt>
                <c:pt idx="208">
                  <c:v>3.6448641556274808E-2</c:v>
                </c:pt>
                <c:pt idx="209">
                  <c:v>3.4282331107429842E-2</c:v>
                </c:pt>
                <c:pt idx="210">
                  <c:v>3.437343475652388E-2</c:v>
                </c:pt>
                <c:pt idx="211">
                  <c:v>2.9743090365356606E-2</c:v>
                </c:pt>
                <c:pt idx="212">
                  <c:v>2.3244908030622957E-2</c:v>
                </c:pt>
                <c:pt idx="213">
                  <c:v>3.2863248133021106E-2</c:v>
                </c:pt>
                <c:pt idx="214">
                  <c:v>2.3739601471486127E-2</c:v>
                </c:pt>
                <c:pt idx="215">
                  <c:v>3.1798000132536419E-2</c:v>
                </c:pt>
                <c:pt idx="216">
                  <c:v>2.7882747690902931E-2</c:v>
                </c:pt>
                <c:pt idx="217">
                  <c:v>2.4306177109333138E-2</c:v>
                </c:pt>
                <c:pt idx="218">
                  <c:v>-2.8109940367357922E-3</c:v>
                </c:pt>
                <c:pt idx="219">
                  <c:v>-4.2478311140209613E-2</c:v>
                </c:pt>
                <c:pt idx="220">
                  <c:v>1.9495835271041262E-2</c:v>
                </c:pt>
                <c:pt idx="221">
                  <c:v>1.5402064335035881E-2</c:v>
                </c:pt>
                <c:pt idx="222">
                  <c:v>1.478981187065731E-2</c:v>
                </c:pt>
                <c:pt idx="223">
                  <c:v>2.1395416621922791E-2</c:v>
                </c:pt>
                <c:pt idx="224">
                  <c:v>2.6075295493374062E-2</c:v>
                </c:pt>
                <c:pt idx="225">
                  <c:v>2.3553139634454379E-2</c:v>
                </c:pt>
                <c:pt idx="226">
                  <c:v>1.9182601944921052E-2</c:v>
                </c:pt>
                <c:pt idx="227">
                  <c:v>1.8920779883316197E-2</c:v>
                </c:pt>
                <c:pt idx="228">
                  <c:v>1.3407212352341213E-2</c:v>
                </c:pt>
                <c:pt idx="229">
                  <c:v>1.4086427817795233E-2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8-427F-BC82-46133406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3068703"/>
        <c:axId val="1183186031"/>
      </c:barChart>
      <c:catAx>
        <c:axId val="1263068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6031"/>
        <c:crossesAt val="0"/>
        <c:auto val="1"/>
        <c:lblAlgn val="ctr"/>
        <c:lblOffset val="100"/>
        <c:noMultiLvlLbl val="0"/>
      </c:catAx>
      <c:valAx>
        <c:axId val="1183186031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8703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chemeClr val="bg1"/>
                </a:solidFill>
              </a:rPr>
              <a:t>UK Nominal vs Real GDP Growth</a:t>
            </a:r>
            <a:r>
              <a:rPr lang="en-GB" sz="1400" baseline="0">
                <a:solidFill>
                  <a:schemeClr val="bg1"/>
                </a:solidFill>
              </a:rPr>
              <a:t> 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UK Long-Term GDP (Annual)'!$I$3</c:f>
              <c:strCache>
                <c:ptCount val="1"/>
                <c:pt idx="0">
                  <c:v>UK Real Growth YoY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90000"/>
              </a:schemeClr>
            </a:solidFill>
            <a:ln w="3175">
              <a:solidFill>
                <a:schemeClr val="accent6"/>
              </a:solidFill>
            </a:ln>
            <a:effectLst/>
          </c:spPr>
          <c:invertIfNegative val="0"/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(Annual)'!$I$4:$I$233</c:f>
              <c:numCache>
                <c:formatCode>0.00%</c:formatCode>
                <c:ptCount val="230"/>
                <c:pt idx="12">
                  <c:v>1.250642453315054E-2</c:v>
                </c:pt>
                <c:pt idx="13">
                  <c:v>-2.0033840947546566E-2</c:v>
                </c:pt>
                <c:pt idx="14">
                  <c:v>-4.4892603080326499E-4</c:v>
                </c:pt>
                <c:pt idx="15">
                  <c:v>6.0424943859042957E-2</c:v>
                </c:pt>
                <c:pt idx="16">
                  <c:v>-3.4534436697726267E-3</c:v>
                </c:pt>
                <c:pt idx="17">
                  <c:v>6.5188962992023036E-2</c:v>
                </c:pt>
                <c:pt idx="18">
                  <c:v>-4.5669388005647238E-2</c:v>
                </c:pt>
                <c:pt idx="19">
                  <c:v>3.167813726120805E-2</c:v>
                </c:pt>
                <c:pt idx="20">
                  <c:v>6.4465849932977992E-2</c:v>
                </c:pt>
                <c:pt idx="21">
                  <c:v>-9.7812399332298794E-3</c:v>
                </c:pt>
                <c:pt idx="22">
                  <c:v>-4.0516960932185819E-2</c:v>
                </c:pt>
                <c:pt idx="23">
                  <c:v>5.4002404216626054E-2</c:v>
                </c:pt>
                <c:pt idx="24">
                  <c:v>-2.1699078812691952E-2</c:v>
                </c:pt>
                <c:pt idx="25">
                  <c:v>0.10596956924640533</c:v>
                </c:pt>
                <c:pt idx="26">
                  <c:v>-5.1813611546570049E-2</c:v>
                </c:pt>
                <c:pt idx="27">
                  <c:v>1.6875231606852781E-2</c:v>
                </c:pt>
                <c:pt idx="28">
                  <c:v>-7.0081013651779323E-4</c:v>
                </c:pt>
                <c:pt idx="29">
                  <c:v>-1.5877468581687593E-2</c:v>
                </c:pt>
                <c:pt idx="30">
                  <c:v>8.0753662847043994E-2</c:v>
                </c:pt>
                <c:pt idx="31">
                  <c:v>1.672161413688511E-2</c:v>
                </c:pt>
                <c:pt idx="32">
                  <c:v>1.8184648110197488E-2</c:v>
                </c:pt>
                <c:pt idx="33">
                  <c:v>2.8280254777069969E-2</c:v>
                </c:pt>
                <c:pt idx="34">
                  <c:v>5.3567888999008995E-2</c:v>
                </c:pt>
                <c:pt idx="35">
                  <c:v>2.1776962513522458E-2</c:v>
                </c:pt>
                <c:pt idx="36">
                  <c:v>-5.3351132388142153E-2</c:v>
                </c:pt>
                <c:pt idx="37">
                  <c:v>7.5784099197665933E-2</c:v>
                </c:pt>
                <c:pt idx="38">
                  <c:v>2.4408434470133411E-3</c:v>
                </c:pt>
                <c:pt idx="39">
                  <c:v>7.8683350242363392E-3</c:v>
                </c:pt>
                <c:pt idx="40">
                  <c:v>4.3888690050107426E-2</c:v>
                </c:pt>
                <c:pt idx="41">
                  <c:v>2.7621823168902493E-2</c:v>
                </c:pt>
                <c:pt idx="42">
                  <c:v>7.6321551454487935E-3</c:v>
                </c:pt>
                <c:pt idx="43">
                  <c:v>1.0099128743196628E-2</c:v>
                </c:pt>
                <c:pt idx="44">
                  <c:v>3.2350591079514102E-2</c:v>
                </c:pt>
                <c:pt idx="45">
                  <c:v>6.0569976978645634E-2</c:v>
                </c:pt>
                <c:pt idx="46">
                  <c:v>2.6422155688622828E-2</c:v>
                </c:pt>
                <c:pt idx="47">
                  <c:v>-9.1336687814482787E-3</c:v>
                </c:pt>
                <c:pt idx="48">
                  <c:v>4.6494084745450914E-2</c:v>
                </c:pt>
                <c:pt idx="49">
                  <c:v>1.784521256021665E-2</c:v>
                </c:pt>
                <c:pt idx="50">
                  <c:v>8.1184253709429832E-3</c:v>
                </c:pt>
                <c:pt idx="51">
                  <c:v>-2.6540787827904699E-2</c:v>
                </c:pt>
                <c:pt idx="52">
                  <c:v>-9.7159150913507242E-3</c:v>
                </c:pt>
                <c:pt idx="53">
                  <c:v>4.1786641072126818E-2</c:v>
                </c:pt>
                <c:pt idx="54">
                  <c:v>6.3415965741388414E-2</c:v>
                </c:pt>
                <c:pt idx="55">
                  <c:v>4.8548050697898359E-2</c:v>
                </c:pt>
                <c:pt idx="56">
                  <c:v>2.3976375543178996E-2</c:v>
                </c:pt>
                <c:pt idx="57">
                  <c:v>-2.4744856028570128E-2</c:v>
                </c:pt>
                <c:pt idx="58">
                  <c:v>4.3329707202721224E-2</c:v>
                </c:pt>
                <c:pt idx="59">
                  <c:v>2.5904985681768133E-2</c:v>
                </c:pt>
                <c:pt idx="60">
                  <c:v>-1.2496600294879645E-2</c:v>
                </c:pt>
                <c:pt idx="61">
                  <c:v>4.3052213492592806E-2</c:v>
                </c:pt>
                <c:pt idx="62">
                  <c:v>3.1852798932681115E-2</c:v>
                </c:pt>
                <c:pt idx="63">
                  <c:v>2.9185971339295236E-2</c:v>
                </c:pt>
                <c:pt idx="64">
                  <c:v>2.5806451612903292E-2</c:v>
                </c:pt>
                <c:pt idx="65">
                  <c:v>6.3786086978701029E-4</c:v>
                </c:pt>
                <c:pt idx="66">
                  <c:v>5.2271249537845677E-2</c:v>
                </c:pt>
                <c:pt idx="67">
                  <c:v>6.4213625404363484E-4</c:v>
                </c:pt>
                <c:pt idx="68">
                  <c:v>-2.7000847560236796E-3</c:v>
                </c:pt>
                <c:pt idx="69">
                  <c:v>4.3281896876176118E-2</c:v>
                </c:pt>
                <c:pt idx="70">
                  <c:v>1.4848950332821298E-2</c:v>
                </c:pt>
                <c:pt idx="71">
                  <c:v>1.7314925236216805E-2</c:v>
                </c:pt>
                <c:pt idx="72">
                  <c:v>-2.953177483712488E-3</c:v>
                </c:pt>
                <c:pt idx="73">
                  <c:v>5.043185312471743E-2</c:v>
                </c:pt>
                <c:pt idx="74">
                  <c:v>1.293627646178841E-2</c:v>
                </c:pt>
                <c:pt idx="75">
                  <c:v>3.8812567069348436E-2</c:v>
                </c:pt>
                <c:pt idx="76">
                  <c:v>1.0023319559792077E-2</c:v>
                </c:pt>
                <c:pt idx="77">
                  <c:v>3.9492871030466503E-4</c:v>
                </c:pt>
                <c:pt idx="78">
                  <c:v>3.7726108653622248E-2</c:v>
                </c:pt>
                <c:pt idx="79">
                  <c:v>2.7214733022493665E-2</c:v>
                </c:pt>
                <c:pt idx="80">
                  <c:v>7.2758005089831768E-2</c:v>
                </c:pt>
                <c:pt idx="81">
                  <c:v>5.3385854651677445E-2</c:v>
                </c:pt>
                <c:pt idx="82">
                  <c:v>4.2184519457819647E-3</c:v>
                </c:pt>
                <c:pt idx="83">
                  <c:v>9.3052057270528454E-3</c:v>
                </c:pt>
                <c:pt idx="84">
                  <c:v>3.9472702400199067E-2</c:v>
                </c:pt>
                <c:pt idx="85">
                  <c:v>1.1309979581419105E-2</c:v>
                </c:pt>
                <c:pt idx="86">
                  <c:v>7.1848825654210469E-3</c:v>
                </c:pt>
                <c:pt idx="87">
                  <c:v>6.2644375709643985E-3</c:v>
                </c:pt>
                <c:pt idx="88">
                  <c:v>3.3072643087816989E-3</c:v>
                </c:pt>
                <c:pt idx="89">
                  <c:v>-1.9025827968665143E-2</c:v>
                </c:pt>
                <c:pt idx="90">
                  <c:v>7.0748041145821006E-2</c:v>
                </c:pt>
                <c:pt idx="91">
                  <c:v>2.1812811519291042E-2</c:v>
                </c:pt>
                <c:pt idx="92">
                  <c:v>1.6548753784895176E-2</c:v>
                </c:pt>
                <c:pt idx="93">
                  <c:v>2.9658275810590773E-2</c:v>
                </c:pt>
                <c:pt idx="94">
                  <c:v>-8.9063179624553346E-3</c:v>
                </c:pt>
                <c:pt idx="95">
                  <c:v>-7.488627735090625E-3</c:v>
                </c:pt>
                <c:pt idx="96">
                  <c:v>6.2677222830511692E-3</c:v>
                </c:pt>
                <c:pt idx="97">
                  <c:v>4.0308574378003614E-2</c:v>
                </c:pt>
                <c:pt idx="98">
                  <c:v>3.111003835116799E-2</c:v>
                </c:pt>
                <c:pt idx="99">
                  <c:v>3.2284703617967647E-2</c:v>
                </c:pt>
                <c:pt idx="100">
                  <c:v>8.8628246395343613E-3</c:v>
                </c:pt>
                <c:pt idx="101">
                  <c:v>2.3370379620379689E-2</c:v>
                </c:pt>
                <c:pt idx="102">
                  <c:v>-1.973118246767902E-2</c:v>
                </c:pt>
                <c:pt idx="103">
                  <c:v>-6.3173356403537495E-3</c:v>
                </c:pt>
                <c:pt idx="104">
                  <c:v>4.6143535395292368E-2</c:v>
                </c:pt>
                <c:pt idx="105">
                  <c:v>3.3043748989648014E-2</c:v>
                </c:pt>
                <c:pt idx="106">
                  <c:v>4.2587226150457846E-2</c:v>
                </c:pt>
                <c:pt idx="107">
                  <c:v>1.1340389575736021E-2</c:v>
                </c:pt>
                <c:pt idx="108">
                  <c:v>4.495184908315375E-2</c:v>
                </c:pt>
                <c:pt idx="109">
                  <c:v>3.562223180751789E-2</c:v>
                </c:pt>
                <c:pt idx="110">
                  <c:v>-3.2507441156451877E-3</c:v>
                </c:pt>
                <c:pt idx="111">
                  <c:v>2.1056064574649147E-2</c:v>
                </c:pt>
                <c:pt idx="112">
                  <c:v>1.5042171981833663E-2</c:v>
                </c:pt>
                <c:pt idx="113">
                  <c:v>-9.2730991621760017E-3</c:v>
                </c:pt>
                <c:pt idx="114">
                  <c:v>1.1503836266364864E-2</c:v>
                </c:pt>
                <c:pt idx="115">
                  <c:v>2.9286218942575548E-2</c:v>
                </c:pt>
                <c:pt idx="116">
                  <c:v>2.5082822890101664E-2</c:v>
                </c:pt>
                <c:pt idx="117">
                  <c:v>1.9023748296884024E-2</c:v>
                </c:pt>
                <c:pt idx="118">
                  <c:v>-3.7191176336372478E-2</c:v>
                </c:pt>
                <c:pt idx="119">
                  <c:v>2.3650634159288586E-2</c:v>
                </c:pt>
                <c:pt idx="120">
                  <c:v>2.6331385604089208E-2</c:v>
                </c:pt>
                <c:pt idx="121">
                  <c:v>3.2991225497936094E-2</c:v>
                </c:pt>
                <c:pt idx="122">
                  <c:v>1.4778712365379976E-2</c:v>
                </c:pt>
                <c:pt idx="123">
                  <c:v>4.1194343309146841E-2</c:v>
                </c:pt>
                <c:pt idx="124">
                  <c:v>2.0050922978994246E-2</c:v>
                </c:pt>
                <c:pt idx="125">
                  <c:v>5.4667017849545196E-2</c:v>
                </c:pt>
                <c:pt idx="126">
                  <c:v>1.104980866464822E-2</c:v>
                </c:pt>
                <c:pt idx="127">
                  <c:v>-5.9623335562716262E-3</c:v>
                </c:pt>
                <c:pt idx="128">
                  <c:v>1.8888842164819675E-2</c:v>
                </c:pt>
                <c:pt idx="129">
                  <c:v>-7.8469481172427247E-2</c:v>
                </c:pt>
                <c:pt idx="130">
                  <c:v>-5.8820894914702215E-2</c:v>
                </c:pt>
                <c:pt idx="131">
                  <c:v>-0.129229158645631</c:v>
                </c:pt>
                <c:pt idx="132">
                  <c:v>5.3092553032937584E-2</c:v>
                </c:pt>
                <c:pt idx="133">
                  <c:v>2.9625855635281084E-2</c:v>
                </c:pt>
                <c:pt idx="134">
                  <c:v>4.7201235241023154E-2</c:v>
                </c:pt>
                <c:pt idx="135">
                  <c:v>3.5190038458341233E-2</c:v>
                </c:pt>
                <c:pt idx="136">
                  <c:v>-3.1200074386522503E-2</c:v>
                </c:pt>
                <c:pt idx="137">
                  <c:v>7.6904284093883613E-2</c:v>
                </c:pt>
                <c:pt idx="138">
                  <c:v>8.9245203526056027E-3</c:v>
                </c:pt>
                <c:pt idx="139">
                  <c:v>2.8536323885469228E-2</c:v>
                </c:pt>
                <c:pt idx="140">
                  <c:v>-7.9599309800981732E-3</c:v>
                </c:pt>
                <c:pt idx="141">
                  <c:v>-4.638771599132685E-2</c:v>
                </c:pt>
                <c:pt idx="142">
                  <c:v>6.8088688611855908E-4</c:v>
                </c:pt>
                <c:pt idx="143">
                  <c:v>3.1802586434415359E-2</c:v>
                </c:pt>
                <c:pt idx="144">
                  <c:v>5.9666357590484775E-2</c:v>
                </c:pt>
                <c:pt idx="145">
                  <c:v>3.6984653217016161E-2</c:v>
                </c:pt>
                <c:pt idx="146">
                  <c:v>4.7682610577465256E-2</c:v>
                </c:pt>
                <c:pt idx="147">
                  <c:v>3.4997031796232037E-2</c:v>
                </c:pt>
                <c:pt idx="148">
                  <c:v>7.7616105509603628E-3</c:v>
                </c:pt>
                <c:pt idx="149">
                  <c:v>4.400428693151559E-2</c:v>
                </c:pt>
                <c:pt idx="150">
                  <c:v>9.9228804886679844E-2</c:v>
                </c:pt>
                <c:pt idx="151">
                  <c:v>8.7072280840153837E-2</c:v>
                </c:pt>
                <c:pt idx="152">
                  <c:v>1.7931465038845795E-2</c:v>
                </c:pt>
                <c:pt idx="153">
                  <c:v>1.718313033860408E-2</c:v>
                </c:pt>
                <c:pt idx="154">
                  <c:v>-4.400491634737036E-2</c:v>
                </c:pt>
                <c:pt idx="155">
                  <c:v>-4.573130466423192E-2</c:v>
                </c:pt>
                <c:pt idx="156">
                  <c:v>-2.4581412689804738E-2</c:v>
                </c:pt>
                <c:pt idx="157">
                  <c:v>-1.2761151891586664E-2</c:v>
                </c:pt>
                <c:pt idx="158">
                  <c:v>3.2152473470249632E-2</c:v>
                </c:pt>
                <c:pt idx="159">
                  <c:v>3.3310599602159652E-2</c:v>
                </c:pt>
                <c:pt idx="160">
                  <c:v>3.3507323539279765E-2</c:v>
                </c:pt>
                <c:pt idx="161">
                  <c:v>3.7130860071419747E-2</c:v>
                </c:pt>
                <c:pt idx="162">
                  <c:v>1.5170874384236477E-2</c:v>
                </c:pt>
                <c:pt idx="163">
                  <c:v>5.5662125037594157E-2</c:v>
                </c:pt>
                <c:pt idx="164">
                  <c:v>4.3591407168354079E-2</c:v>
                </c:pt>
                <c:pt idx="165">
                  <c:v>3.9072733737855803E-2</c:v>
                </c:pt>
                <c:pt idx="166">
                  <c:v>1.6956000503381308E-2</c:v>
                </c:pt>
                <c:pt idx="167">
                  <c:v>1.9879856800769424E-2</c:v>
                </c:pt>
                <c:pt idx="168">
                  <c:v>1.3561840374307632E-2</c:v>
                </c:pt>
                <c:pt idx="169">
                  <c:v>4.1680580495437214E-2</c:v>
                </c:pt>
                <c:pt idx="170">
                  <c:v>6.3495103741801673E-2</c:v>
                </c:pt>
                <c:pt idx="171">
                  <c:v>2.7013141630836124E-2</c:v>
                </c:pt>
                <c:pt idx="172">
                  <c:v>1.098696221201223E-2</c:v>
                </c:pt>
                <c:pt idx="173">
                  <c:v>4.8595451765157005E-2</c:v>
                </c:pt>
                <c:pt idx="174">
                  <c:v>5.5948110743513801E-2</c:v>
                </c:pt>
                <c:pt idx="175">
                  <c:v>2.1303330469583548E-2</c:v>
                </c:pt>
                <c:pt idx="176">
                  <c:v>1.5674497457011327E-2</c:v>
                </c:pt>
                <c:pt idx="177">
                  <c:v>2.7757376903242648E-2</c:v>
                </c:pt>
                <c:pt idx="178">
                  <c:v>5.4726929912346067E-2</c:v>
                </c:pt>
                <c:pt idx="179">
                  <c:v>1.9391377927294506E-2</c:v>
                </c:pt>
                <c:pt idx="180">
                  <c:v>2.7085814904966643E-2</c:v>
                </c:pt>
                <c:pt idx="181">
                  <c:v>3.504717403971136E-2</c:v>
                </c:pt>
                <c:pt idx="182">
                  <c:v>4.321667609415214E-2</c:v>
                </c:pt>
                <c:pt idx="183">
                  <c:v>6.523848438857982E-2</c:v>
                </c:pt>
                <c:pt idx="184">
                  <c:v>-2.4844039780663296E-2</c:v>
                </c:pt>
                <c:pt idx="185">
                  <c:v>-1.4736495084296863E-2</c:v>
                </c:pt>
                <c:pt idx="186">
                  <c:v>2.9102661596958068E-2</c:v>
                </c:pt>
                <c:pt idx="187">
                  <c:v>2.4577504858601662E-2</c:v>
                </c:pt>
                <c:pt idx="188">
                  <c:v>4.2042605160604873E-2</c:v>
                </c:pt>
                <c:pt idx="189">
                  <c:v>3.749016604106159E-2</c:v>
                </c:pt>
                <c:pt idx="190">
                  <c:v>-2.0313677876436786E-2</c:v>
                </c:pt>
                <c:pt idx="191">
                  <c:v>-7.8774383628184008E-3</c:v>
                </c:pt>
                <c:pt idx="192">
                  <c:v>1.9948912298683563E-2</c:v>
                </c:pt>
                <c:pt idx="193">
                  <c:v>4.221856347196451E-2</c:v>
                </c:pt>
                <c:pt idx="194">
                  <c:v>2.2691051529972528E-2</c:v>
                </c:pt>
                <c:pt idx="195">
                  <c:v>4.1474150077182026E-2</c:v>
                </c:pt>
                <c:pt idx="196">
                  <c:v>3.1503405855525468E-2</c:v>
                </c:pt>
                <c:pt idx="197">
                  <c:v>5.392738310607692E-2</c:v>
                </c:pt>
                <c:pt idx="198">
                  <c:v>5.7324136341500687E-2</c:v>
                </c:pt>
                <c:pt idx="199">
                  <c:v>2.5776027635066034E-2</c:v>
                </c:pt>
                <c:pt idx="200">
                  <c:v>7.3375549481151658E-3</c:v>
                </c:pt>
                <c:pt idx="201">
                  <c:v>-1.1031216266450539E-2</c:v>
                </c:pt>
                <c:pt idx="202">
                  <c:v>4.0108205280382503E-3</c:v>
                </c:pt>
                <c:pt idx="203">
                  <c:v>2.4898309557016995E-2</c:v>
                </c:pt>
                <c:pt idx="204">
                  <c:v>3.8460091730465829E-2</c:v>
                </c:pt>
                <c:pt idx="205">
                  <c:v>2.5313480506977903E-2</c:v>
                </c:pt>
                <c:pt idx="206">
                  <c:v>2.491540991843233E-2</c:v>
                </c:pt>
                <c:pt idx="207">
                  <c:v>3.854841761219796E-2</c:v>
                </c:pt>
                <c:pt idx="208">
                  <c:v>3.6448641556274808E-2</c:v>
                </c:pt>
                <c:pt idx="209">
                  <c:v>3.4282331107429842E-2</c:v>
                </c:pt>
                <c:pt idx="210">
                  <c:v>3.437343475652388E-2</c:v>
                </c:pt>
                <c:pt idx="211">
                  <c:v>2.9743090365356606E-2</c:v>
                </c:pt>
                <c:pt idx="212">
                  <c:v>2.3244908030622957E-2</c:v>
                </c:pt>
                <c:pt idx="213">
                  <c:v>3.2863248133021106E-2</c:v>
                </c:pt>
                <c:pt idx="214">
                  <c:v>2.3739601471486127E-2</c:v>
                </c:pt>
                <c:pt idx="215">
                  <c:v>3.1798000132536419E-2</c:v>
                </c:pt>
                <c:pt idx="216">
                  <c:v>2.7882747690902931E-2</c:v>
                </c:pt>
                <c:pt idx="217">
                  <c:v>2.4306177109333138E-2</c:v>
                </c:pt>
                <c:pt idx="218">
                  <c:v>-2.8109940367357922E-3</c:v>
                </c:pt>
                <c:pt idx="219">
                  <c:v>-4.2478311140209613E-2</c:v>
                </c:pt>
                <c:pt idx="220">
                  <c:v>1.9495835271041262E-2</c:v>
                </c:pt>
                <c:pt idx="221">
                  <c:v>1.5402064335035881E-2</c:v>
                </c:pt>
                <c:pt idx="222">
                  <c:v>1.478981187065731E-2</c:v>
                </c:pt>
                <c:pt idx="223">
                  <c:v>2.1395416621922791E-2</c:v>
                </c:pt>
                <c:pt idx="224">
                  <c:v>2.6075295493374062E-2</c:v>
                </c:pt>
                <c:pt idx="225">
                  <c:v>2.3553139634454379E-2</c:v>
                </c:pt>
                <c:pt idx="226">
                  <c:v>1.9182601944921052E-2</c:v>
                </c:pt>
                <c:pt idx="227">
                  <c:v>1.8920779883316197E-2</c:v>
                </c:pt>
                <c:pt idx="228">
                  <c:v>1.3407212352341213E-2</c:v>
                </c:pt>
                <c:pt idx="229">
                  <c:v>1.4086427817795233E-2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7-48DB-827C-F797ABFDC89C}"/>
            </c:ext>
          </c:extLst>
        </c:ser>
        <c:ser>
          <c:idx val="1"/>
          <c:order val="1"/>
          <c:tx>
            <c:strRef>
              <c:f>'US UK Long-Term GDP (Annual)'!$H$3</c:f>
              <c:strCache>
                <c:ptCount val="1"/>
                <c:pt idx="0">
                  <c:v>UK Nominal Growth YoY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90000"/>
              </a:schemeClr>
            </a:solidFill>
            <a:ln w="3175">
              <a:solidFill>
                <a:schemeClr val="tx2">
                  <a:alpha val="20000"/>
                </a:schemeClr>
              </a:solidFill>
            </a:ln>
            <a:effectLst/>
          </c:spPr>
          <c:invertIfNegative val="0"/>
          <c:cat>
            <c:numRef>
              <c:f>'US UK Long-Term GDP (Annual)'!$A$4:$A$233</c:f>
              <c:numCache>
                <c:formatCode>0</c:formatCode>
                <c:ptCount val="230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  <c:pt idx="225">
                  <c:v>2015</c:v>
                </c:pt>
                <c:pt idx="226">
                  <c:v>2016</c:v>
                </c:pt>
                <c:pt idx="227">
                  <c:v>2017</c:v>
                </c:pt>
                <c:pt idx="228">
                  <c:v>2018</c:v>
                </c:pt>
                <c:pt idx="229">
                  <c:v>2019</c:v>
                </c:pt>
              </c:numCache>
            </c:numRef>
          </c:cat>
          <c:val>
            <c:numRef>
              <c:f>'US UK Long-Term GDP (Annual)'!$H$4:$H$233</c:f>
              <c:numCache>
                <c:formatCode>0.00%</c:formatCode>
                <c:ptCount val="230"/>
                <c:pt idx="12">
                  <c:v>-0.12621359223300976</c:v>
                </c:pt>
                <c:pt idx="13">
                  <c:v>-1.1111111111111072E-2</c:v>
                </c:pt>
                <c:pt idx="14">
                  <c:v>6.1797752808988804E-2</c:v>
                </c:pt>
                <c:pt idx="15">
                  <c:v>8.9947089947089998E-2</c:v>
                </c:pt>
                <c:pt idx="16">
                  <c:v>1.4563106796116498E-2</c:v>
                </c:pt>
                <c:pt idx="17">
                  <c:v>6.698564593301426E-2</c:v>
                </c:pt>
                <c:pt idx="18">
                  <c:v>-2.2421524663677084E-2</c:v>
                </c:pt>
                <c:pt idx="19">
                  <c:v>8.9449541284403633E-2</c:v>
                </c:pt>
                <c:pt idx="20">
                  <c:v>9.8947368421052673E-2</c:v>
                </c:pt>
                <c:pt idx="21">
                  <c:v>-4.0229885057471271E-2</c:v>
                </c:pt>
                <c:pt idx="22">
                  <c:v>1.5968063872255467E-2</c:v>
                </c:pt>
                <c:pt idx="23">
                  <c:v>7.269155206286837E-2</c:v>
                </c:pt>
                <c:pt idx="24">
                  <c:v>-4.0293040293040261E-2</c:v>
                </c:pt>
                <c:pt idx="25">
                  <c:v>3.0534351145038219E-2</c:v>
                </c:pt>
                <c:pt idx="26">
                  <c:v>-0.10555555555555551</c:v>
                </c:pt>
                <c:pt idx="27">
                  <c:v>3.7267080745341685E-2</c:v>
                </c:pt>
                <c:pt idx="28">
                  <c:v>3.7924151696606678E-2</c:v>
                </c:pt>
                <c:pt idx="29">
                  <c:v>-6.3461538461538458E-2</c:v>
                </c:pt>
                <c:pt idx="30">
                  <c:v>1.6427104722792629E-2</c:v>
                </c:pt>
                <c:pt idx="31">
                  <c:v>-4.0404040404040442E-2</c:v>
                </c:pt>
                <c:pt idx="32">
                  <c:v>-4.4210526315789478E-2</c:v>
                </c:pt>
                <c:pt idx="33">
                  <c:v>4.1850220264317173E-2</c:v>
                </c:pt>
                <c:pt idx="34">
                  <c:v>7.1881606765327621E-2</c:v>
                </c:pt>
                <c:pt idx="35">
                  <c:v>9.8619329388560217E-2</c:v>
                </c:pt>
                <c:pt idx="36">
                  <c:v>-0.11669658886894074</c:v>
                </c:pt>
                <c:pt idx="37">
                  <c:v>3.6585365853658569E-2</c:v>
                </c:pt>
                <c:pt idx="38">
                  <c:v>0</c:v>
                </c:pt>
                <c:pt idx="39">
                  <c:v>-3.1372549019607843E-2</c:v>
                </c:pt>
                <c:pt idx="40">
                  <c:v>3.6437246963562764E-2</c:v>
                </c:pt>
                <c:pt idx="41">
                  <c:v>-1.5625E-2</c:v>
                </c:pt>
                <c:pt idx="42">
                  <c:v>0</c:v>
                </c:pt>
                <c:pt idx="43">
                  <c:v>-1.9841269841269882E-2</c:v>
                </c:pt>
                <c:pt idx="44">
                  <c:v>5.6680161943319929E-2</c:v>
                </c:pt>
                <c:pt idx="45">
                  <c:v>5.3639846743295028E-2</c:v>
                </c:pt>
                <c:pt idx="46">
                  <c:v>8.0000000000000071E-2</c:v>
                </c:pt>
                <c:pt idx="47">
                  <c:v>-2.3569023569023573E-2</c:v>
                </c:pt>
                <c:pt idx="48">
                  <c:v>4.8275862068965614E-2</c:v>
                </c:pt>
                <c:pt idx="49">
                  <c:v>3.7828947368421018E-2</c:v>
                </c:pt>
                <c:pt idx="50">
                  <c:v>-3.4865293185419977E-2</c:v>
                </c:pt>
                <c:pt idx="51">
                  <c:v>-3.9408866995073843E-2</c:v>
                </c:pt>
                <c:pt idx="52">
                  <c:v>-4.9572649572649619E-2</c:v>
                </c:pt>
                <c:pt idx="53">
                  <c:v>-1.7985611510791255E-3</c:v>
                </c:pt>
                <c:pt idx="54">
                  <c:v>7.5675675675675569E-2</c:v>
                </c:pt>
                <c:pt idx="55">
                  <c:v>6.1976549413735427E-2</c:v>
                </c:pt>
                <c:pt idx="56">
                  <c:v>3.9432176656151396E-2</c:v>
                </c:pt>
                <c:pt idx="57">
                  <c:v>5.7663125948406613E-2</c:v>
                </c:pt>
                <c:pt idx="58">
                  <c:v>-6.0258249641319983E-2</c:v>
                </c:pt>
                <c:pt idx="59">
                  <c:v>3.0534351145037331E-3</c:v>
                </c:pt>
                <c:pt idx="60">
                  <c:v>-6.8493150684931559E-2</c:v>
                </c:pt>
                <c:pt idx="61">
                  <c:v>2.1241830065359402E-2</c:v>
                </c:pt>
                <c:pt idx="62">
                  <c:v>3.5199999999999898E-2</c:v>
                </c:pt>
                <c:pt idx="63">
                  <c:v>0.11591962905718711</c:v>
                </c:pt>
                <c:pt idx="64">
                  <c:v>8.72576177285318E-2</c:v>
                </c:pt>
                <c:pt idx="65">
                  <c:v>0</c:v>
                </c:pt>
                <c:pt idx="66">
                  <c:v>4.7133757961783429E-2</c:v>
                </c:pt>
                <c:pt idx="67">
                  <c:v>-6.0827250608272987E-3</c:v>
                </c:pt>
                <c:pt idx="68">
                  <c:v>-4.0391676866585069E-2</c:v>
                </c:pt>
                <c:pt idx="69">
                  <c:v>6.3775510204081565E-2</c:v>
                </c:pt>
                <c:pt idx="70">
                  <c:v>2.7577937649880147E-2</c:v>
                </c:pt>
                <c:pt idx="71">
                  <c:v>3.1505250875145885E-2</c:v>
                </c:pt>
                <c:pt idx="72">
                  <c:v>5.6561085972850478E-3</c:v>
                </c:pt>
                <c:pt idx="73">
                  <c:v>8.323959505061862E-2</c:v>
                </c:pt>
                <c:pt idx="74">
                  <c:v>4.880581516095539E-2</c:v>
                </c:pt>
                <c:pt idx="75">
                  <c:v>1.1881188118811892E-2</c:v>
                </c:pt>
                <c:pt idx="76">
                  <c:v>3.2289628180039109E-2</c:v>
                </c:pt>
                <c:pt idx="77">
                  <c:v>-7.5829383886255597E-3</c:v>
                </c:pt>
                <c:pt idx="78">
                  <c:v>9.5510983763131829E-3</c:v>
                </c:pt>
                <c:pt idx="79">
                  <c:v>2.4597918637653704E-2</c:v>
                </c:pt>
                <c:pt idx="80">
                  <c:v>6.5558633425669477E-2</c:v>
                </c:pt>
                <c:pt idx="81">
                  <c:v>7.192374350086661E-2</c:v>
                </c:pt>
                <c:pt idx="82">
                  <c:v>5.5780113177041235E-2</c:v>
                </c:pt>
                <c:pt idx="83">
                  <c:v>4.5176110260336966E-2</c:v>
                </c:pt>
                <c:pt idx="84">
                  <c:v>-2.93040293040292E-3</c:v>
                </c:pt>
                <c:pt idx="85">
                  <c:v>-2.1307861866274758E-2</c:v>
                </c:pt>
                <c:pt idx="86">
                  <c:v>-1.276276276276278E-2</c:v>
                </c:pt>
                <c:pt idx="87">
                  <c:v>-1.1406844106463865E-2</c:v>
                </c:pt>
                <c:pt idx="88">
                  <c:v>-1.9230769230769273E-2</c:v>
                </c:pt>
                <c:pt idx="89">
                  <c:v>-3.7647058823529367E-2</c:v>
                </c:pt>
                <c:pt idx="90">
                  <c:v>6.764466177669104E-2</c:v>
                </c:pt>
                <c:pt idx="91">
                  <c:v>1.4503816793893121E-2</c:v>
                </c:pt>
                <c:pt idx="92">
                  <c:v>2.9345372460496622E-2</c:v>
                </c:pt>
                <c:pt idx="93">
                  <c:v>4.3859649122806044E-3</c:v>
                </c:pt>
                <c:pt idx="94">
                  <c:v>-2.8384279475982543E-2</c:v>
                </c:pt>
                <c:pt idx="95">
                  <c:v>-2.1722846441947552E-2</c:v>
                </c:pt>
                <c:pt idx="96">
                  <c:v>6.1255742725880857E-3</c:v>
                </c:pt>
                <c:pt idx="97">
                  <c:v>3.8812785388127935E-2</c:v>
                </c:pt>
                <c:pt idx="98">
                  <c:v>3.7362637362637452E-2</c:v>
                </c:pt>
                <c:pt idx="99">
                  <c:v>5.155367231638408E-2</c:v>
                </c:pt>
                <c:pt idx="100">
                  <c:v>2.3505708529214298E-2</c:v>
                </c:pt>
                <c:pt idx="101">
                  <c:v>1.9685039370078705E-3</c:v>
                </c:pt>
                <c:pt idx="102">
                  <c:v>-2.3575638506876273E-2</c:v>
                </c:pt>
                <c:pt idx="103">
                  <c:v>-6.7069081153592336E-4</c:v>
                </c:pt>
                <c:pt idx="104">
                  <c:v>5.1677852348993358E-2</c:v>
                </c:pt>
                <c:pt idx="105">
                  <c:v>2.2335673261008271E-2</c:v>
                </c:pt>
                <c:pt idx="106">
                  <c:v>3.183520599250933E-2</c:v>
                </c:pt>
                <c:pt idx="107">
                  <c:v>2.4803387779794406E-2</c:v>
                </c:pt>
                <c:pt idx="108">
                  <c:v>5.3128689492325964E-2</c:v>
                </c:pt>
                <c:pt idx="109">
                  <c:v>5.8856502242152553E-2</c:v>
                </c:pt>
                <c:pt idx="110">
                  <c:v>3.9174166225516061E-2</c:v>
                </c:pt>
                <c:pt idx="111">
                  <c:v>7.641365257259336E-3</c:v>
                </c:pt>
                <c:pt idx="112">
                  <c:v>5.0556117290192493E-3</c:v>
                </c:pt>
                <c:pt idx="113">
                  <c:v>-1.2072434607645843E-2</c:v>
                </c:pt>
                <c:pt idx="114">
                  <c:v>1.5274949083503575E-3</c:v>
                </c:pt>
                <c:pt idx="115">
                  <c:v>3.4062023385866835E-2</c:v>
                </c:pt>
                <c:pt idx="116">
                  <c:v>3.8348082595870192E-2</c:v>
                </c:pt>
                <c:pt idx="117">
                  <c:v>3.6458333333333259E-2</c:v>
                </c:pt>
                <c:pt idx="118">
                  <c:v>-4.3855641845591542E-2</c:v>
                </c:pt>
                <c:pt idx="119">
                  <c:v>1.9111323459149565E-2</c:v>
                </c:pt>
                <c:pt idx="120">
                  <c:v>3.9849976558837374E-2</c:v>
                </c:pt>
                <c:pt idx="121">
                  <c:v>3.9675383228133354E-2</c:v>
                </c:pt>
                <c:pt idx="122">
                  <c:v>4.1196877710320878E-2</c:v>
                </c:pt>
                <c:pt idx="123">
                  <c:v>3.9983340274885482E-2</c:v>
                </c:pt>
                <c:pt idx="124">
                  <c:v>1.2014417300760805E-2</c:v>
                </c:pt>
                <c:pt idx="125">
                  <c:v>0.19825880490700443</c:v>
                </c:pt>
                <c:pt idx="126">
                  <c:v>0.15951122853368571</c:v>
                </c:pt>
                <c:pt idx="127">
                  <c:v>0.23753916263172892</c:v>
                </c:pt>
                <c:pt idx="128">
                  <c:v>0.18711162255466052</c:v>
                </c:pt>
                <c:pt idx="129">
                  <c:v>7.4059713067080368E-2</c:v>
                </c:pt>
                <c:pt idx="130">
                  <c:v>0.10848375451263537</c:v>
                </c:pt>
                <c:pt idx="131">
                  <c:v>-0.20794658850350101</c:v>
                </c:pt>
                <c:pt idx="132">
                  <c:v>-9.148848684210531E-2</c:v>
                </c:pt>
                <c:pt idx="133">
                  <c:v>-4.5711699479520251E-2</c:v>
                </c:pt>
                <c:pt idx="134">
                  <c:v>2.632202987906096E-2</c:v>
                </c:pt>
                <c:pt idx="135">
                  <c:v>3.2578558225508258E-2</c:v>
                </c:pt>
                <c:pt idx="136">
                  <c:v>-3.5354665473260272E-2</c:v>
                </c:pt>
                <c:pt idx="137">
                  <c:v>5.7527255857109827E-2</c:v>
                </c:pt>
                <c:pt idx="138">
                  <c:v>0</c:v>
                </c:pt>
                <c:pt idx="139">
                  <c:v>2.0179864005264392E-2</c:v>
                </c:pt>
                <c:pt idx="140">
                  <c:v>-1.6340571920017255E-2</c:v>
                </c:pt>
                <c:pt idx="141">
                  <c:v>-6.4699453551912534E-2</c:v>
                </c:pt>
                <c:pt idx="142">
                  <c:v>-2.1734050011684936E-2</c:v>
                </c:pt>
                <c:pt idx="143">
                  <c:v>1.7916865742952703E-2</c:v>
                </c:pt>
                <c:pt idx="144">
                  <c:v>5.0927012438394703E-2</c:v>
                </c:pt>
                <c:pt idx="145">
                  <c:v>4.4886109870477808E-2</c:v>
                </c:pt>
                <c:pt idx="146">
                  <c:v>5.6636033340457415E-2</c:v>
                </c:pt>
                <c:pt idx="147">
                  <c:v>6.9579288025889863E-2</c:v>
                </c:pt>
                <c:pt idx="148">
                  <c:v>3.1391830559758027E-2</c:v>
                </c:pt>
                <c:pt idx="149">
                  <c:v>7.279061239457274E-2</c:v>
                </c:pt>
                <c:pt idx="150">
                  <c:v>0.21056229704324037</c:v>
                </c:pt>
                <c:pt idx="151">
                  <c:v>0.20175067061979379</c:v>
                </c:pt>
                <c:pt idx="152">
                  <c:v>9.2810150375939759E-2</c:v>
                </c:pt>
                <c:pt idx="153">
                  <c:v>6.1599655987959689E-2</c:v>
                </c:pt>
                <c:pt idx="154">
                  <c:v>6.0759493670885512E-3</c:v>
                </c:pt>
                <c:pt idx="155">
                  <c:v>-2.9391041771514859E-2</c:v>
                </c:pt>
                <c:pt idx="156">
                  <c:v>3.525873690760184E-3</c:v>
                </c:pt>
                <c:pt idx="157">
                  <c:v>7.8020047535393156E-2</c:v>
                </c:pt>
                <c:pt idx="158">
                  <c:v>9.5187883435582821E-2</c:v>
                </c:pt>
                <c:pt idx="159">
                  <c:v>6.5120350109409086E-2</c:v>
                </c:pt>
                <c:pt idx="160">
                  <c:v>4.6922508012162023E-2</c:v>
                </c:pt>
                <c:pt idx="161">
                  <c:v>0.12268445839874409</c:v>
                </c:pt>
                <c:pt idx="162">
                  <c:v>8.6205691113752314E-2</c:v>
                </c:pt>
                <c:pt idx="163">
                  <c:v>7.3957260556127613E-2</c:v>
                </c:pt>
                <c:pt idx="164">
                  <c:v>5.4899610428528645E-2</c:v>
                </c:pt>
                <c:pt idx="165">
                  <c:v>8.8233623089597257E-2</c:v>
                </c:pt>
                <c:pt idx="166">
                  <c:v>8.7344679962410021E-2</c:v>
                </c:pt>
                <c:pt idx="167">
                  <c:v>6.0642435300331199E-2</c:v>
                </c:pt>
                <c:pt idx="168">
                  <c:v>5.0701674966048049E-2</c:v>
                </c:pt>
                <c:pt idx="169">
                  <c:v>4.924601464885825E-2</c:v>
                </c:pt>
                <c:pt idx="170">
                  <c:v>7.4569868188724131E-2</c:v>
                </c:pt>
                <c:pt idx="171">
                  <c:v>6.5803049409606684E-2</c:v>
                </c:pt>
                <c:pt idx="172">
                  <c:v>4.7506364060091011E-2</c:v>
                </c:pt>
                <c:pt idx="173">
                  <c:v>6.4142935377875077E-2</c:v>
                </c:pt>
                <c:pt idx="174">
                  <c:v>9.3824380829848897E-2</c:v>
                </c:pt>
                <c:pt idx="175">
                  <c:v>8.1953715411532846E-2</c:v>
                </c:pt>
                <c:pt idx="176">
                  <c:v>6.9929879871718281E-2</c:v>
                </c:pt>
                <c:pt idx="177">
                  <c:v>5.8246754896232877E-2</c:v>
                </c:pt>
                <c:pt idx="178">
                  <c:v>9.9183869419106951E-2</c:v>
                </c:pt>
                <c:pt idx="179">
                  <c:v>8.7002096436058718E-2</c:v>
                </c:pt>
                <c:pt idx="180">
                  <c:v>0.12614513018322082</c:v>
                </c:pt>
                <c:pt idx="181">
                  <c:v>0.1207028810989208</c:v>
                </c:pt>
                <c:pt idx="182">
                  <c:v>0.12222027665907897</c:v>
                </c:pt>
                <c:pt idx="183">
                  <c:v>0.15892424006014272</c:v>
                </c:pt>
                <c:pt idx="184">
                  <c:v>0.13320196320820532</c:v>
                </c:pt>
                <c:pt idx="185">
                  <c:v>0.24233685438403207</c:v>
                </c:pt>
                <c:pt idx="186">
                  <c:v>0.18897090147187945</c:v>
                </c:pt>
                <c:pt idx="187">
                  <c:v>0.16629984132671338</c:v>
                </c:pt>
                <c:pt idx="188">
                  <c:v>0.16523303783024668</c:v>
                </c:pt>
                <c:pt idx="189">
                  <c:v>0.18724610856733936</c:v>
                </c:pt>
                <c:pt idx="190">
                  <c:v>0.17672597413191449</c:v>
                </c:pt>
                <c:pt idx="191">
                  <c:v>0.11514168855476914</c:v>
                </c:pt>
                <c:pt idx="192">
                  <c:v>0.10159868209745437</c:v>
                </c:pt>
                <c:pt idx="193">
                  <c:v>0.10000658371189686</c:v>
                </c:pt>
                <c:pt idx="194">
                  <c:v>7.6025741874437003E-2</c:v>
                </c:pt>
                <c:pt idx="195">
                  <c:v>9.7660398947934324E-2</c:v>
                </c:pt>
                <c:pt idx="196">
                  <c:v>7.7714555975425537E-2</c:v>
                </c:pt>
                <c:pt idx="197">
                  <c:v>0.11084143119430379</c:v>
                </c:pt>
                <c:pt idx="198">
                  <c:v>0.11986317936644864</c:v>
                </c:pt>
                <c:pt idx="199">
                  <c:v>0.10604383440336496</c:v>
                </c:pt>
                <c:pt idx="200">
                  <c:v>8.8537496663997794E-2</c:v>
                </c:pt>
                <c:pt idx="201">
                  <c:v>5.4615309867471984E-2</c:v>
                </c:pt>
                <c:pt idx="202">
                  <c:v>3.5598655039067451E-2</c:v>
                </c:pt>
                <c:pt idx="203">
                  <c:v>5.2811469541899969E-2</c:v>
                </c:pt>
                <c:pt idx="204">
                  <c:v>5.2429782238153422E-2</c:v>
                </c:pt>
                <c:pt idx="205">
                  <c:v>5.0271227187205447E-2</c:v>
                </c:pt>
                <c:pt idx="206">
                  <c:v>6.714367379393571E-2</c:v>
                </c:pt>
                <c:pt idx="207">
                  <c:v>4.9645906012157681E-2</c:v>
                </c:pt>
                <c:pt idx="208">
                  <c:v>4.6298065917171893E-2</c:v>
                </c:pt>
                <c:pt idx="209">
                  <c:v>4.3675323046041825E-2</c:v>
                </c:pt>
                <c:pt idx="210">
                  <c:v>5.3620952945113487E-2</c:v>
                </c:pt>
                <c:pt idx="211">
                  <c:v>3.9999926984115364E-2</c:v>
                </c:pt>
                <c:pt idx="212">
                  <c:v>4.4865280417875519E-2</c:v>
                </c:pt>
                <c:pt idx="213">
                  <c:v>5.6168271318435048E-2</c:v>
                </c:pt>
                <c:pt idx="214">
                  <c:v>4.9824449790254244E-2</c:v>
                </c:pt>
                <c:pt idx="215">
                  <c:v>5.7680770349541888E-2</c:v>
                </c:pt>
                <c:pt idx="216">
                  <c:v>5.6327769477910516E-2</c:v>
                </c:pt>
                <c:pt idx="217">
                  <c:v>5.0780278021293368E-2</c:v>
                </c:pt>
                <c:pt idx="218">
                  <c:v>2.5881070059748934E-2</c:v>
                </c:pt>
                <c:pt idx="219">
                  <c:v>-2.6648326248120191E-2</c:v>
                </c:pt>
                <c:pt idx="220">
                  <c:v>3.5128156416350365E-2</c:v>
                </c:pt>
                <c:pt idx="221">
                  <c:v>3.6119044274856904E-2</c:v>
                </c:pt>
                <c:pt idx="222">
                  <c:v>3.1651689827296936E-2</c:v>
                </c:pt>
                <c:pt idx="223">
                  <c:v>4.0756984675761609E-2</c:v>
                </c:pt>
                <c:pt idx="224">
                  <c:v>4.4809829252868472E-2</c:v>
                </c:pt>
                <c:pt idx="225">
                  <c:v>2.9501628655748124E-2</c:v>
                </c:pt>
                <c:pt idx="226">
                  <c:v>4.0994399278834193E-2</c:v>
                </c:pt>
                <c:pt idx="227">
                  <c:v>3.8180826849506744E-2</c:v>
                </c:pt>
                <c:pt idx="228">
                  <c:v>3.506210216217176E-2</c:v>
                </c:pt>
                <c:pt idx="229">
                  <c:v>3.2916974458845338E-2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7-48DB-827C-F797ABFD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63068703"/>
        <c:axId val="1183186031"/>
      </c:barChart>
      <c:catAx>
        <c:axId val="1263068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86031"/>
        <c:crossesAt val="0"/>
        <c:auto val="1"/>
        <c:lblAlgn val="ctr"/>
        <c:lblOffset val="100"/>
        <c:noMultiLvlLbl val="0"/>
      </c:catAx>
      <c:valAx>
        <c:axId val="1183186031"/>
        <c:scaling>
          <c:orientation val="minMax"/>
          <c:max val="0.35000000000000003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6870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'S&amp;P500_USGDP Correlation'!$D$1</c:f>
              <c:strCache>
                <c:ptCount val="1"/>
                <c:pt idx="0">
                  <c:v>S&amp;P500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'S&amp;P500_USGDP Correlation'!$A$3:$A$301</c:f>
              <c:numCache>
                <c:formatCode>m/d/yyyy</c:formatCode>
                <c:ptCount val="299"/>
                <c:pt idx="0">
                  <c:v>18353</c:v>
                </c:pt>
                <c:pt idx="1">
                  <c:v>18444</c:v>
                </c:pt>
                <c:pt idx="2">
                  <c:v>18536</c:v>
                </c:pt>
                <c:pt idx="3">
                  <c:v>18628</c:v>
                </c:pt>
                <c:pt idx="4">
                  <c:v>18718</c:v>
                </c:pt>
                <c:pt idx="5">
                  <c:v>18809</c:v>
                </c:pt>
                <c:pt idx="6">
                  <c:v>18901</c:v>
                </c:pt>
                <c:pt idx="7">
                  <c:v>18993</c:v>
                </c:pt>
                <c:pt idx="8">
                  <c:v>19084</c:v>
                </c:pt>
                <c:pt idx="9">
                  <c:v>19175</c:v>
                </c:pt>
                <c:pt idx="10">
                  <c:v>19267</c:v>
                </c:pt>
                <c:pt idx="11">
                  <c:v>19359</c:v>
                </c:pt>
                <c:pt idx="12">
                  <c:v>19449</c:v>
                </c:pt>
                <c:pt idx="13">
                  <c:v>19540</c:v>
                </c:pt>
                <c:pt idx="14">
                  <c:v>19632</c:v>
                </c:pt>
                <c:pt idx="15">
                  <c:v>19724</c:v>
                </c:pt>
                <c:pt idx="16">
                  <c:v>19814</c:v>
                </c:pt>
                <c:pt idx="17">
                  <c:v>19905</c:v>
                </c:pt>
                <c:pt idx="18">
                  <c:v>19997</c:v>
                </c:pt>
                <c:pt idx="19">
                  <c:v>20089</c:v>
                </c:pt>
                <c:pt idx="20">
                  <c:v>20179</c:v>
                </c:pt>
                <c:pt idx="21">
                  <c:v>20270</c:v>
                </c:pt>
                <c:pt idx="22">
                  <c:v>20362</c:v>
                </c:pt>
                <c:pt idx="23">
                  <c:v>20454</c:v>
                </c:pt>
                <c:pt idx="24">
                  <c:v>20545</c:v>
                </c:pt>
                <c:pt idx="25">
                  <c:v>20636</c:v>
                </c:pt>
                <c:pt idx="26">
                  <c:v>20728</c:v>
                </c:pt>
                <c:pt idx="27">
                  <c:v>20820</c:v>
                </c:pt>
                <c:pt idx="28">
                  <c:v>20910</c:v>
                </c:pt>
                <c:pt idx="29">
                  <c:v>21001</c:v>
                </c:pt>
                <c:pt idx="30">
                  <c:v>21093</c:v>
                </c:pt>
                <c:pt idx="31">
                  <c:v>21185</c:v>
                </c:pt>
                <c:pt idx="32">
                  <c:v>21275</c:v>
                </c:pt>
                <c:pt idx="33">
                  <c:v>21366</c:v>
                </c:pt>
                <c:pt idx="34">
                  <c:v>21458</c:v>
                </c:pt>
                <c:pt idx="35">
                  <c:v>21550</c:v>
                </c:pt>
                <c:pt idx="36">
                  <c:v>21640</c:v>
                </c:pt>
                <c:pt idx="37">
                  <c:v>21731</c:v>
                </c:pt>
                <c:pt idx="38">
                  <c:v>21823</c:v>
                </c:pt>
                <c:pt idx="39">
                  <c:v>21915</c:v>
                </c:pt>
                <c:pt idx="40">
                  <c:v>22006</c:v>
                </c:pt>
                <c:pt idx="41">
                  <c:v>22097</c:v>
                </c:pt>
                <c:pt idx="42">
                  <c:v>22189</c:v>
                </c:pt>
                <c:pt idx="43">
                  <c:v>22281</c:v>
                </c:pt>
                <c:pt idx="44">
                  <c:v>22371</c:v>
                </c:pt>
                <c:pt idx="45">
                  <c:v>22462</c:v>
                </c:pt>
                <c:pt idx="46">
                  <c:v>22554</c:v>
                </c:pt>
                <c:pt idx="47">
                  <c:v>22646</c:v>
                </c:pt>
                <c:pt idx="48">
                  <c:v>22736</c:v>
                </c:pt>
                <c:pt idx="49">
                  <c:v>22827</c:v>
                </c:pt>
                <c:pt idx="50">
                  <c:v>22919</c:v>
                </c:pt>
                <c:pt idx="51">
                  <c:v>23011</c:v>
                </c:pt>
                <c:pt idx="52">
                  <c:v>23101</c:v>
                </c:pt>
                <c:pt idx="53">
                  <c:v>23192</c:v>
                </c:pt>
                <c:pt idx="54">
                  <c:v>23284</c:v>
                </c:pt>
                <c:pt idx="55">
                  <c:v>23376</c:v>
                </c:pt>
                <c:pt idx="56">
                  <c:v>23467</c:v>
                </c:pt>
                <c:pt idx="57">
                  <c:v>23558</c:v>
                </c:pt>
                <c:pt idx="58">
                  <c:v>23650</c:v>
                </c:pt>
                <c:pt idx="59">
                  <c:v>23742</c:v>
                </c:pt>
                <c:pt idx="60">
                  <c:v>23832</c:v>
                </c:pt>
                <c:pt idx="61">
                  <c:v>23923</c:v>
                </c:pt>
                <c:pt idx="62">
                  <c:v>24015</c:v>
                </c:pt>
                <c:pt idx="63">
                  <c:v>24107</c:v>
                </c:pt>
                <c:pt idx="64">
                  <c:v>24197</c:v>
                </c:pt>
                <c:pt idx="65">
                  <c:v>24288</c:v>
                </c:pt>
                <c:pt idx="66">
                  <c:v>24380</c:v>
                </c:pt>
                <c:pt idx="67">
                  <c:v>24472</c:v>
                </c:pt>
                <c:pt idx="68">
                  <c:v>24562</c:v>
                </c:pt>
                <c:pt idx="69">
                  <c:v>24653</c:v>
                </c:pt>
                <c:pt idx="70">
                  <c:v>24745</c:v>
                </c:pt>
                <c:pt idx="71">
                  <c:v>24837</c:v>
                </c:pt>
                <c:pt idx="72">
                  <c:v>24928</c:v>
                </c:pt>
                <c:pt idx="73">
                  <c:v>25019</c:v>
                </c:pt>
                <c:pt idx="74">
                  <c:v>25111</c:v>
                </c:pt>
                <c:pt idx="75">
                  <c:v>25203</c:v>
                </c:pt>
                <c:pt idx="76">
                  <c:v>25293</c:v>
                </c:pt>
                <c:pt idx="77">
                  <c:v>25384</c:v>
                </c:pt>
                <c:pt idx="78">
                  <c:v>25476</c:v>
                </c:pt>
                <c:pt idx="79">
                  <c:v>25568</c:v>
                </c:pt>
                <c:pt idx="80">
                  <c:v>25658</c:v>
                </c:pt>
                <c:pt idx="81">
                  <c:v>25749</c:v>
                </c:pt>
                <c:pt idx="82">
                  <c:v>25841</c:v>
                </c:pt>
                <c:pt idx="83">
                  <c:v>25933</c:v>
                </c:pt>
                <c:pt idx="84">
                  <c:v>26023</c:v>
                </c:pt>
                <c:pt idx="85">
                  <c:v>26114</c:v>
                </c:pt>
                <c:pt idx="86">
                  <c:v>26206</c:v>
                </c:pt>
                <c:pt idx="87">
                  <c:v>26298</c:v>
                </c:pt>
                <c:pt idx="88">
                  <c:v>26389</c:v>
                </c:pt>
                <c:pt idx="89">
                  <c:v>26480</c:v>
                </c:pt>
                <c:pt idx="90">
                  <c:v>26572</c:v>
                </c:pt>
                <c:pt idx="91">
                  <c:v>26664</c:v>
                </c:pt>
                <c:pt idx="92">
                  <c:v>26754</c:v>
                </c:pt>
                <c:pt idx="93">
                  <c:v>26845</c:v>
                </c:pt>
                <c:pt idx="94">
                  <c:v>26937</c:v>
                </c:pt>
                <c:pt idx="95">
                  <c:v>27029</c:v>
                </c:pt>
                <c:pt idx="96">
                  <c:v>27119</c:v>
                </c:pt>
                <c:pt idx="97">
                  <c:v>27210</c:v>
                </c:pt>
                <c:pt idx="98">
                  <c:v>27302</c:v>
                </c:pt>
                <c:pt idx="99">
                  <c:v>27394</c:v>
                </c:pt>
                <c:pt idx="100">
                  <c:v>27484</c:v>
                </c:pt>
                <c:pt idx="101">
                  <c:v>27575</c:v>
                </c:pt>
                <c:pt idx="102">
                  <c:v>27667</c:v>
                </c:pt>
                <c:pt idx="103">
                  <c:v>27759</c:v>
                </c:pt>
                <c:pt idx="104">
                  <c:v>27850</c:v>
                </c:pt>
                <c:pt idx="105">
                  <c:v>27941</c:v>
                </c:pt>
                <c:pt idx="106">
                  <c:v>28033</c:v>
                </c:pt>
                <c:pt idx="107">
                  <c:v>28125</c:v>
                </c:pt>
                <c:pt idx="108">
                  <c:v>28215</c:v>
                </c:pt>
                <c:pt idx="109">
                  <c:v>28306</c:v>
                </c:pt>
                <c:pt idx="110">
                  <c:v>28398</c:v>
                </c:pt>
                <c:pt idx="111">
                  <c:v>28490</c:v>
                </c:pt>
                <c:pt idx="112">
                  <c:v>28580</c:v>
                </c:pt>
                <c:pt idx="113">
                  <c:v>28671</c:v>
                </c:pt>
                <c:pt idx="114">
                  <c:v>28763</c:v>
                </c:pt>
                <c:pt idx="115">
                  <c:v>28855</c:v>
                </c:pt>
                <c:pt idx="116">
                  <c:v>28945</c:v>
                </c:pt>
                <c:pt idx="117">
                  <c:v>29036</c:v>
                </c:pt>
                <c:pt idx="118">
                  <c:v>29128</c:v>
                </c:pt>
                <c:pt idx="119">
                  <c:v>29220</c:v>
                </c:pt>
                <c:pt idx="120">
                  <c:v>29311</c:v>
                </c:pt>
                <c:pt idx="121">
                  <c:v>29402</c:v>
                </c:pt>
                <c:pt idx="122">
                  <c:v>29494</c:v>
                </c:pt>
                <c:pt idx="123">
                  <c:v>29586</c:v>
                </c:pt>
                <c:pt idx="124">
                  <c:v>29676</c:v>
                </c:pt>
                <c:pt idx="125">
                  <c:v>29767</c:v>
                </c:pt>
                <c:pt idx="126">
                  <c:v>29859</c:v>
                </c:pt>
                <c:pt idx="127">
                  <c:v>29951</c:v>
                </c:pt>
                <c:pt idx="128">
                  <c:v>30041</c:v>
                </c:pt>
                <c:pt idx="129">
                  <c:v>30132</c:v>
                </c:pt>
                <c:pt idx="130">
                  <c:v>30224</c:v>
                </c:pt>
                <c:pt idx="131">
                  <c:v>30316</c:v>
                </c:pt>
                <c:pt idx="132">
                  <c:v>30406</c:v>
                </c:pt>
                <c:pt idx="133">
                  <c:v>30497</c:v>
                </c:pt>
                <c:pt idx="134">
                  <c:v>30589</c:v>
                </c:pt>
                <c:pt idx="135">
                  <c:v>30681</c:v>
                </c:pt>
                <c:pt idx="136">
                  <c:v>30772</c:v>
                </c:pt>
                <c:pt idx="137">
                  <c:v>30863</c:v>
                </c:pt>
                <c:pt idx="138">
                  <c:v>30955</c:v>
                </c:pt>
                <c:pt idx="139">
                  <c:v>31047</c:v>
                </c:pt>
                <c:pt idx="140">
                  <c:v>31137</c:v>
                </c:pt>
                <c:pt idx="141">
                  <c:v>31228</c:v>
                </c:pt>
                <c:pt idx="142">
                  <c:v>31320</c:v>
                </c:pt>
                <c:pt idx="143">
                  <c:v>31412</c:v>
                </c:pt>
                <c:pt idx="144">
                  <c:v>31502</c:v>
                </c:pt>
                <c:pt idx="145">
                  <c:v>31593</c:v>
                </c:pt>
                <c:pt idx="146">
                  <c:v>31685</c:v>
                </c:pt>
                <c:pt idx="147">
                  <c:v>31777</c:v>
                </c:pt>
                <c:pt idx="148">
                  <c:v>31867</c:v>
                </c:pt>
                <c:pt idx="149">
                  <c:v>31958</c:v>
                </c:pt>
                <c:pt idx="150">
                  <c:v>32050</c:v>
                </c:pt>
                <c:pt idx="151">
                  <c:v>32142</c:v>
                </c:pt>
                <c:pt idx="152">
                  <c:v>32233</c:v>
                </c:pt>
                <c:pt idx="153">
                  <c:v>32324</c:v>
                </c:pt>
                <c:pt idx="154">
                  <c:v>32416</c:v>
                </c:pt>
                <c:pt idx="155">
                  <c:v>32508</c:v>
                </c:pt>
                <c:pt idx="156">
                  <c:v>32598</c:v>
                </c:pt>
                <c:pt idx="157">
                  <c:v>32689</c:v>
                </c:pt>
                <c:pt idx="158">
                  <c:v>32781</c:v>
                </c:pt>
                <c:pt idx="159">
                  <c:v>32873</c:v>
                </c:pt>
                <c:pt idx="160">
                  <c:v>32963</c:v>
                </c:pt>
                <c:pt idx="161">
                  <c:v>33054</c:v>
                </c:pt>
                <c:pt idx="162">
                  <c:v>33146</c:v>
                </c:pt>
                <c:pt idx="163">
                  <c:v>33238</c:v>
                </c:pt>
                <c:pt idx="164">
                  <c:v>33328</c:v>
                </c:pt>
                <c:pt idx="165">
                  <c:v>33419</c:v>
                </c:pt>
                <c:pt idx="166">
                  <c:v>33511</c:v>
                </c:pt>
                <c:pt idx="167">
                  <c:v>33603</c:v>
                </c:pt>
                <c:pt idx="168">
                  <c:v>33694</c:v>
                </c:pt>
                <c:pt idx="169">
                  <c:v>33785</c:v>
                </c:pt>
                <c:pt idx="170">
                  <c:v>33877</c:v>
                </c:pt>
                <c:pt idx="171">
                  <c:v>33969</c:v>
                </c:pt>
                <c:pt idx="172">
                  <c:v>34059</c:v>
                </c:pt>
                <c:pt idx="173">
                  <c:v>34150</c:v>
                </c:pt>
                <c:pt idx="174">
                  <c:v>34242</c:v>
                </c:pt>
                <c:pt idx="175">
                  <c:v>34334</c:v>
                </c:pt>
                <c:pt idx="176">
                  <c:v>34424</c:v>
                </c:pt>
                <c:pt idx="177">
                  <c:v>34515</c:v>
                </c:pt>
                <c:pt idx="178">
                  <c:v>34607</c:v>
                </c:pt>
                <c:pt idx="179">
                  <c:v>34699</c:v>
                </c:pt>
                <c:pt idx="180">
                  <c:v>34789</c:v>
                </c:pt>
                <c:pt idx="181">
                  <c:v>34880</c:v>
                </c:pt>
                <c:pt idx="182">
                  <c:v>34972</c:v>
                </c:pt>
                <c:pt idx="183">
                  <c:v>35064</c:v>
                </c:pt>
                <c:pt idx="184">
                  <c:v>35155</c:v>
                </c:pt>
                <c:pt idx="185">
                  <c:v>35246</c:v>
                </c:pt>
                <c:pt idx="186">
                  <c:v>35338</c:v>
                </c:pt>
                <c:pt idx="187">
                  <c:v>35430</c:v>
                </c:pt>
                <c:pt idx="188">
                  <c:v>35520</c:v>
                </c:pt>
                <c:pt idx="189">
                  <c:v>35611</c:v>
                </c:pt>
                <c:pt idx="190">
                  <c:v>35703</c:v>
                </c:pt>
                <c:pt idx="191">
                  <c:v>35795</c:v>
                </c:pt>
                <c:pt idx="192">
                  <c:v>35885</c:v>
                </c:pt>
                <c:pt idx="193">
                  <c:v>35976</c:v>
                </c:pt>
                <c:pt idx="194">
                  <c:v>36068</c:v>
                </c:pt>
                <c:pt idx="195">
                  <c:v>36160</c:v>
                </c:pt>
                <c:pt idx="196">
                  <c:v>36250</c:v>
                </c:pt>
                <c:pt idx="197">
                  <c:v>36341</c:v>
                </c:pt>
                <c:pt idx="198">
                  <c:v>36433</c:v>
                </c:pt>
                <c:pt idx="199">
                  <c:v>36525</c:v>
                </c:pt>
                <c:pt idx="200">
                  <c:v>36616</c:v>
                </c:pt>
                <c:pt idx="201">
                  <c:v>36707</c:v>
                </c:pt>
                <c:pt idx="202">
                  <c:v>36799</c:v>
                </c:pt>
                <c:pt idx="203">
                  <c:v>36891</c:v>
                </c:pt>
                <c:pt idx="204">
                  <c:v>36981</c:v>
                </c:pt>
                <c:pt idx="205">
                  <c:v>37072</c:v>
                </c:pt>
                <c:pt idx="206">
                  <c:v>37164</c:v>
                </c:pt>
                <c:pt idx="207">
                  <c:v>37256</c:v>
                </c:pt>
                <c:pt idx="208">
                  <c:v>37346</c:v>
                </c:pt>
                <c:pt idx="209">
                  <c:v>37437</c:v>
                </c:pt>
                <c:pt idx="210">
                  <c:v>37529</c:v>
                </c:pt>
                <c:pt idx="211">
                  <c:v>37621</c:v>
                </c:pt>
                <c:pt idx="212">
                  <c:v>37711</c:v>
                </c:pt>
                <c:pt idx="213">
                  <c:v>37802</c:v>
                </c:pt>
                <c:pt idx="214">
                  <c:v>37894</c:v>
                </c:pt>
                <c:pt idx="215">
                  <c:v>37986</c:v>
                </c:pt>
                <c:pt idx="216">
                  <c:v>38077</c:v>
                </c:pt>
                <c:pt idx="217">
                  <c:v>38168</c:v>
                </c:pt>
                <c:pt idx="218">
                  <c:v>38260</c:v>
                </c:pt>
                <c:pt idx="219">
                  <c:v>38352</c:v>
                </c:pt>
                <c:pt idx="220">
                  <c:v>38442</c:v>
                </c:pt>
                <c:pt idx="221">
                  <c:v>38533</c:v>
                </c:pt>
                <c:pt idx="222">
                  <c:v>38625</c:v>
                </c:pt>
                <c:pt idx="223">
                  <c:v>38717</c:v>
                </c:pt>
                <c:pt idx="224">
                  <c:v>38807</c:v>
                </c:pt>
                <c:pt idx="225">
                  <c:v>38898</c:v>
                </c:pt>
                <c:pt idx="226">
                  <c:v>38990</c:v>
                </c:pt>
                <c:pt idx="227">
                  <c:v>39082</c:v>
                </c:pt>
                <c:pt idx="228">
                  <c:v>39172</c:v>
                </c:pt>
                <c:pt idx="229">
                  <c:v>39263</c:v>
                </c:pt>
                <c:pt idx="230">
                  <c:v>39355</c:v>
                </c:pt>
                <c:pt idx="231">
                  <c:v>39447</c:v>
                </c:pt>
                <c:pt idx="232">
                  <c:v>39538</c:v>
                </c:pt>
                <c:pt idx="233">
                  <c:v>39629</c:v>
                </c:pt>
                <c:pt idx="234">
                  <c:v>39721</c:v>
                </c:pt>
                <c:pt idx="235">
                  <c:v>39813</c:v>
                </c:pt>
                <c:pt idx="236">
                  <c:v>39903</c:v>
                </c:pt>
                <c:pt idx="237">
                  <c:v>39994</c:v>
                </c:pt>
                <c:pt idx="238">
                  <c:v>40086</c:v>
                </c:pt>
                <c:pt idx="239">
                  <c:v>40178</c:v>
                </c:pt>
                <c:pt idx="240">
                  <c:v>40268</c:v>
                </c:pt>
                <c:pt idx="241">
                  <c:v>40359</c:v>
                </c:pt>
                <c:pt idx="242">
                  <c:v>40451</c:v>
                </c:pt>
                <c:pt idx="243">
                  <c:v>40543</c:v>
                </c:pt>
                <c:pt idx="244">
                  <c:v>40633</c:v>
                </c:pt>
                <c:pt idx="245">
                  <c:v>40724</c:v>
                </c:pt>
                <c:pt idx="246">
                  <c:v>40816</c:v>
                </c:pt>
                <c:pt idx="247">
                  <c:v>40908</c:v>
                </c:pt>
                <c:pt idx="248">
                  <c:v>40999</c:v>
                </c:pt>
                <c:pt idx="249">
                  <c:v>41090</c:v>
                </c:pt>
                <c:pt idx="250">
                  <c:v>41182</c:v>
                </c:pt>
                <c:pt idx="251">
                  <c:v>41274</c:v>
                </c:pt>
                <c:pt idx="252">
                  <c:v>41364</c:v>
                </c:pt>
                <c:pt idx="253">
                  <c:v>41455</c:v>
                </c:pt>
                <c:pt idx="254">
                  <c:v>41547</c:v>
                </c:pt>
                <c:pt idx="255">
                  <c:v>41639</c:v>
                </c:pt>
                <c:pt idx="256">
                  <c:v>41729</c:v>
                </c:pt>
                <c:pt idx="257">
                  <c:v>41820</c:v>
                </c:pt>
                <c:pt idx="258">
                  <c:v>41912</c:v>
                </c:pt>
                <c:pt idx="259">
                  <c:v>42004</c:v>
                </c:pt>
                <c:pt idx="260">
                  <c:v>42094</c:v>
                </c:pt>
                <c:pt idx="261">
                  <c:v>42185</c:v>
                </c:pt>
                <c:pt idx="262">
                  <c:v>42277</c:v>
                </c:pt>
                <c:pt idx="263">
                  <c:v>42369</c:v>
                </c:pt>
                <c:pt idx="264">
                  <c:v>42460</c:v>
                </c:pt>
                <c:pt idx="265">
                  <c:v>42551</c:v>
                </c:pt>
                <c:pt idx="266">
                  <c:v>42643</c:v>
                </c:pt>
                <c:pt idx="267">
                  <c:v>42735</c:v>
                </c:pt>
                <c:pt idx="268">
                  <c:v>42825</c:v>
                </c:pt>
                <c:pt idx="269">
                  <c:v>42916</c:v>
                </c:pt>
                <c:pt idx="270">
                  <c:v>43008</c:v>
                </c:pt>
                <c:pt idx="271">
                  <c:v>43100</c:v>
                </c:pt>
                <c:pt idx="272">
                  <c:v>43190</c:v>
                </c:pt>
                <c:pt idx="273">
                  <c:v>43281</c:v>
                </c:pt>
                <c:pt idx="274">
                  <c:v>43373</c:v>
                </c:pt>
                <c:pt idx="275">
                  <c:v>43465</c:v>
                </c:pt>
                <c:pt idx="276">
                  <c:v>43555</c:v>
                </c:pt>
                <c:pt idx="277">
                  <c:v>43646</c:v>
                </c:pt>
                <c:pt idx="278">
                  <c:v>43738</c:v>
                </c:pt>
                <c:pt idx="279">
                  <c:v>43830</c:v>
                </c:pt>
                <c:pt idx="280">
                  <c:v>43921</c:v>
                </c:pt>
                <c:pt idx="281">
                  <c:v>44012</c:v>
                </c:pt>
                <c:pt idx="282">
                  <c:v>44104</c:v>
                </c:pt>
                <c:pt idx="283">
                  <c:v>44196</c:v>
                </c:pt>
                <c:pt idx="284">
                  <c:v>44286</c:v>
                </c:pt>
                <c:pt idx="285">
                  <c:v>44377</c:v>
                </c:pt>
                <c:pt idx="286">
                  <c:v>44469</c:v>
                </c:pt>
                <c:pt idx="287">
                  <c:v>44561</c:v>
                </c:pt>
                <c:pt idx="288">
                  <c:v>44651</c:v>
                </c:pt>
                <c:pt idx="289">
                  <c:v>44742</c:v>
                </c:pt>
                <c:pt idx="290">
                  <c:v>44834</c:v>
                </c:pt>
                <c:pt idx="291">
                  <c:v>44926</c:v>
                </c:pt>
                <c:pt idx="292">
                  <c:v>45016</c:v>
                </c:pt>
                <c:pt idx="293">
                  <c:v>45107</c:v>
                </c:pt>
                <c:pt idx="294">
                  <c:v>45199</c:v>
                </c:pt>
                <c:pt idx="295">
                  <c:v>45291</c:v>
                </c:pt>
                <c:pt idx="296">
                  <c:v>45382</c:v>
                </c:pt>
                <c:pt idx="297">
                  <c:v>45473</c:v>
                </c:pt>
              </c:numCache>
            </c:numRef>
          </c:cat>
          <c:val>
            <c:numRef>
              <c:f>'S&amp;P500_USGDP Correlation'!$D$3:$D$301</c:f>
              <c:numCache>
                <c:formatCode>0.00%</c:formatCode>
                <c:ptCount val="299"/>
                <c:pt idx="4">
                  <c:v>0.23770965876229022</c:v>
                </c:pt>
                <c:pt idx="5">
                  <c:v>0.18485019785189372</c:v>
                </c:pt>
                <c:pt idx="6">
                  <c:v>0.19588688946015442</c:v>
                </c:pt>
                <c:pt idx="7">
                  <c:v>0.16462518373346402</c:v>
                </c:pt>
                <c:pt idx="8">
                  <c:v>0.13878504672897218</c:v>
                </c:pt>
                <c:pt idx="9">
                  <c:v>0.19083969465648853</c:v>
                </c:pt>
                <c:pt idx="10">
                  <c:v>5.503009458297492E-2</c:v>
                </c:pt>
                <c:pt idx="11">
                  <c:v>0.11779554059739161</c:v>
                </c:pt>
                <c:pt idx="12">
                  <c:v>3.7751333606893756E-2</c:v>
                </c:pt>
                <c:pt idx="13">
                  <c:v>-3.2852564102564097E-2</c:v>
                </c:pt>
                <c:pt idx="14">
                  <c:v>-4.8492257538712225E-2</c:v>
                </c:pt>
                <c:pt idx="15">
                  <c:v>-6.6240120436582672E-2</c:v>
                </c:pt>
                <c:pt idx="16">
                  <c:v>6.5243179122182804E-2</c:v>
                </c:pt>
                <c:pt idx="17">
                  <c:v>0.21002485501242751</c:v>
                </c:pt>
                <c:pt idx="18">
                  <c:v>0.38372591006423984</c:v>
                </c:pt>
                <c:pt idx="19">
                  <c:v>0.45022168480451419</c:v>
                </c:pt>
                <c:pt idx="20">
                  <c:v>0.35783221974758717</c:v>
                </c:pt>
                <c:pt idx="21">
                  <c:v>0.40465593974666203</c:v>
                </c:pt>
                <c:pt idx="22">
                  <c:v>0.35159393376663561</c:v>
                </c:pt>
                <c:pt idx="23">
                  <c:v>0.26403557531962196</c:v>
                </c:pt>
                <c:pt idx="24">
                  <c:v>0.32531437944231811</c:v>
                </c:pt>
                <c:pt idx="25">
                  <c:v>0.14477211796246636</c:v>
                </c:pt>
                <c:pt idx="26">
                  <c:v>3.8470345775131642E-2</c:v>
                </c:pt>
                <c:pt idx="27">
                  <c:v>2.6165347405453065E-2</c:v>
                </c:pt>
                <c:pt idx="28">
                  <c:v>-9.0140264026402628E-2</c:v>
                </c:pt>
                <c:pt idx="29">
                  <c:v>8.5160740898444498E-3</c:v>
                </c:pt>
                <c:pt idx="30">
                  <c:v>-6.4608599779492848E-2</c:v>
                </c:pt>
                <c:pt idx="31">
                  <c:v>-0.14313263338332971</c:v>
                </c:pt>
                <c:pt idx="32">
                  <c:v>-4.5567898435728837E-2</c:v>
                </c:pt>
                <c:pt idx="33">
                  <c:v>-4.4965167827738961E-2</c:v>
                </c:pt>
                <c:pt idx="34">
                  <c:v>0.18010372465818003</c:v>
                </c:pt>
                <c:pt idx="35">
                  <c:v>0.3805951487871968</c:v>
                </c:pt>
                <c:pt idx="36">
                  <c:v>0.31686460807600936</c:v>
                </c:pt>
                <c:pt idx="37">
                  <c:v>0.29244031830238715</c:v>
                </c:pt>
                <c:pt idx="38">
                  <c:v>0.13623651618058319</c:v>
                </c:pt>
                <c:pt idx="39">
                  <c:v>8.4767252309364327E-2</c:v>
                </c:pt>
                <c:pt idx="40">
                  <c:v>-1.8037518037516964E-3</c:v>
                </c:pt>
                <c:pt idx="41">
                  <c:v>-2.6509321019326126E-2</c:v>
                </c:pt>
                <c:pt idx="42">
                  <c:v>-5.9071729957805852E-2</c:v>
                </c:pt>
                <c:pt idx="43">
                  <c:v>-2.972115545166143E-2</c:v>
                </c:pt>
                <c:pt idx="44">
                  <c:v>0.17564148897723153</c:v>
                </c:pt>
                <c:pt idx="45">
                  <c:v>0.13562895291637389</c:v>
                </c:pt>
                <c:pt idx="46">
                  <c:v>0.24682361733931235</c:v>
                </c:pt>
                <c:pt idx="47">
                  <c:v>0.23128549303045953</c:v>
                </c:pt>
                <c:pt idx="48">
                  <c:v>6.9013218567476109E-2</c:v>
                </c:pt>
                <c:pt idx="49">
                  <c:v>-0.15300123762376239</c:v>
                </c:pt>
                <c:pt idx="50">
                  <c:v>-0.15675108646785552</c:v>
                </c:pt>
                <c:pt idx="51">
                  <c:v>-0.11809923130677846</c:v>
                </c:pt>
                <c:pt idx="52">
                  <c:v>-4.2846872753414922E-2</c:v>
                </c:pt>
                <c:pt idx="53">
                  <c:v>0.26703196347031977</c:v>
                </c:pt>
                <c:pt idx="54">
                  <c:v>0.27421361293762225</c:v>
                </c:pt>
                <c:pt idx="55">
                  <c:v>0.18890649762282075</c:v>
                </c:pt>
                <c:pt idx="56">
                  <c:v>0.18642030944870069</c:v>
                </c:pt>
                <c:pt idx="57">
                  <c:v>0.17759838546922291</c:v>
                </c:pt>
                <c:pt idx="58">
                  <c:v>0.17405857740585784</c:v>
                </c:pt>
                <c:pt idx="59">
                  <c:v>0.12969874700079975</c:v>
                </c:pt>
                <c:pt idx="60">
                  <c:v>9.0909090909090828E-2</c:v>
                </c:pt>
                <c:pt idx="61">
                  <c:v>2.9746603011384654E-2</c:v>
                </c:pt>
                <c:pt idx="62">
                  <c:v>6.8662390116416949E-2</c:v>
                </c:pt>
                <c:pt idx="63">
                  <c:v>9.0619469026548716E-2</c:v>
                </c:pt>
                <c:pt idx="64">
                  <c:v>3.563138347260919E-2</c:v>
                </c:pt>
                <c:pt idx="65">
                  <c:v>7.3704232049451868E-3</c:v>
                </c:pt>
                <c:pt idx="66">
                  <c:v>-0.14895509115162286</c:v>
                </c:pt>
                <c:pt idx="67">
                  <c:v>-0.13090987774532081</c:v>
                </c:pt>
                <c:pt idx="68">
                  <c:v>1.087078336882219E-2</c:v>
                </c:pt>
                <c:pt idx="69">
                  <c:v>6.962473448194495E-2</c:v>
                </c:pt>
                <c:pt idx="70">
                  <c:v>0.26319226750261215</c:v>
                </c:pt>
                <c:pt idx="71">
                  <c:v>0.20092120004979463</c:v>
                </c:pt>
                <c:pt idx="72">
                  <c:v>0</c:v>
                </c:pt>
                <c:pt idx="73">
                  <c:v>9.8631950573698113E-2</c:v>
                </c:pt>
                <c:pt idx="74">
                  <c:v>6.1627546272360778E-2</c:v>
                </c:pt>
                <c:pt idx="75">
                  <c:v>7.6604125634912368E-2</c:v>
                </c:pt>
                <c:pt idx="76">
                  <c:v>0.12538802660753889</c:v>
                </c:pt>
                <c:pt idx="77">
                  <c:v>-1.8778871259289009E-2</c:v>
                </c:pt>
                <c:pt idx="78">
                  <c:v>-9.3016460504529053E-2</c:v>
                </c:pt>
                <c:pt idx="79">
                  <c:v>-0.11361448103215865</c:v>
                </c:pt>
                <c:pt idx="80">
                  <c:v>-0.11703280464978827</c:v>
                </c:pt>
                <c:pt idx="81">
                  <c:v>-0.25575683143997541</c:v>
                </c:pt>
                <c:pt idx="82">
                  <c:v>-9.5682989690721754E-2</c:v>
                </c:pt>
                <c:pt idx="83">
                  <c:v>9.7762328915917962E-4</c:v>
                </c:pt>
                <c:pt idx="84">
                  <c:v>0.11915653241102309</c:v>
                </c:pt>
                <c:pt idx="85">
                  <c:v>0.37101210121012107</c:v>
                </c:pt>
                <c:pt idx="86">
                  <c:v>0.16779479871749214</c:v>
                </c:pt>
                <c:pt idx="87">
                  <c:v>0.10786760716223553</c:v>
                </c:pt>
                <c:pt idx="88">
                  <c:v>6.8687070082743551E-2</c:v>
                </c:pt>
                <c:pt idx="89">
                  <c:v>7.4623871614844406E-2</c:v>
                </c:pt>
                <c:pt idx="90">
                  <c:v>0.12416107382550323</c:v>
                </c:pt>
                <c:pt idx="91">
                  <c:v>0.15633264766382604</c:v>
                </c:pt>
                <c:pt idx="92">
                  <c:v>4.0298507462686484E-2</c:v>
                </c:pt>
                <c:pt idx="93">
                  <c:v>-2.688071681911508E-2</c:v>
                </c:pt>
                <c:pt idx="94">
                  <c:v>-1.9176843057439941E-2</c:v>
                </c:pt>
                <c:pt idx="95">
                  <c:v>-0.17365523083439216</c:v>
                </c:pt>
                <c:pt idx="96">
                  <c:v>-0.15728120516499278</c:v>
                </c:pt>
                <c:pt idx="97">
                  <c:v>-0.17513907538845197</c:v>
                </c:pt>
                <c:pt idx="98">
                  <c:v>-0.41399981554920229</c:v>
                </c:pt>
                <c:pt idx="99">
                  <c:v>-0.29718093285494618</c:v>
                </c:pt>
                <c:pt idx="100">
                  <c:v>-0.1130027559055119</c:v>
                </c:pt>
                <c:pt idx="101">
                  <c:v>0.10686048837209317</c:v>
                </c:pt>
                <c:pt idx="102">
                  <c:v>0.31995598048473406</c:v>
                </c:pt>
                <c:pt idx="103">
                  <c:v>0.31549011085180867</c:v>
                </c:pt>
                <c:pt idx="104">
                  <c:v>0.23284543866548191</c:v>
                </c:pt>
                <c:pt idx="105">
                  <c:v>9.5493190555873575E-2</c:v>
                </c:pt>
                <c:pt idx="106">
                  <c:v>0.25479902510555541</c:v>
                </c:pt>
                <c:pt idx="107">
                  <c:v>0.19148460602096429</c:v>
                </c:pt>
                <c:pt idx="108">
                  <c:v>-4.232751899370002E-2</c:v>
                </c:pt>
                <c:pt idx="109">
                  <c:v>-3.6440314887229763E-2</c:v>
                </c:pt>
                <c:pt idx="110">
                  <c:v>-8.2763199976495616E-2</c:v>
                </c:pt>
                <c:pt idx="111">
                  <c:v>-0.11501955253135632</c:v>
                </c:pt>
                <c:pt idx="112">
                  <c:v>-9.3578532688041838E-2</c:v>
                </c:pt>
                <c:pt idx="113">
                  <c:v>-4.9263573369917157E-2</c:v>
                </c:pt>
                <c:pt idx="114">
                  <c:v>6.226045853372475E-2</c:v>
                </c:pt>
                <c:pt idx="115">
                  <c:v>1.0620431348484338E-2</c:v>
                </c:pt>
                <c:pt idx="116">
                  <c:v>0.13877364800777547</c:v>
                </c:pt>
                <c:pt idx="117">
                  <c:v>7.7253272032379972E-2</c:v>
                </c:pt>
                <c:pt idx="118">
                  <c:v>6.6120527929388162E-2</c:v>
                </c:pt>
                <c:pt idx="119">
                  <c:v>0.12308813731049706</c:v>
                </c:pt>
                <c:pt idx="120">
                  <c:v>4.921744459956523E-3</c:v>
                </c:pt>
                <c:pt idx="121">
                  <c:v>0.11009613798091</c:v>
                </c:pt>
                <c:pt idx="122">
                  <c:v>0.14763994694474936</c:v>
                </c:pt>
                <c:pt idx="123">
                  <c:v>0.25773570951017755</c:v>
                </c:pt>
                <c:pt idx="124">
                  <c:v>0.33215795208768539</c:v>
                </c:pt>
                <c:pt idx="125">
                  <c:v>0.14854700014963229</c:v>
                </c:pt>
                <c:pt idx="126">
                  <c:v>-7.3967791120419069E-2</c:v>
                </c:pt>
                <c:pt idx="127">
                  <c:v>-9.7304010654979733E-2</c:v>
                </c:pt>
                <c:pt idx="128">
                  <c:v>-0.17676471323529419</c:v>
                </c:pt>
                <c:pt idx="129">
                  <c:v>-0.16462164353058828</c:v>
                </c:pt>
                <c:pt idx="130">
                  <c:v>3.6495093819934432E-2</c:v>
                </c:pt>
                <c:pt idx="131">
                  <c:v>0.14761319100090087</c:v>
                </c:pt>
                <c:pt idx="132">
                  <c:v>0.36620222727940543</c:v>
                </c:pt>
                <c:pt idx="133">
                  <c:v>0.53371042788066791</c:v>
                </c:pt>
                <c:pt idx="134">
                  <c:v>0.37908985218402247</c:v>
                </c:pt>
                <c:pt idx="135">
                  <c:v>0.17271046643913546</c:v>
                </c:pt>
                <c:pt idx="136">
                  <c:v>4.0664225941422494E-2</c:v>
                </c:pt>
                <c:pt idx="137">
                  <c:v>-8.8810897626554031E-2</c:v>
                </c:pt>
                <c:pt idx="138">
                  <c:v>1.8064671524053999E-4</c:v>
                </c:pt>
                <c:pt idx="139">
                  <c:v>1.4005941914751796E-2</c:v>
                </c:pt>
                <c:pt idx="140">
                  <c:v>0.13494157557482089</c:v>
                </c:pt>
                <c:pt idx="141">
                  <c:v>0.25244810027418718</c:v>
                </c:pt>
                <c:pt idx="142">
                  <c:v>9.6207104154124146E-2</c:v>
                </c:pt>
                <c:pt idx="143">
                  <c:v>0.26333413059076771</c:v>
                </c:pt>
                <c:pt idx="144">
                  <c:v>0.32237351931805613</c:v>
                </c:pt>
                <c:pt idx="145">
                  <c:v>0.30747980192859004</c:v>
                </c:pt>
                <c:pt idx="146">
                  <c:v>0.27043057996485054</c:v>
                </c:pt>
                <c:pt idx="147">
                  <c:v>0.14620408936009088</c:v>
                </c:pt>
                <c:pt idx="148">
                  <c:v>0.22101297614064452</c:v>
                </c:pt>
                <c:pt idx="149">
                  <c:v>0.21192792218147027</c:v>
                </c:pt>
                <c:pt idx="150">
                  <c:v>0.39127615424520146</c:v>
                </c:pt>
                <c:pt idx="151">
                  <c:v>2.0275013420324672E-2</c:v>
                </c:pt>
                <c:pt idx="152">
                  <c:v>-0.11247857387727123</c:v>
                </c:pt>
                <c:pt idx="153">
                  <c:v>-0.10032894736842102</c:v>
                </c:pt>
                <c:pt idx="154">
                  <c:v>-0.15511294782959939</c:v>
                </c:pt>
                <c:pt idx="155">
                  <c:v>0.12400841832604836</c:v>
                </c:pt>
                <c:pt idx="156">
                  <c:v>0.13897794430066823</c:v>
                </c:pt>
                <c:pt idx="157">
                  <c:v>0.16263254113345527</c:v>
                </c:pt>
                <c:pt idx="158">
                  <c:v>0.284064580191975</c:v>
                </c:pt>
                <c:pt idx="159">
                  <c:v>0.27250468097364222</c:v>
                </c:pt>
                <c:pt idx="160">
                  <c:v>0.15284701732967076</c:v>
                </c:pt>
                <c:pt idx="161">
                  <c:v>0.12591986917416187</c:v>
                </c:pt>
                <c:pt idx="162">
                  <c:v>-0.12344264642703695</c:v>
                </c:pt>
                <c:pt idx="163">
                  <c:v>-6.5591397849462219E-2</c:v>
                </c:pt>
                <c:pt idx="164">
                  <c:v>0.10378302053303523</c:v>
                </c:pt>
                <c:pt idx="165">
                  <c:v>3.6701860231272088E-2</c:v>
                </c:pt>
                <c:pt idx="166">
                  <c:v>0.26730926319228887</c:v>
                </c:pt>
                <c:pt idx="167">
                  <c:v>0.26306704621161625</c:v>
                </c:pt>
                <c:pt idx="168">
                  <c:v>7.587548638132291E-2</c:v>
                </c:pt>
                <c:pt idx="169">
                  <c:v>9.9633581204871202E-2</c:v>
                </c:pt>
                <c:pt idx="170">
                  <c:v>7.7192801526323906E-2</c:v>
                </c:pt>
                <c:pt idx="171">
                  <c:v>4.4642643074636279E-2</c:v>
                </c:pt>
                <c:pt idx="172">
                  <c:v>0.11885357576358091</c:v>
                </c:pt>
                <c:pt idx="173">
                  <c:v>0.10386142010094579</c:v>
                </c:pt>
                <c:pt idx="174">
                  <c:v>9.8444231689803763E-2</c:v>
                </c:pt>
                <c:pt idx="175">
                  <c:v>7.0551513621445405E-2</c:v>
                </c:pt>
                <c:pt idx="176">
                  <c:v>-1.3062634224101699E-2</c:v>
                </c:pt>
                <c:pt idx="177">
                  <c:v>-1.3894746187823159E-2</c:v>
                </c:pt>
                <c:pt idx="178">
                  <c:v>8.1929706055390294E-3</c:v>
                </c:pt>
                <c:pt idx="179">
                  <c:v>-1.5392860971165212E-2</c:v>
                </c:pt>
                <c:pt idx="180">
                  <c:v>0.12324741458599719</c:v>
                </c:pt>
                <c:pt idx="181">
                  <c:v>0.22616877124271273</c:v>
                </c:pt>
                <c:pt idx="182">
                  <c:v>0.26307030625256655</c:v>
                </c:pt>
                <c:pt idx="183">
                  <c:v>0.34110653863740281</c:v>
                </c:pt>
                <c:pt idx="184">
                  <c:v>0.28916937948113675</c:v>
                </c:pt>
                <c:pt idx="185">
                  <c:v>0.2310784763653051</c:v>
                </c:pt>
                <c:pt idx="186">
                  <c:v>0.17607501582792895</c:v>
                </c:pt>
                <c:pt idx="187">
                  <c:v>0.20263666325718832</c:v>
                </c:pt>
                <c:pt idx="188">
                  <c:v>0.17292021688613479</c:v>
                </c:pt>
                <c:pt idx="189">
                  <c:v>0.31986341201556745</c:v>
                </c:pt>
                <c:pt idx="190">
                  <c:v>0.37824271435014767</c:v>
                </c:pt>
                <c:pt idx="191">
                  <c:v>0.31008181008180991</c:v>
                </c:pt>
                <c:pt idx="192">
                  <c:v>0.45518543956043955</c:v>
                </c:pt>
                <c:pt idx="193">
                  <c:v>0.28097250152518249</c:v>
                </c:pt>
                <c:pt idx="194">
                  <c:v>7.36107592264168E-2</c:v>
                </c:pt>
                <c:pt idx="195">
                  <c:v>0.26668590212586185</c:v>
                </c:pt>
                <c:pt idx="196">
                  <c:v>0.16756977535738593</c:v>
                </c:pt>
                <c:pt idx="197">
                  <c:v>0.21067346362802519</c:v>
                </c:pt>
                <c:pt idx="198">
                  <c:v>0.26125603484724835</c:v>
                </c:pt>
                <c:pt idx="199">
                  <c:v>0.19526044759727634</c:v>
                </c:pt>
                <c:pt idx="200">
                  <c:v>0.16496808849708877</c:v>
                </c:pt>
                <c:pt idx="201">
                  <c:v>5.9655717522273388E-2</c:v>
                </c:pt>
                <c:pt idx="202">
                  <c:v>0.11990239414988579</c:v>
                </c:pt>
                <c:pt idx="203">
                  <c:v>-0.10139186659860477</c:v>
                </c:pt>
                <c:pt idx="204">
                  <c:v>-0.22571367561291356</c:v>
                </c:pt>
                <c:pt idx="205">
                  <c:v>-0.15824281589440381</c:v>
                </c:pt>
                <c:pt idx="206">
                  <c:v>-0.27536877571336082</c:v>
                </c:pt>
                <c:pt idx="207">
                  <c:v>-0.1304268791468477</c:v>
                </c:pt>
                <c:pt idx="208">
                  <c:v>-1.115199986210802E-2</c:v>
                </c:pt>
                <c:pt idx="209">
                  <c:v>-0.1916090883847047</c:v>
                </c:pt>
                <c:pt idx="210">
                  <c:v>-0.21678482909677799</c:v>
                </c:pt>
                <c:pt idx="211">
                  <c:v>-0.23365967528395226</c:v>
                </c:pt>
                <c:pt idx="212">
                  <c:v>-0.26077445332450178</c:v>
                </c:pt>
                <c:pt idx="213">
                  <c:v>-1.546761499681748E-2</c:v>
                </c:pt>
                <c:pt idx="214">
                  <c:v>0.22162937886370337</c:v>
                </c:pt>
                <c:pt idx="215">
                  <c:v>0.26380395990088878</c:v>
                </c:pt>
                <c:pt idx="216">
                  <c:v>0.32779598670093635</c:v>
                </c:pt>
                <c:pt idx="217">
                  <c:v>0.17069266290405327</c:v>
                </c:pt>
                <c:pt idx="218">
                  <c:v>0.11908993242768351</c:v>
                </c:pt>
                <c:pt idx="219">
                  <c:v>8.9934527663860786E-2</c:v>
                </c:pt>
                <c:pt idx="220">
                  <c:v>4.828584367036326E-2</c:v>
                </c:pt>
                <c:pt idx="221">
                  <c:v>4.4256863363837162E-2</c:v>
                </c:pt>
                <c:pt idx="222">
                  <c:v>0.10248703547524629</c:v>
                </c:pt>
                <c:pt idx="223">
                  <c:v>3.0010231698461842E-2</c:v>
                </c:pt>
                <c:pt idx="224">
                  <c:v>9.6765176733667024E-2</c:v>
                </c:pt>
                <c:pt idx="225">
                  <c:v>6.6203318979627834E-2</c:v>
                </c:pt>
                <c:pt idx="226">
                  <c:v>8.7108666107860389E-2</c:v>
                </c:pt>
                <c:pt idx="227">
                  <c:v>0.13619431382130753</c:v>
                </c:pt>
                <c:pt idx="228">
                  <c:v>9.7333240657074604E-2</c:v>
                </c:pt>
                <c:pt idx="229">
                  <c:v>0.18355377105967552</c:v>
                </c:pt>
                <c:pt idx="230">
                  <c:v>0.14290526630984024</c:v>
                </c:pt>
                <c:pt idx="231">
                  <c:v>3.5295776633998521E-2</c:v>
                </c:pt>
                <c:pt idx="232">
                  <c:v>-6.9084920400320882E-2</c:v>
                </c:pt>
                <c:pt idx="233">
                  <c:v>-0.1485681976918215</c:v>
                </c:pt>
                <c:pt idx="234">
                  <c:v>-0.23605043392827907</c:v>
                </c:pt>
                <c:pt idx="235">
                  <c:v>-0.38485793674575708</c:v>
                </c:pt>
                <c:pt idx="236">
                  <c:v>-0.39678687533076284</c:v>
                </c:pt>
                <c:pt idx="237">
                  <c:v>-0.28178124999999998</c:v>
                </c:pt>
                <c:pt idx="238">
                  <c:v>-9.3693199355259105E-2</c:v>
                </c:pt>
                <c:pt idx="239">
                  <c:v>0.23454193191253792</c:v>
                </c:pt>
                <c:pt idx="240">
                  <c:v>0.4656898993570382</c:v>
                </c:pt>
                <c:pt idx="241">
                  <c:v>0.12116564417177922</c:v>
                </c:pt>
                <c:pt idx="242">
                  <c:v>7.9577704620274803E-2</c:v>
                </c:pt>
                <c:pt idx="243">
                  <c:v>0.12782710070845682</c:v>
                </c:pt>
                <c:pt idx="244">
                  <c:v>0.133740369239715</c:v>
                </c:pt>
                <c:pt idx="245">
                  <c:v>0.28129153690174746</c:v>
                </c:pt>
                <c:pt idx="246">
                  <c:v>-8.5699263932702552E-3</c:v>
                </c:pt>
                <c:pt idx="247">
                  <c:v>-3.1805604147616684E-5</c:v>
                </c:pt>
                <c:pt idx="248">
                  <c:v>6.2330766387847625E-2</c:v>
                </c:pt>
                <c:pt idx="249">
                  <c:v>3.1439302156530236E-2</c:v>
                </c:pt>
                <c:pt idx="250">
                  <c:v>0.27332909087695101</c:v>
                </c:pt>
                <c:pt idx="251">
                  <c:v>0.13405693384223927</c:v>
                </c:pt>
                <c:pt idx="252">
                  <c:v>0.11410963669797725</c:v>
                </c:pt>
                <c:pt idx="253">
                  <c:v>0.17921536383391068</c:v>
                </c:pt>
                <c:pt idx="254">
                  <c:v>0.16719998334108421</c:v>
                </c:pt>
                <c:pt idx="255">
                  <c:v>0.29601245275874866</c:v>
                </c:pt>
                <c:pt idx="256">
                  <c:v>0.19318884265130398</c:v>
                </c:pt>
                <c:pt idx="257">
                  <c:v>0.22035386109520139</c:v>
                </c:pt>
                <c:pt idx="258">
                  <c:v>0.1729000029734471</c:v>
                </c:pt>
                <c:pt idx="259">
                  <c:v>0.11390638187366098</c:v>
                </c:pt>
                <c:pt idx="260">
                  <c:v>0.10444150100943195</c:v>
                </c:pt>
                <c:pt idx="261">
                  <c:v>5.2483637124214999E-2</c:v>
                </c:pt>
                <c:pt idx="262">
                  <c:v>-2.6497117563847095E-2</c:v>
                </c:pt>
                <c:pt idx="263">
                  <c:v>-7.26601583369757E-3</c:v>
                </c:pt>
                <c:pt idx="264">
                  <c:v>-3.9412154418272394E-3</c:v>
                </c:pt>
                <c:pt idx="265">
                  <c:v>1.7328208384429278E-2</c:v>
                </c:pt>
                <c:pt idx="266">
                  <c:v>0.12928964651593988</c:v>
                </c:pt>
                <c:pt idx="267">
                  <c:v>9.5350157049619799E-2</c:v>
                </c:pt>
                <c:pt idx="268">
                  <c:v>0.1470962354471923</c:v>
                </c:pt>
                <c:pt idx="269">
                  <c:v>0.15463156189550498</c:v>
                </c:pt>
                <c:pt idx="270">
                  <c:v>0.16192171639140884</c:v>
                </c:pt>
                <c:pt idx="271">
                  <c:v>0.19419964892376829</c:v>
                </c:pt>
                <c:pt idx="272">
                  <c:v>0.11772448703189542</c:v>
                </c:pt>
                <c:pt idx="273">
                  <c:v>0.12171279313034122</c:v>
                </c:pt>
                <c:pt idx="274">
                  <c:v>0.1566350184173757</c:v>
                </c:pt>
                <c:pt idx="275">
                  <c:v>-6.2372597349650949E-2</c:v>
                </c:pt>
                <c:pt idx="276">
                  <c:v>7.3282668211612112E-2</c:v>
                </c:pt>
                <c:pt idx="277">
                  <c:v>8.2177922799324676E-2</c:v>
                </c:pt>
                <c:pt idx="278">
                  <c:v>2.1537553449234359E-2</c:v>
                </c:pt>
                <c:pt idx="279">
                  <c:v>0.28878074077028959</c:v>
                </c:pt>
                <c:pt idx="280">
                  <c:v>-8.813505503810326E-2</c:v>
                </c:pt>
                <c:pt idx="281">
                  <c:v>5.3889508321548929E-2</c:v>
                </c:pt>
                <c:pt idx="282">
                  <c:v>0.12975940122415808</c:v>
                </c:pt>
                <c:pt idx="283">
                  <c:v>0.16258921994069531</c:v>
                </c:pt>
                <c:pt idx="284">
                  <c:v>0.5371451564851677</c:v>
                </c:pt>
                <c:pt idx="285">
                  <c:v>0.38616064948762863</c:v>
                </c:pt>
                <c:pt idx="286">
                  <c:v>0.28086232530478727</c:v>
                </c:pt>
                <c:pt idx="287">
                  <c:v>0.268927362908572</c:v>
                </c:pt>
                <c:pt idx="288">
                  <c:v>0.14033109398951393</c:v>
                </c:pt>
                <c:pt idx="289">
                  <c:v>-0.11916695753344964</c:v>
                </c:pt>
                <c:pt idx="290">
                  <c:v>-0.16759449709114715</c:v>
                </c:pt>
                <c:pt idx="291">
                  <c:v>-0.19442824232404154</c:v>
                </c:pt>
                <c:pt idx="292">
                  <c:v>-9.2949644734140913E-2</c:v>
                </c:pt>
                <c:pt idx="293">
                  <c:v>0.17567588987103022</c:v>
                </c:pt>
                <c:pt idx="294">
                  <c:v>0.19590196395602444</c:v>
                </c:pt>
                <c:pt idx="295">
                  <c:v>0.24230498762859742</c:v>
                </c:pt>
                <c:pt idx="296">
                  <c:v>0.27864532001722919</c:v>
                </c:pt>
                <c:pt idx="297">
                  <c:v>0.22696938238981823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4-4084-8BFC-79075313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56191"/>
        <c:axId val="2095753279"/>
      </c:lineChart>
      <c:lineChart>
        <c:grouping val="standard"/>
        <c:varyColors val="0"/>
        <c:ser>
          <c:idx val="1"/>
          <c:order val="1"/>
          <c:tx>
            <c:strRef>
              <c:f>'S&amp;P500_USGDP Correlation'!$E$1</c:f>
              <c:strCache>
                <c:ptCount val="1"/>
                <c:pt idx="0">
                  <c:v>GDP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'S&amp;P500_USGDP Correlation'!$A$3:$A$301</c:f>
              <c:numCache>
                <c:formatCode>m/d/yyyy</c:formatCode>
                <c:ptCount val="299"/>
                <c:pt idx="0">
                  <c:v>18353</c:v>
                </c:pt>
                <c:pt idx="1">
                  <c:v>18444</c:v>
                </c:pt>
                <c:pt idx="2">
                  <c:v>18536</c:v>
                </c:pt>
                <c:pt idx="3">
                  <c:v>18628</c:v>
                </c:pt>
                <c:pt idx="4">
                  <c:v>18718</c:v>
                </c:pt>
                <c:pt idx="5">
                  <c:v>18809</c:v>
                </c:pt>
                <c:pt idx="6">
                  <c:v>18901</c:v>
                </c:pt>
                <c:pt idx="7">
                  <c:v>18993</c:v>
                </c:pt>
                <c:pt idx="8">
                  <c:v>19084</c:v>
                </c:pt>
                <c:pt idx="9">
                  <c:v>19175</c:v>
                </c:pt>
                <c:pt idx="10">
                  <c:v>19267</c:v>
                </c:pt>
                <c:pt idx="11">
                  <c:v>19359</c:v>
                </c:pt>
                <c:pt idx="12">
                  <c:v>19449</c:v>
                </c:pt>
                <c:pt idx="13">
                  <c:v>19540</c:v>
                </c:pt>
                <c:pt idx="14">
                  <c:v>19632</c:v>
                </c:pt>
                <c:pt idx="15">
                  <c:v>19724</c:v>
                </c:pt>
                <c:pt idx="16">
                  <c:v>19814</c:v>
                </c:pt>
                <c:pt idx="17">
                  <c:v>19905</c:v>
                </c:pt>
                <c:pt idx="18">
                  <c:v>19997</c:v>
                </c:pt>
                <c:pt idx="19">
                  <c:v>20089</c:v>
                </c:pt>
                <c:pt idx="20">
                  <c:v>20179</c:v>
                </c:pt>
                <c:pt idx="21">
                  <c:v>20270</c:v>
                </c:pt>
                <c:pt idx="22">
                  <c:v>20362</c:v>
                </c:pt>
                <c:pt idx="23">
                  <c:v>20454</c:v>
                </c:pt>
                <c:pt idx="24">
                  <c:v>20545</c:v>
                </c:pt>
                <c:pt idx="25">
                  <c:v>20636</c:v>
                </c:pt>
                <c:pt idx="26">
                  <c:v>20728</c:v>
                </c:pt>
                <c:pt idx="27">
                  <c:v>20820</c:v>
                </c:pt>
                <c:pt idx="28">
                  <c:v>20910</c:v>
                </c:pt>
                <c:pt idx="29">
                  <c:v>21001</c:v>
                </c:pt>
                <c:pt idx="30">
                  <c:v>21093</c:v>
                </c:pt>
                <c:pt idx="31">
                  <c:v>21185</c:v>
                </c:pt>
                <c:pt idx="32">
                  <c:v>21275</c:v>
                </c:pt>
                <c:pt idx="33">
                  <c:v>21366</c:v>
                </c:pt>
                <c:pt idx="34">
                  <c:v>21458</c:v>
                </c:pt>
                <c:pt idx="35">
                  <c:v>21550</c:v>
                </c:pt>
                <c:pt idx="36">
                  <c:v>21640</c:v>
                </c:pt>
                <c:pt idx="37">
                  <c:v>21731</c:v>
                </c:pt>
                <c:pt idx="38">
                  <c:v>21823</c:v>
                </c:pt>
                <c:pt idx="39">
                  <c:v>21915</c:v>
                </c:pt>
                <c:pt idx="40">
                  <c:v>22006</c:v>
                </c:pt>
                <c:pt idx="41">
                  <c:v>22097</c:v>
                </c:pt>
                <c:pt idx="42">
                  <c:v>22189</c:v>
                </c:pt>
                <c:pt idx="43">
                  <c:v>22281</c:v>
                </c:pt>
                <c:pt idx="44">
                  <c:v>22371</c:v>
                </c:pt>
                <c:pt idx="45">
                  <c:v>22462</c:v>
                </c:pt>
                <c:pt idx="46">
                  <c:v>22554</c:v>
                </c:pt>
                <c:pt idx="47">
                  <c:v>22646</c:v>
                </c:pt>
                <c:pt idx="48">
                  <c:v>22736</c:v>
                </c:pt>
                <c:pt idx="49">
                  <c:v>22827</c:v>
                </c:pt>
                <c:pt idx="50">
                  <c:v>22919</c:v>
                </c:pt>
                <c:pt idx="51">
                  <c:v>23011</c:v>
                </c:pt>
                <c:pt idx="52">
                  <c:v>23101</c:v>
                </c:pt>
                <c:pt idx="53">
                  <c:v>23192</c:v>
                </c:pt>
                <c:pt idx="54">
                  <c:v>23284</c:v>
                </c:pt>
                <c:pt idx="55">
                  <c:v>23376</c:v>
                </c:pt>
                <c:pt idx="56">
                  <c:v>23467</c:v>
                </c:pt>
                <c:pt idx="57">
                  <c:v>23558</c:v>
                </c:pt>
                <c:pt idx="58">
                  <c:v>23650</c:v>
                </c:pt>
                <c:pt idx="59">
                  <c:v>23742</c:v>
                </c:pt>
                <c:pt idx="60">
                  <c:v>23832</c:v>
                </c:pt>
                <c:pt idx="61">
                  <c:v>23923</c:v>
                </c:pt>
                <c:pt idx="62">
                  <c:v>24015</c:v>
                </c:pt>
                <c:pt idx="63">
                  <c:v>24107</c:v>
                </c:pt>
                <c:pt idx="64">
                  <c:v>24197</c:v>
                </c:pt>
                <c:pt idx="65">
                  <c:v>24288</c:v>
                </c:pt>
                <c:pt idx="66">
                  <c:v>24380</c:v>
                </c:pt>
                <c:pt idx="67">
                  <c:v>24472</c:v>
                </c:pt>
                <c:pt idx="68">
                  <c:v>24562</c:v>
                </c:pt>
                <c:pt idx="69">
                  <c:v>24653</c:v>
                </c:pt>
                <c:pt idx="70">
                  <c:v>24745</c:v>
                </c:pt>
                <c:pt idx="71">
                  <c:v>24837</c:v>
                </c:pt>
                <c:pt idx="72">
                  <c:v>24928</c:v>
                </c:pt>
                <c:pt idx="73">
                  <c:v>25019</c:v>
                </c:pt>
                <c:pt idx="74">
                  <c:v>25111</c:v>
                </c:pt>
                <c:pt idx="75">
                  <c:v>25203</c:v>
                </c:pt>
                <c:pt idx="76">
                  <c:v>25293</c:v>
                </c:pt>
                <c:pt idx="77">
                  <c:v>25384</c:v>
                </c:pt>
                <c:pt idx="78">
                  <c:v>25476</c:v>
                </c:pt>
                <c:pt idx="79">
                  <c:v>25568</c:v>
                </c:pt>
                <c:pt idx="80">
                  <c:v>25658</c:v>
                </c:pt>
                <c:pt idx="81">
                  <c:v>25749</c:v>
                </c:pt>
                <c:pt idx="82">
                  <c:v>25841</c:v>
                </c:pt>
                <c:pt idx="83">
                  <c:v>25933</c:v>
                </c:pt>
                <c:pt idx="84">
                  <c:v>26023</c:v>
                </c:pt>
                <c:pt idx="85">
                  <c:v>26114</c:v>
                </c:pt>
                <c:pt idx="86">
                  <c:v>26206</c:v>
                </c:pt>
                <c:pt idx="87">
                  <c:v>26298</c:v>
                </c:pt>
                <c:pt idx="88">
                  <c:v>26389</c:v>
                </c:pt>
                <c:pt idx="89">
                  <c:v>26480</c:v>
                </c:pt>
                <c:pt idx="90">
                  <c:v>26572</c:v>
                </c:pt>
                <c:pt idx="91">
                  <c:v>26664</c:v>
                </c:pt>
                <c:pt idx="92">
                  <c:v>26754</c:v>
                </c:pt>
                <c:pt idx="93">
                  <c:v>26845</c:v>
                </c:pt>
                <c:pt idx="94">
                  <c:v>26937</c:v>
                </c:pt>
                <c:pt idx="95">
                  <c:v>27029</c:v>
                </c:pt>
                <c:pt idx="96">
                  <c:v>27119</c:v>
                </c:pt>
                <c:pt idx="97">
                  <c:v>27210</c:v>
                </c:pt>
                <c:pt idx="98">
                  <c:v>27302</c:v>
                </c:pt>
                <c:pt idx="99">
                  <c:v>27394</c:v>
                </c:pt>
                <c:pt idx="100">
                  <c:v>27484</c:v>
                </c:pt>
                <c:pt idx="101">
                  <c:v>27575</c:v>
                </c:pt>
                <c:pt idx="102">
                  <c:v>27667</c:v>
                </c:pt>
                <c:pt idx="103">
                  <c:v>27759</c:v>
                </c:pt>
                <c:pt idx="104">
                  <c:v>27850</c:v>
                </c:pt>
                <c:pt idx="105">
                  <c:v>27941</c:v>
                </c:pt>
                <c:pt idx="106">
                  <c:v>28033</c:v>
                </c:pt>
                <c:pt idx="107">
                  <c:v>28125</c:v>
                </c:pt>
                <c:pt idx="108">
                  <c:v>28215</c:v>
                </c:pt>
                <c:pt idx="109">
                  <c:v>28306</c:v>
                </c:pt>
                <c:pt idx="110">
                  <c:v>28398</c:v>
                </c:pt>
                <c:pt idx="111">
                  <c:v>28490</c:v>
                </c:pt>
                <c:pt idx="112">
                  <c:v>28580</c:v>
                </c:pt>
                <c:pt idx="113">
                  <c:v>28671</c:v>
                </c:pt>
                <c:pt idx="114">
                  <c:v>28763</c:v>
                </c:pt>
                <c:pt idx="115">
                  <c:v>28855</c:v>
                </c:pt>
                <c:pt idx="116">
                  <c:v>28945</c:v>
                </c:pt>
                <c:pt idx="117">
                  <c:v>29036</c:v>
                </c:pt>
                <c:pt idx="118">
                  <c:v>29128</c:v>
                </c:pt>
                <c:pt idx="119">
                  <c:v>29220</c:v>
                </c:pt>
                <c:pt idx="120">
                  <c:v>29311</c:v>
                </c:pt>
                <c:pt idx="121">
                  <c:v>29402</c:v>
                </c:pt>
                <c:pt idx="122">
                  <c:v>29494</c:v>
                </c:pt>
                <c:pt idx="123">
                  <c:v>29586</c:v>
                </c:pt>
                <c:pt idx="124">
                  <c:v>29676</c:v>
                </c:pt>
                <c:pt idx="125">
                  <c:v>29767</c:v>
                </c:pt>
                <c:pt idx="126">
                  <c:v>29859</c:v>
                </c:pt>
                <c:pt idx="127">
                  <c:v>29951</c:v>
                </c:pt>
                <c:pt idx="128">
                  <c:v>30041</c:v>
                </c:pt>
                <c:pt idx="129">
                  <c:v>30132</c:v>
                </c:pt>
                <c:pt idx="130">
                  <c:v>30224</c:v>
                </c:pt>
                <c:pt idx="131">
                  <c:v>30316</c:v>
                </c:pt>
                <c:pt idx="132">
                  <c:v>30406</c:v>
                </c:pt>
                <c:pt idx="133">
                  <c:v>30497</c:v>
                </c:pt>
                <c:pt idx="134">
                  <c:v>30589</c:v>
                </c:pt>
                <c:pt idx="135">
                  <c:v>30681</c:v>
                </c:pt>
                <c:pt idx="136">
                  <c:v>30772</c:v>
                </c:pt>
                <c:pt idx="137">
                  <c:v>30863</c:v>
                </c:pt>
                <c:pt idx="138">
                  <c:v>30955</c:v>
                </c:pt>
                <c:pt idx="139">
                  <c:v>31047</c:v>
                </c:pt>
                <c:pt idx="140">
                  <c:v>31137</c:v>
                </c:pt>
                <c:pt idx="141">
                  <c:v>31228</c:v>
                </c:pt>
                <c:pt idx="142">
                  <c:v>31320</c:v>
                </c:pt>
                <c:pt idx="143">
                  <c:v>31412</c:v>
                </c:pt>
                <c:pt idx="144">
                  <c:v>31502</c:v>
                </c:pt>
                <c:pt idx="145">
                  <c:v>31593</c:v>
                </c:pt>
                <c:pt idx="146">
                  <c:v>31685</c:v>
                </c:pt>
                <c:pt idx="147">
                  <c:v>31777</c:v>
                </c:pt>
                <c:pt idx="148">
                  <c:v>31867</c:v>
                </c:pt>
                <c:pt idx="149">
                  <c:v>31958</c:v>
                </c:pt>
                <c:pt idx="150">
                  <c:v>32050</c:v>
                </c:pt>
                <c:pt idx="151">
                  <c:v>32142</c:v>
                </c:pt>
                <c:pt idx="152">
                  <c:v>32233</c:v>
                </c:pt>
                <c:pt idx="153">
                  <c:v>32324</c:v>
                </c:pt>
                <c:pt idx="154">
                  <c:v>32416</c:v>
                </c:pt>
                <c:pt idx="155">
                  <c:v>32508</c:v>
                </c:pt>
                <c:pt idx="156">
                  <c:v>32598</c:v>
                </c:pt>
                <c:pt idx="157">
                  <c:v>32689</c:v>
                </c:pt>
                <c:pt idx="158">
                  <c:v>32781</c:v>
                </c:pt>
                <c:pt idx="159">
                  <c:v>32873</c:v>
                </c:pt>
                <c:pt idx="160">
                  <c:v>32963</c:v>
                </c:pt>
                <c:pt idx="161">
                  <c:v>33054</c:v>
                </c:pt>
                <c:pt idx="162">
                  <c:v>33146</c:v>
                </c:pt>
                <c:pt idx="163">
                  <c:v>33238</c:v>
                </c:pt>
                <c:pt idx="164">
                  <c:v>33328</c:v>
                </c:pt>
                <c:pt idx="165">
                  <c:v>33419</c:v>
                </c:pt>
                <c:pt idx="166">
                  <c:v>33511</c:v>
                </c:pt>
                <c:pt idx="167">
                  <c:v>33603</c:v>
                </c:pt>
                <c:pt idx="168">
                  <c:v>33694</c:v>
                </c:pt>
                <c:pt idx="169">
                  <c:v>33785</c:v>
                </c:pt>
                <c:pt idx="170">
                  <c:v>33877</c:v>
                </c:pt>
                <c:pt idx="171">
                  <c:v>33969</c:v>
                </c:pt>
                <c:pt idx="172">
                  <c:v>34059</c:v>
                </c:pt>
                <c:pt idx="173">
                  <c:v>34150</c:v>
                </c:pt>
                <c:pt idx="174">
                  <c:v>34242</c:v>
                </c:pt>
                <c:pt idx="175">
                  <c:v>34334</c:v>
                </c:pt>
                <c:pt idx="176">
                  <c:v>34424</c:v>
                </c:pt>
                <c:pt idx="177">
                  <c:v>34515</c:v>
                </c:pt>
                <c:pt idx="178">
                  <c:v>34607</c:v>
                </c:pt>
                <c:pt idx="179">
                  <c:v>34699</c:v>
                </c:pt>
                <c:pt idx="180">
                  <c:v>34789</c:v>
                </c:pt>
                <c:pt idx="181">
                  <c:v>34880</c:v>
                </c:pt>
                <c:pt idx="182">
                  <c:v>34972</c:v>
                </c:pt>
                <c:pt idx="183">
                  <c:v>35064</c:v>
                </c:pt>
                <c:pt idx="184">
                  <c:v>35155</c:v>
                </c:pt>
                <c:pt idx="185">
                  <c:v>35246</c:v>
                </c:pt>
                <c:pt idx="186">
                  <c:v>35338</c:v>
                </c:pt>
                <c:pt idx="187">
                  <c:v>35430</c:v>
                </c:pt>
                <c:pt idx="188">
                  <c:v>35520</c:v>
                </c:pt>
                <c:pt idx="189">
                  <c:v>35611</c:v>
                </c:pt>
                <c:pt idx="190">
                  <c:v>35703</c:v>
                </c:pt>
                <c:pt idx="191">
                  <c:v>35795</c:v>
                </c:pt>
                <c:pt idx="192">
                  <c:v>35885</c:v>
                </c:pt>
                <c:pt idx="193">
                  <c:v>35976</c:v>
                </c:pt>
                <c:pt idx="194">
                  <c:v>36068</c:v>
                </c:pt>
                <c:pt idx="195">
                  <c:v>36160</c:v>
                </c:pt>
                <c:pt idx="196">
                  <c:v>36250</c:v>
                </c:pt>
                <c:pt idx="197">
                  <c:v>36341</c:v>
                </c:pt>
                <c:pt idx="198">
                  <c:v>36433</c:v>
                </c:pt>
                <c:pt idx="199">
                  <c:v>36525</c:v>
                </c:pt>
                <c:pt idx="200">
                  <c:v>36616</c:v>
                </c:pt>
                <c:pt idx="201">
                  <c:v>36707</c:v>
                </c:pt>
                <c:pt idx="202">
                  <c:v>36799</c:v>
                </c:pt>
                <c:pt idx="203">
                  <c:v>36891</c:v>
                </c:pt>
                <c:pt idx="204">
                  <c:v>36981</c:v>
                </c:pt>
                <c:pt idx="205">
                  <c:v>37072</c:v>
                </c:pt>
                <c:pt idx="206">
                  <c:v>37164</c:v>
                </c:pt>
                <c:pt idx="207">
                  <c:v>37256</c:v>
                </c:pt>
                <c:pt idx="208">
                  <c:v>37346</c:v>
                </c:pt>
                <c:pt idx="209">
                  <c:v>37437</c:v>
                </c:pt>
                <c:pt idx="210">
                  <c:v>37529</c:v>
                </c:pt>
                <c:pt idx="211">
                  <c:v>37621</c:v>
                </c:pt>
                <c:pt idx="212">
                  <c:v>37711</c:v>
                </c:pt>
                <c:pt idx="213">
                  <c:v>37802</c:v>
                </c:pt>
                <c:pt idx="214">
                  <c:v>37894</c:v>
                </c:pt>
                <c:pt idx="215">
                  <c:v>37986</c:v>
                </c:pt>
                <c:pt idx="216">
                  <c:v>38077</c:v>
                </c:pt>
                <c:pt idx="217">
                  <c:v>38168</c:v>
                </c:pt>
                <c:pt idx="218">
                  <c:v>38260</c:v>
                </c:pt>
                <c:pt idx="219">
                  <c:v>38352</c:v>
                </c:pt>
                <c:pt idx="220">
                  <c:v>38442</c:v>
                </c:pt>
                <c:pt idx="221">
                  <c:v>38533</c:v>
                </c:pt>
                <c:pt idx="222">
                  <c:v>38625</c:v>
                </c:pt>
                <c:pt idx="223">
                  <c:v>38717</c:v>
                </c:pt>
                <c:pt idx="224">
                  <c:v>38807</c:v>
                </c:pt>
                <c:pt idx="225">
                  <c:v>38898</c:v>
                </c:pt>
                <c:pt idx="226">
                  <c:v>38990</c:v>
                </c:pt>
                <c:pt idx="227">
                  <c:v>39082</c:v>
                </c:pt>
                <c:pt idx="228">
                  <c:v>39172</c:v>
                </c:pt>
                <c:pt idx="229">
                  <c:v>39263</c:v>
                </c:pt>
                <c:pt idx="230">
                  <c:v>39355</c:v>
                </c:pt>
                <c:pt idx="231">
                  <c:v>39447</c:v>
                </c:pt>
                <c:pt idx="232">
                  <c:v>39538</c:v>
                </c:pt>
                <c:pt idx="233">
                  <c:v>39629</c:v>
                </c:pt>
                <c:pt idx="234">
                  <c:v>39721</c:v>
                </c:pt>
                <c:pt idx="235">
                  <c:v>39813</c:v>
                </c:pt>
                <c:pt idx="236">
                  <c:v>39903</c:v>
                </c:pt>
                <c:pt idx="237">
                  <c:v>39994</c:v>
                </c:pt>
                <c:pt idx="238">
                  <c:v>40086</c:v>
                </c:pt>
                <c:pt idx="239">
                  <c:v>40178</c:v>
                </c:pt>
                <c:pt idx="240">
                  <c:v>40268</c:v>
                </c:pt>
                <c:pt idx="241">
                  <c:v>40359</c:v>
                </c:pt>
                <c:pt idx="242">
                  <c:v>40451</c:v>
                </c:pt>
                <c:pt idx="243">
                  <c:v>40543</c:v>
                </c:pt>
                <c:pt idx="244">
                  <c:v>40633</c:v>
                </c:pt>
                <c:pt idx="245">
                  <c:v>40724</c:v>
                </c:pt>
                <c:pt idx="246">
                  <c:v>40816</c:v>
                </c:pt>
                <c:pt idx="247">
                  <c:v>40908</c:v>
                </c:pt>
                <c:pt idx="248">
                  <c:v>40999</c:v>
                </c:pt>
                <c:pt idx="249">
                  <c:v>41090</c:v>
                </c:pt>
                <c:pt idx="250">
                  <c:v>41182</c:v>
                </c:pt>
                <c:pt idx="251">
                  <c:v>41274</c:v>
                </c:pt>
                <c:pt idx="252">
                  <c:v>41364</c:v>
                </c:pt>
                <c:pt idx="253">
                  <c:v>41455</c:v>
                </c:pt>
                <c:pt idx="254">
                  <c:v>41547</c:v>
                </c:pt>
                <c:pt idx="255">
                  <c:v>41639</c:v>
                </c:pt>
                <c:pt idx="256">
                  <c:v>41729</c:v>
                </c:pt>
                <c:pt idx="257">
                  <c:v>41820</c:v>
                </c:pt>
                <c:pt idx="258">
                  <c:v>41912</c:v>
                </c:pt>
                <c:pt idx="259">
                  <c:v>42004</c:v>
                </c:pt>
                <c:pt idx="260">
                  <c:v>42094</c:v>
                </c:pt>
                <c:pt idx="261">
                  <c:v>42185</c:v>
                </c:pt>
                <c:pt idx="262">
                  <c:v>42277</c:v>
                </c:pt>
                <c:pt idx="263">
                  <c:v>42369</c:v>
                </c:pt>
                <c:pt idx="264">
                  <c:v>42460</c:v>
                </c:pt>
                <c:pt idx="265">
                  <c:v>42551</c:v>
                </c:pt>
                <c:pt idx="266">
                  <c:v>42643</c:v>
                </c:pt>
                <c:pt idx="267">
                  <c:v>42735</c:v>
                </c:pt>
                <c:pt idx="268">
                  <c:v>42825</c:v>
                </c:pt>
                <c:pt idx="269">
                  <c:v>42916</c:v>
                </c:pt>
                <c:pt idx="270">
                  <c:v>43008</c:v>
                </c:pt>
                <c:pt idx="271">
                  <c:v>43100</c:v>
                </c:pt>
                <c:pt idx="272">
                  <c:v>43190</c:v>
                </c:pt>
                <c:pt idx="273">
                  <c:v>43281</c:v>
                </c:pt>
                <c:pt idx="274">
                  <c:v>43373</c:v>
                </c:pt>
                <c:pt idx="275">
                  <c:v>43465</c:v>
                </c:pt>
                <c:pt idx="276">
                  <c:v>43555</c:v>
                </c:pt>
                <c:pt idx="277">
                  <c:v>43646</c:v>
                </c:pt>
                <c:pt idx="278">
                  <c:v>43738</c:v>
                </c:pt>
                <c:pt idx="279">
                  <c:v>43830</c:v>
                </c:pt>
                <c:pt idx="280">
                  <c:v>43921</c:v>
                </c:pt>
                <c:pt idx="281">
                  <c:v>44012</c:v>
                </c:pt>
                <c:pt idx="282">
                  <c:v>44104</c:v>
                </c:pt>
                <c:pt idx="283">
                  <c:v>44196</c:v>
                </c:pt>
                <c:pt idx="284">
                  <c:v>44286</c:v>
                </c:pt>
                <c:pt idx="285">
                  <c:v>44377</c:v>
                </c:pt>
                <c:pt idx="286">
                  <c:v>44469</c:v>
                </c:pt>
                <c:pt idx="287">
                  <c:v>44561</c:v>
                </c:pt>
                <c:pt idx="288">
                  <c:v>44651</c:v>
                </c:pt>
                <c:pt idx="289">
                  <c:v>44742</c:v>
                </c:pt>
                <c:pt idx="290">
                  <c:v>44834</c:v>
                </c:pt>
                <c:pt idx="291">
                  <c:v>44926</c:v>
                </c:pt>
                <c:pt idx="292">
                  <c:v>45016</c:v>
                </c:pt>
                <c:pt idx="293">
                  <c:v>45107</c:v>
                </c:pt>
                <c:pt idx="294">
                  <c:v>45199</c:v>
                </c:pt>
                <c:pt idx="295">
                  <c:v>45291</c:v>
                </c:pt>
                <c:pt idx="296">
                  <c:v>45382</c:v>
                </c:pt>
                <c:pt idx="297">
                  <c:v>45473</c:v>
                </c:pt>
              </c:numCache>
            </c:numRef>
          </c:cat>
          <c:val>
            <c:numRef>
              <c:f>'S&amp;P500_USGDP Correlation'!$E$3:$E$301</c:f>
              <c:numCache>
                <c:formatCode>0.00%</c:formatCode>
                <c:ptCount val="299"/>
                <c:pt idx="4">
                  <c:v>0.10562998656214195</c:v>
                </c:pt>
                <c:pt idx="5">
                  <c:v>9.1498716193198382E-2</c:v>
                </c:pt>
                <c:pt idx="6">
                  <c:v>7.2546925098588178E-2</c:v>
                </c:pt>
                <c:pt idx="7">
                  <c:v>5.4713838973083906E-2</c:v>
                </c:pt>
                <c:pt idx="8">
                  <c:v>5.1700156478974746E-2</c:v>
                </c:pt>
                <c:pt idx="9">
                  <c:v>3.6013992985602927E-2</c:v>
                </c:pt>
                <c:pt idx="10">
                  <c:v>2.2420764813811944E-2</c:v>
                </c:pt>
                <c:pt idx="11">
                  <c:v>5.3678456770723582E-2</c:v>
                </c:pt>
                <c:pt idx="12">
                  <c:v>6.1917694987305927E-2</c:v>
                </c:pt>
                <c:pt idx="13">
                  <c:v>6.7826201030470212E-2</c:v>
                </c:pt>
                <c:pt idx="14">
                  <c:v>5.420759077850934E-2</c:v>
                </c:pt>
                <c:pt idx="15">
                  <c:v>5.2332893230100375E-3</c:v>
                </c:pt>
                <c:pt idx="16">
                  <c:v>-1.7828978948090213E-2</c:v>
                </c:pt>
                <c:pt idx="17">
                  <c:v>-2.4300504393813371E-2</c:v>
                </c:pt>
                <c:pt idx="18">
                  <c:v>-7.697682668303063E-3</c:v>
                </c:pt>
                <c:pt idx="19">
                  <c:v>2.7271170283968083E-2</c:v>
                </c:pt>
                <c:pt idx="20">
                  <c:v>6.1687589984734448E-2</c:v>
                </c:pt>
                <c:pt idx="21">
                  <c:v>7.7788454760026049E-2</c:v>
                </c:pt>
                <c:pt idx="22">
                  <c:v>8.0144978697912928E-2</c:v>
                </c:pt>
                <c:pt idx="23">
                  <c:v>6.5775508017831941E-2</c:v>
                </c:pt>
                <c:pt idx="24">
                  <c:v>3.2155059767980498E-2</c:v>
                </c:pt>
                <c:pt idx="25">
                  <c:v>2.4021436956013886E-2</c:v>
                </c:pt>
                <c:pt idx="26">
                  <c:v>9.4688773252880054E-3</c:v>
                </c:pt>
                <c:pt idx="27">
                  <c:v>1.9960939871896732E-2</c:v>
                </c:pt>
                <c:pt idx="28">
                  <c:v>3.0495190398636796E-2</c:v>
                </c:pt>
                <c:pt idx="29">
                  <c:v>1.9810326659641664E-2</c:v>
                </c:pt>
                <c:pt idx="30">
                  <c:v>3.0729204949684341E-2</c:v>
                </c:pt>
                <c:pt idx="31">
                  <c:v>3.5477177795213422E-3</c:v>
                </c:pt>
                <c:pt idx="32">
                  <c:v>-2.8722830782105246E-2</c:v>
                </c:pt>
                <c:pt idx="33">
                  <c:v>-2.0191160221364579E-2</c:v>
                </c:pt>
                <c:pt idx="34">
                  <c:v>-7.2476242313639361E-3</c:v>
                </c:pt>
                <c:pt idx="35">
                  <c:v>2.6596937320338077E-2</c:v>
                </c:pt>
                <c:pt idx="36">
                  <c:v>7.4205666774708856E-2</c:v>
                </c:pt>
                <c:pt idx="37">
                  <c:v>9.1270566993199909E-2</c:v>
                </c:pt>
                <c:pt idx="38">
                  <c:v>6.7350624843805607E-2</c:v>
                </c:pt>
                <c:pt idx="39">
                  <c:v>4.5925594621109012E-2</c:v>
                </c:pt>
                <c:pt idx="40">
                  <c:v>4.9271029258767696E-2</c:v>
                </c:pt>
                <c:pt idx="41">
                  <c:v>2.0582762703688084E-2</c:v>
                </c:pt>
                <c:pt idx="42">
                  <c:v>2.4846516976961164E-2</c:v>
                </c:pt>
                <c:pt idx="43">
                  <c:v>8.8177668794686692E-3</c:v>
                </c:pt>
                <c:pt idx="44">
                  <c:v>-6.6949410472144644E-3</c:v>
                </c:pt>
                <c:pt idx="45">
                  <c:v>1.5644451592467634E-2</c:v>
                </c:pt>
                <c:pt idx="46">
                  <c:v>3.0101138383319181E-2</c:v>
                </c:pt>
                <c:pt idx="47">
                  <c:v>6.3957742691929331E-2</c:v>
                </c:pt>
                <c:pt idx="48">
                  <c:v>7.5673376511220969E-2</c:v>
                </c:pt>
                <c:pt idx="49">
                  <c:v>6.7277132260258776E-2</c:v>
                </c:pt>
                <c:pt idx="50">
                  <c:v>6.0039773692611043E-2</c:v>
                </c:pt>
                <c:pt idx="51">
                  <c:v>4.3070083324584951E-2</c:v>
                </c:pt>
                <c:pt idx="52">
                  <c:v>3.5978587758931813E-2</c:v>
                </c:pt>
                <c:pt idx="53">
                  <c:v>3.8221437201470199E-2</c:v>
                </c:pt>
                <c:pt idx="54">
                  <c:v>4.816912675835705E-2</c:v>
                </c:pt>
                <c:pt idx="55">
                  <c:v>5.1582638359753519E-2</c:v>
                </c:pt>
                <c:pt idx="56">
                  <c:v>6.215835107795642E-2</c:v>
                </c:pt>
                <c:pt idx="57">
                  <c:v>6.1807324304429923E-2</c:v>
                </c:pt>
                <c:pt idx="58">
                  <c:v>5.5198199866676623E-2</c:v>
                </c:pt>
                <c:pt idx="59">
                  <c:v>5.1563624698257815E-2</c:v>
                </c:pt>
                <c:pt idx="60">
                  <c:v>5.4771475886737475E-2</c:v>
                </c:pt>
                <c:pt idx="61">
                  <c:v>5.6592922808848867E-2</c:v>
                </c:pt>
                <c:pt idx="62">
                  <c:v>6.3469226156710912E-2</c:v>
                </c:pt>
                <c:pt idx="63">
                  <c:v>8.4621697360409476E-2</c:v>
                </c:pt>
                <c:pt idx="64">
                  <c:v>8.4774897835246943E-2</c:v>
                </c:pt>
                <c:pt idx="65">
                  <c:v>7.4901747337934532E-2</c:v>
                </c:pt>
                <c:pt idx="66">
                  <c:v>6.0428966256575789E-2</c:v>
                </c:pt>
                <c:pt idx="67">
                  <c:v>4.5050027045729912E-2</c:v>
                </c:pt>
                <c:pt idx="68">
                  <c:v>2.9250505991681219E-2</c:v>
                </c:pt>
                <c:pt idx="69">
                  <c:v>2.6374869480320751E-2</c:v>
                </c:pt>
                <c:pt idx="70">
                  <c:v>2.7384763393392797E-2</c:v>
                </c:pt>
                <c:pt idx="71">
                  <c:v>2.6708620111718151E-2</c:v>
                </c:pt>
                <c:pt idx="72">
                  <c:v>3.8451879810150524E-2</c:v>
                </c:pt>
                <c:pt idx="73">
                  <c:v>5.5155926026304591E-2</c:v>
                </c:pt>
                <c:pt idx="74">
                  <c:v>5.3366843406545961E-2</c:v>
                </c:pt>
                <c:pt idx="75">
                  <c:v>4.9595600206505885E-2</c:v>
                </c:pt>
                <c:pt idx="76">
                  <c:v>4.4715990023764141E-2</c:v>
                </c:pt>
                <c:pt idx="77">
                  <c:v>3.0671449048257138E-2</c:v>
                </c:pt>
                <c:pt idx="78">
                  <c:v>2.9500814269305398E-2</c:v>
                </c:pt>
                <c:pt idx="79">
                  <c:v>2.0466568237684335E-2</c:v>
                </c:pt>
                <c:pt idx="80">
                  <c:v>3.2493971777862729E-3</c:v>
                </c:pt>
                <c:pt idx="81">
                  <c:v>1.6281827163016072E-3</c:v>
                </c:pt>
                <c:pt idx="82">
                  <c:v>4.225907196300227E-3</c:v>
                </c:pt>
                <c:pt idx="83">
                  <c:v>-1.6670931150996049E-3</c:v>
                </c:pt>
                <c:pt idx="84">
                  <c:v>2.6972442943454578E-2</c:v>
                </c:pt>
                <c:pt idx="85">
                  <c:v>3.1066227041022687E-2</c:v>
                </c:pt>
                <c:pt idx="86">
                  <c:v>3.005897386713885E-2</c:v>
                </c:pt>
                <c:pt idx="87">
                  <c:v>4.3672084142996725E-2</c:v>
                </c:pt>
                <c:pt idx="88">
                  <c:v>3.4760715822844013E-2</c:v>
                </c:pt>
                <c:pt idx="89">
                  <c:v>5.2551813463878716E-2</c:v>
                </c:pt>
                <c:pt idx="90">
                  <c:v>5.3819247156327021E-2</c:v>
                </c:pt>
                <c:pt idx="91">
                  <c:v>6.8944692011348785E-2</c:v>
                </c:pt>
                <c:pt idx="92">
                  <c:v>7.561894130622826E-2</c:v>
                </c:pt>
                <c:pt idx="93">
                  <c:v>6.3196674026033239E-2</c:v>
                </c:pt>
                <c:pt idx="94">
                  <c:v>4.7710808846556096E-2</c:v>
                </c:pt>
                <c:pt idx="95">
                  <c:v>4.0237570999252625E-2</c:v>
                </c:pt>
                <c:pt idx="96">
                  <c:v>6.3877572829453833E-3</c:v>
                </c:pt>
                <c:pt idx="97">
                  <c:v>-2.0841156656143944E-3</c:v>
                </c:pt>
                <c:pt idx="98">
                  <c:v>-6.2898080752895602E-3</c:v>
                </c:pt>
                <c:pt idx="99">
                  <c:v>-1.9454395631254395E-2</c:v>
                </c:pt>
                <c:pt idx="100">
                  <c:v>-2.2990596636949245E-2</c:v>
                </c:pt>
                <c:pt idx="101">
                  <c:v>-1.8342612096180488E-2</c:v>
                </c:pt>
                <c:pt idx="102">
                  <c:v>7.9868246568048917E-3</c:v>
                </c:pt>
                <c:pt idx="103">
                  <c:v>2.5539986817473936E-2</c:v>
                </c:pt>
                <c:pt idx="104">
                  <c:v>6.1523864866092515E-2</c:v>
                </c:pt>
                <c:pt idx="105">
                  <c:v>6.1725723898493179E-2</c:v>
                </c:pt>
                <c:pt idx="106">
                  <c:v>4.9586307175719435E-2</c:v>
                </c:pt>
                <c:pt idx="107">
                  <c:v>4.3148126414503496E-2</c:v>
                </c:pt>
                <c:pt idx="108">
                  <c:v>3.2259784362000055E-2</c:v>
                </c:pt>
                <c:pt idx="109">
                  <c:v>4.4663392503022648E-2</c:v>
                </c:pt>
                <c:pt idx="110">
                  <c:v>5.7708919888722399E-2</c:v>
                </c:pt>
                <c:pt idx="111">
                  <c:v>5.0120296166899392E-2</c:v>
                </c:pt>
                <c:pt idx="112">
                  <c:v>4.1170696113854266E-2</c:v>
                </c:pt>
                <c:pt idx="113">
                  <c:v>6.0781394862534199E-2</c:v>
                </c:pt>
                <c:pt idx="114">
                  <c:v>5.2457764575845278E-2</c:v>
                </c:pt>
                <c:pt idx="115">
                  <c:v>6.6581009539036451E-2</c:v>
                </c:pt>
                <c:pt idx="116">
                  <c:v>6.5098989840264965E-2</c:v>
                </c:pt>
                <c:pt idx="117">
                  <c:v>2.6568700670328349E-2</c:v>
                </c:pt>
                <c:pt idx="118">
                  <c:v>2.3899265371251532E-2</c:v>
                </c:pt>
                <c:pt idx="119">
                  <c:v>1.2845638511357338E-2</c:v>
                </c:pt>
                <c:pt idx="120">
                  <c:v>1.4207812865719038E-2</c:v>
                </c:pt>
                <c:pt idx="121">
                  <c:v>-7.7507055423842175E-3</c:v>
                </c:pt>
                <c:pt idx="122">
                  <c:v>-1.6238086833745169E-2</c:v>
                </c:pt>
                <c:pt idx="123">
                  <c:v>-3.9142026726624035E-4</c:v>
                </c:pt>
                <c:pt idx="124">
                  <c:v>1.5999816310917847E-2</c:v>
                </c:pt>
                <c:pt idx="125">
                  <c:v>2.9686924394553671E-2</c:v>
                </c:pt>
                <c:pt idx="126">
                  <c:v>4.3257573786844139E-2</c:v>
                </c:pt>
                <c:pt idx="127">
                  <c:v>1.299912600434272E-2</c:v>
                </c:pt>
                <c:pt idx="128">
                  <c:v>-2.1903423068408201E-2</c:v>
                </c:pt>
                <c:pt idx="129">
                  <c:v>-1.0105489634705478E-2</c:v>
                </c:pt>
                <c:pt idx="130">
                  <c:v>-2.5558978151038914E-2</c:v>
                </c:pt>
                <c:pt idx="131">
                  <c:v>-1.4431539363715773E-2</c:v>
                </c:pt>
                <c:pt idx="132">
                  <c:v>1.4314605795718638E-2</c:v>
                </c:pt>
                <c:pt idx="133">
                  <c:v>3.2685328593721863E-2</c:v>
                </c:pt>
                <c:pt idx="134">
                  <c:v>5.7371700647417923E-2</c:v>
                </c:pt>
                <c:pt idx="135">
                  <c:v>7.8999814332883833E-2</c:v>
                </c:pt>
                <c:pt idx="136">
                  <c:v>8.5782740465085938E-2</c:v>
                </c:pt>
                <c:pt idx="137">
                  <c:v>7.9967008002006512E-2</c:v>
                </c:pt>
                <c:pt idx="138">
                  <c:v>6.9008369523008373E-2</c:v>
                </c:pt>
                <c:pt idx="139">
                  <c:v>5.5758033529916595E-2</c:v>
                </c:pt>
                <c:pt idx="140">
                  <c:v>4.5551129297211057E-2</c:v>
                </c:pt>
                <c:pt idx="141">
                  <c:v>3.6842273957041094E-2</c:v>
                </c:pt>
                <c:pt idx="142">
                  <c:v>4.2624575221189342E-2</c:v>
                </c:pt>
                <c:pt idx="143">
                  <c:v>4.1822388026765633E-2</c:v>
                </c:pt>
                <c:pt idx="144">
                  <c:v>4.145523524500172E-2</c:v>
                </c:pt>
                <c:pt idx="145">
                  <c:v>3.7015325720980874E-2</c:v>
                </c:pt>
                <c:pt idx="146">
                  <c:v>3.1192309544910257E-2</c:v>
                </c:pt>
                <c:pt idx="147">
                  <c:v>2.9081512389265374E-2</c:v>
                </c:pt>
                <c:pt idx="148">
                  <c:v>2.7161342870673622E-2</c:v>
                </c:pt>
                <c:pt idx="149">
                  <c:v>3.3588249573656581E-2</c:v>
                </c:pt>
                <c:pt idx="150">
                  <c:v>3.2672772854670962E-2</c:v>
                </c:pt>
                <c:pt idx="151">
                  <c:v>4.4792977774129383E-2</c:v>
                </c:pt>
                <c:pt idx="152">
                  <c:v>4.2422815961423721E-2</c:v>
                </c:pt>
                <c:pt idx="153">
                  <c:v>4.4846046202273504E-2</c:v>
                </c:pt>
                <c:pt idx="154">
                  <c:v>4.1928205272430796E-2</c:v>
                </c:pt>
                <c:pt idx="155">
                  <c:v>3.798903753178795E-2</c:v>
                </c:pt>
                <c:pt idx="156">
                  <c:v>4.3152062015773929E-2</c:v>
                </c:pt>
                <c:pt idx="157">
                  <c:v>3.7482970179445241E-2</c:v>
                </c:pt>
                <c:pt idx="158">
                  <c:v>3.9081205677149011E-2</c:v>
                </c:pt>
                <c:pt idx="159">
                  <c:v>2.7438111777549956E-2</c:v>
                </c:pt>
                <c:pt idx="160">
                  <c:v>2.8213017007731045E-2</c:v>
                </c:pt>
                <c:pt idx="161">
                  <c:v>2.4127636564784671E-2</c:v>
                </c:pt>
                <c:pt idx="162">
                  <c:v>1.727214308420999E-2</c:v>
                </c:pt>
                <c:pt idx="163">
                  <c:v>6.0287596757870876E-3</c:v>
                </c:pt>
                <c:pt idx="164">
                  <c:v>-9.5019506236664331E-3</c:v>
                </c:pt>
                <c:pt idx="165">
                  <c:v>-5.3883781427902511E-3</c:v>
                </c:pt>
                <c:pt idx="166">
                  <c:v>-1.0271852984184981E-3</c:v>
                </c:pt>
                <c:pt idx="167">
                  <c:v>1.1664204321365057E-2</c:v>
                </c:pt>
                <c:pt idx="168">
                  <c:v>2.858652591919153E-2</c:v>
                </c:pt>
                <c:pt idx="169">
                  <c:v>3.1695712595280368E-2</c:v>
                </c:pt>
                <c:pt idx="170">
                  <c:v>3.66534967826182E-2</c:v>
                </c:pt>
                <c:pt idx="171">
                  <c:v>4.3829767135290076E-2</c:v>
                </c:pt>
                <c:pt idx="172">
                  <c:v>3.3209094782169712E-2</c:v>
                </c:pt>
                <c:pt idx="173">
                  <c:v>2.8078701503631676E-2</c:v>
                </c:pt>
                <c:pt idx="174">
                  <c:v>2.2877065695918963E-2</c:v>
                </c:pt>
                <c:pt idx="175">
                  <c:v>2.6085590436127459E-2</c:v>
                </c:pt>
                <c:pt idx="176">
                  <c:v>3.4309402736156125E-2</c:v>
                </c:pt>
                <c:pt idx="177">
                  <c:v>4.2254474939160014E-2</c:v>
                </c:pt>
                <c:pt idx="178">
                  <c:v>4.3366469321262091E-2</c:v>
                </c:pt>
                <c:pt idx="179">
                  <c:v>4.1157564491065113E-2</c:v>
                </c:pt>
                <c:pt idx="180">
                  <c:v>3.4811227923887023E-2</c:v>
                </c:pt>
                <c:pt idx="181">
                  <c:v>2.402251801802624E-2</c:v>
                </c:pt>
                <c:pt idx="182">
                  <c:v>2.6732241097901177E-2</c:v>
                </c:pt>
                <c:pt idx="183">
                  <c:v>2.1996746355449792E-2</c:v>
                </c:pt>
                <c:pt idx="184">
                  <c:v>2.6011121012811111E-2</c:v>
                </c:pt>
                <c:pt idx="185">
                  <c:v>4.0020614462274562E-2</c:v>
                </c:pt>
                <c:pt idx="186">
                  <c:v>4.0498225045147551E-2</c:v>
                </c:pt>
                <c:pt idx="187">
                  <c:v>4.4212151121520327E-2</c:v>
                </c:pt>
                <c:pt idx="188">
                  <c:v>4.3140643984745264E-2</c:v>
                </c:pt>
                <c:pt idx="189">
                  <c:v>4.3080662668359748E-2</c:v>
                </c:pt>
                <c:pt idx="190">
                  <c:v>4.6738859307256408E-2</c:v>
                </c:pt>
                <c:pt idx="191">
                  <c:v>4.4878594353207069E-2</c:v>
                </c:pt>
                <c:pt idx="192">
                  <c:v>4.8552862413130615E-2</c:v>
                </c:pt>
                <c:pt idx="193">
                  <c:v>4.0959674731917639E-2</c:v>
                </c:pt>
                <c:pt idx="194">
                  <c:v>4.0977351563013853E-2</c:v>
                </c:pt>
                <c:pt idx="195">
                  <c:v>4.8791107562503377E-2</c:v>
                </c:pt>
                <c:pt idx="196">
                  <c:v>4.8240665571038788E-2</c:v>
                </c:pt>
                <c:pt idx="197">
                  <c:v>4.6613675126645049E-2</c:v>
                </c:pt>
                <c:pt idx="198">
                  <c:v>4.7203872038918959E-2</c:v>
                </c:pt>
                <c:pt idx="199">
                  <c:v>4.8066493041425851E-2</c:v>
                </c:pt>
                <c:pt idx="200">
                  <c:v>4.1995782894107325E-2</c:v>
                </c:pt>
                <c:pt idx="201">
                  <c:v>5.297737507614797E-2</c:v>
                </c:pt>
                <c:pt idx="202">
                  <c:v>4.0753302004322256E-2</c:v>
                </c:pt>
                <c:pt idx="203">
                  <c:v>2.9734826997560804E-2</c:v>
                </c:pt>
                <c:pt idx="204">
                  <c:v>2.3097095761363207E-2</c:v>
                </c:pt>
                <c:pt idx="205">
                  <c:v>1.0572423861634261E-2</c:v>
                </c:pt>
                <c:pt idx="206">
                  <c:v>5.0358848053018157E-3</c:v>
                </c:pt>
                <c:pt idx="207">
                  <c:v>1.5348584737264748E-3</c:v>
                </c:pt>
                <c:pt idx="208">
                  <c:v>1.3182794121317176E-2</c:v>
                </c:pt>
                <c:pt idx="209">
                  <c:v>1.3396106341180491E-2</c:v>
                </c:pt>
                <c:pt idx="210">
                  <c:v>2.2143660477966343E-2</c:v>
                </c:pt>
                <c:pt idx="211">
                  <c:v>2.0945407221023782E-2</c:v>
                </c:pt>
                <c:pt idx="212">
                  <c:v>1.7709260624130696E-2</c:v>
                </c:pt>
                <c:pt idx="213">
                  <c:v>2.028401222956977E-2</c:v>
                </c:pt>
                <c:pt idx="214">
                  <c:v>3.3018069338085931E-2</c:v>
                </c:pt>
                <c:pt idx="215">
                  <c:v>4.3263634159134812E-2</c:v>
                </c:pt>
                <c:pt idx="216">
                  <c:v>4.304555592447934E-2</c:v>
                </c:pt>
                <c:pt idx="217">
                  <c:v>4.2030192539120881E-2</c:v>
                </c:pt>
                <c:pt idx="218">
                  <c:v>3.4315945293957428E-2</c:v>
                </c:pt>
                <c:pt idx="219">
                  <c:v>3.2817945028310813E-2</c:v>
                </c:pt>
                <c:pt idx="220">
                  <c:v>3.8706793481566582E-2</c:v>
                </c:pt>
                <c:pt idx="221">
                  <c:v>3.5608931295200819E-2</c:v>
                </c:pt>
                <c:pt idx="222">
                  <c:v>3.5054999023849565E-2</c:v>
                </c:pt>
                <c:pt idx="223">
                  <c:v>3.1261114057367756E-2</c:v>
                </c:pt>
                <c:pt idx="224">
                  <c:v>3.3538948585265072E-2</c:v>
                </c:pt>
                <c:pt idx="225">
                  <c:v>3.1194730488628419E-2</c:v>
                </c:pt>
                <c:pt idx="226">
                  <c:v>2.3665022848568418E-2</c:v>
                </c:pt>
                <c:pt idx="227">
                  <c:v>2.590704457018389E-2</c:v>
                </c:pt>
                <c:pt idx="228">
                  <c:v>1.4822926220208199E-2</c:v>
                </c:pt>
                <c:pt idx="229">
                  <c:v>1.8256902946243825E-2</c:v>
                </c:pt>
                <c:pt idx="230">
                  <c:v>2.2208131763507222E-2</c:v>
                </c:pt>
                <c:pt idx="231">
                  <c:v>1.9734775241238234E-2</c:v>
                </c:pt>
                <c:pt idx="232">
                  <c:v>1.1492366262432441E-2</c:v>
                </c:pt>
                <c:pt idx="233">
                  <c:v>1.0924276179985037E-2</c:v>
                </c:pt>
                <c:pt idx="234">
                  <c:v>1.8765872002113326E-5</c:v>
                </c:pt>
                <c:pt idx="235">
                  <c:v>-2.7530827846549921E-2</c:v>
                </c:pt>
                <c:pt idx="236">
                  <c:v>-3.2890715516301183E-2</c:v>
                </c:pt>
                <c:pt idx="237">
                  <c:v>-3.9244471349849208E-2</c:v>
                </c:pt>
                <c:pt idx="238">
                  <c:v>-3.0497799455570074E-2</c:v>
                </c:pt>
                <c:pt idx="239">
                  <c:v>1.8287415594975265E-3</c:v>
                </c:pt>
                <c:pt idx="240">
                  <c:v>1.7102535375568939E-2</c:v>
                </c:pt>
                <c:pt idx="241">
                  <c:v>2.7960666618343177E-2</c:v>
                </c:pt>
                <c:pt idx="242">
                  <c:v>3.1782075474306781E-2</c:v>
                </c:pt>
                <c:pt idx="243">
                  <c:v>2.5694549994536242E-2</c:v>
                </c:pt>
                <c:pt idx="244">
                  <c:v>1.9306273148906428E-2</c:v>
                </c:pt>
                <c:pt idx="245">
                  <c:v>1.7215030625217898E-2</c:v>
                </c:pt>
                <c:pt idx="246">
                  <c:v>9.4903849657161921E-3</c:v>
                </c:pt>
                <c:pt idx="247">
                  <c:v>1.6093456608864631E-2</c:v>
                </c:pt>
                <c:pt idx="248">
                  <c:v>2.6517566557714867E-2</c:v>
                </c:pt>
                <c:pt idx="249">
                  <c:v>2.361508581053795E-2</c:v>
                </c:pt>
                <c:pt idx="250">
                  <c:v>2.5281245456901358E-2</c:v>
                </c:pt>
                <c:pt idx="251">
                  <c:v>1.4685667872627928E-2</c:v>
                </c:pt>
                <c:pt idx="252">
                  <c:v>1.5719476053010828E-2</c:v>
                </c:pt>
                <c:pt idx="253">
                  <c:v>1.2616546391348349E-2</c:v>
                </c:pt>
                <c:pt idx="254">
                  <c:v>1.9174180691829967E-2</c:v>
                </c:pt>
                <c:pt idx="255">
                  <c:v>2.614122744692482E-2</c:v>
                </c:pt>
                <c:pt idx="256">
                  <c:v>1.4257249176644837E-2</c:v>
                </c:pt>
                <c:pt idx="257">
                  <c:v>2.6720123780876515E-2</c:v>
                </c:pt>
                <c:pt idx="258">
                  <c:v>3.1177281686652014E-2</c:v>
                </c:pt>
                <c:pt idx="259">
                  <c:v>2.8768548833451701E-2</c:v>
                </c:pt>
                <c:pt idx="260">
                  <c:v>4.1477467631648945E-2</c:v>
                </c:pt>
                <c:pt idx="261">
                  <c:v>3.4520135558198106E-2</c:v>
                </c:pt>
                <c:pt idx="262">
                  <c:v>2.5747666846286599E-2</c:v>
                </c:pt>
                <c:pt idx="263">
                  <c:v>2.1642838334722247E-2</c:v>
                </c:pt>
                <c:pt idx="264">
                  <c:v>1.7769352062828592E-2</c:v>
                </c:pt>
                <c:pt idx="265">
                  <c:v>1.4082545072288788E-2</c:v>
                </c:pt>
                <c:pt idx="266">
                  <c:v>1.5919402132709148E-2</c:v>
                </c:pt>
                <c:pt idx="267">
                  <c:v>2.0675786119747519E-2</c:v>
                </c:pt>
                <c:pt idx="268">
                  <c:v>2.0668230488114059E-2</c:v>
                </c:pt>
                <c:pt idx="269">
                  <c:v>2.1838610298964722E-2</c:v>
                </c:pt>
                <c:pt idx="270">
                  <c:v>2.3713060084028736E-2</c:v>
                </c:pt>
                <c:pt idx="271">
                  <c:v>2.7033349800312578E-2</c:v>
                </c:pt>
                <c:pt idx="272">
                  <c:v>3.077125212191234E-2</c:v>
                </c:pt>
                <c:pt idx="273">
                  <c:v>3.3251870549614093E-2</c:v>
                </c:pt>
                <c:pt idx="274">
                  <c:v>3.1163001392967571E-2</c:v>
                </c:pt>
                <c:pt idx="275">
                  <c:v>2.4755177611159196E-2</c:v>
                </c:pt>
                <c:pt idx="276">
                  <c:v>2.2658017063019953E-2</c:v>
                </c:pt>
                <c:pt idx="277">
                  <c:v>1.9631632951891076E-2</c:v>
                </c:pt>
                <c:pt idx="278">
                  <c:v>2.0764805273790987E-2</c:v>
                </c:pt>
                <c:pt idx="279">
                  <c:v>2.3388848779704263E-2</c:v>
                </c:pt>
                <c:pt idx="280">
                  <c:v>3.1926064467315829E-3</c:v>
                </c:pt>
                <c:pt idx="281">
                  <c:v>-9.0327754662195447E-2</c:v>
                </c:pt>
                <c:pt idx="282">
                  <c:v>-2.8483454799102859E-2</c:v>
                </c:pt>
                <c:pt idx="283">
                  <c:v>7.8827009032272244E-2</c:v>
                </c:pt>
                <c:pt idx="284">
                  <c:v>0.10770329655994293</c:v>
                </c:pt>
                <c:pt idx="285">
                  <c:v>0.23617924589095773</c:v>
                </c:pt>
                <c:pt idx="286">
                  <c:v>0.15997078163168243</c:v>
                </c:pt>
                <c:pt idx="287">
                  <c:v>5.7226780429190827E-2</c:v>
                </c:pt>
                <c:pt idx="288">
                  <c:v>4.0148911746720861E-2</c:v>
                </c:pt>
                <c:pt idx="289">
                  <c:v>2.4789231663651545E-2</c:v>
                </c:pt>
                <c:pt idx="290">
                  <c:v>2.2963855742280659E-2</c:v>
                </c:pt>
                <c:pt idx="291">
                  <c:v>1.3163292014694905E-2</c:v>
                </c:pt>
                <c:pt idx="292">
                  <c:v>2.2808090815085169E-2</c:v>
                </c:pt>
                <c:pt idx="293">
                  <c:v>2.8294617391073418E-2</c:v>
                </c:pt>
                <c:pt idx="294">
                  <c:v>3.2363075652528384E-2</c:v>
                </c:pt>
                <c:pt idx="295">
                  <c:v>3.1962170406030888E-2</c:v>
                </c:pt>
                <c:pt idx="296">
                  <c:v>2.9018317949903505E-2</c:v>
                </c:pt>
                <c:pt idx="297">
                  <c:v>3.0368486000836192E-2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4-4084-8BFC-79075313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7295"/>
        <c:axId val="116573967"/>
      </c:lineChart>
      <c:dateAx>
        <c:axId val="2095756191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S&amp;P500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 YoY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valAx>
        <c:axId val="116573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GDP 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7295"/>
        <c:crosses val="max"/>
        <c:crossBetween val="between"/>
      </c:valAx>
      <c:dateAx>
        <c:axId val="1165772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65739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Rolling 10yr Correlations:</a:t>
            </a:r>
            <a:r>
              <a:rPr lang="en-GB" baseline="0">
                <a:solidFill>
                  <a:schemeClr val="bg1"/>
                </a:solidFill>
              </a:rPr>
              <a:t> S&amp;P500 YoY (Lagged) vs GDP YoY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LAG</c:v>
          </c:tx>
          <c:spPr>
            <a:ln w="12700" cap="rnd">
              <a:solidFill>
                <a:schemeClr val="bg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'S&amp;P500_USGDP Correlation'!$A$3:$A$301</c:f>
              <c:numCache>
                <c:formatCode>m/d/yyyy</c:formatCode>
                <c:ptCount val="299"/>
                <c:pt idx="0">
                  <c:v>18353</c:v>
                </c:pt>
                <c:pt idx="1">
                  <c:v>18444</c:v>
                </c:pt>
                <c:pt idx="2">
                  <c:v>18536</c:v>
                </c:pt>
                <c:pt idx="3">
                  <c:v>18628</c:v>
                </c:pt>
                <c:pt idx="4">
                  <c:v>18718</c:v>
                </c:pt>
                <c:pt idx="5">
                  <c:v>18809</c:v>
                </c:pt>
                <c:pt idx="6">
                  <c:v>18901</c:v>
                </c:pt>
                <c:pt idx="7">
                  <c:v>18993</c:v>
                </c:pt>
                <c:pt idx="8">
                  <c:v>19084</c:v>
                </c:pt>
                <c:pt idx="9">
                  <c:v>19175</c:v>
                </c:pt>
                <c:pt idx="10">
                  <c:v>19267</c:v>
                </c:pt>
                <c:pt idx="11">
                  <c:v>19359</c:v>
                </c:pt>
                <c:pt idx="12">
                  <c:v>19449</c:v>
                </c:pt>
                <c:pt idx="13">
                  <c:v>19540</c:v>
                </c:pt>
                <c:pt idx="14">
                  <c:v>19632</c:v>
                </c:pt>
                <c:pt idx="15">
                  <c:v>19724</c:v>
                </c:pt>
                <c:pt idx="16">
                  <c:v>19814</c:v>
                </c:pt>
                <c:pt idx="17">
                  <c:v>19905</c:v>
                </c:pt>
                <c:pt idx="18">
                  <c:v>19997</c:v>
                </c:pt>
                <c:pt idx="19">
                  <c:v>20089</c:v>
                </c:pt>
                <c:pt idx="20">
                  <c:v>20179</c:v>
                </c:pt>
                <c:pt idx="21">
                  <c:v>20270</c:v>
                </c:pt>
                <c:pt idx="22">
                  <c:v>20362</c:v>
                </c:pt>
                <c:pt idx="23">
                  <c:v>20454</c:v>
                </c:pt>
                <c:pt idx="24">
                  <c:v>20545</c:v>
                </c:pt>
                <c:pt idx="25">
                  <c:v>20636</c:v>
                </c:pt>
                <c:pt idx="26">
                  <c:v>20728</c:v>
                </c:pt>
                <c:pt idx="27">
                  <c:v>20820</c:v>
                </c:pt>
                <c:pt idx="28">
                  <c:v>20910</c:v>
                </c:pt>
                <c:pt idx="29">
                  <c:v>21001</c:v>
                </c:pt>
                <c:pt idx="30">
                  <c:v>21093</c:v>
                </c:pt>
                <c:pt idx="31">
                  <c:v>21185</c:v>
                </c:pt>
                <c:pt idx="32">
                  <c:v>21275</c:v>
                </c:pt>
                <c:pt idx="33">
                  <c:v>21366</c:v>
                </c:pt>
                <c:pt idx="34">
                  <c:v>21458</c:v>
                </c:pt>
                <c:pt idx="35">
                  <c:v>21550</c:v>
                </c:pt>
                <c:pt idx="36">
                  <c:v>21640</c:v>
                </c:pt>
                <c:pt idx="37">
                  <c:v>21731</c:v>
                </c:pt>
                <c:pt idx="38">
                  <c:v>21823</c:v>
                </c:pt>
                <c:pt idx="39">
                  <c:v>21915</c:v>
                </c:pt>
                <c:pt idx="40">
                  <c:v>22006</c:v>
                </c:pt>
                <c:pt idx="41">
                  <c:v>22097</c:v>
                </c:pt>
                <c:pt idx="42">
                  <c:v>22189</c:v>
                </c:pt>
                <c:pt idx="43">
                  <c:v>22281</c:v>
                </c:pt>
                <c:pt idx="44">
                  <c:v>22371</c:v>
                </c:pt>
                <c:pt idx="45">
                  <c:v>22462</c:v>
                </c:pt>
                <c:pt idx="46">
                  <c:v>22554</c:v>
                </c:pt>
                <c:pt idx="47">
                  <c:v>22646</c:v>
                </c:pt>
                <c:pt idx="48">
                  <c:v>22736</c:v>
                </c:pt>
                <c:pt idx="49">
                  <c:v>22827</c:v>
                </c:pt>
                <c:pt idx="50">
                  <c:v>22919</c:v>
                </c:pt>
                <c:pt idx="51">
                  <c:v>23011</c:v>
                </c:pt>
                <c:pt idx="52">
                  <c:v>23101</c:v>
                </c:pt>
                <c:pt idx="53">
                  <c:v>23192</c:v>
                </c:pt>
                <c:pt idx="54">
                  <c:v>23284</c:v>
                </c:pt>
                <c:pt idx="55">
                  <c:v>23376</c:v>
                </c:pt>
                <c:pt idx="56">
                  <c:v>23467</c:v>
                </c:pt>
                <c:pt idx="57">
                  <c:v>23558</c:v>
                </c:pt>
                <c:pt idx="58">
                  <c:v>23650</c:v>
                </c:pt>
                <c:pt idx="59">
                  <c:v>23742</c:v>
                </c:pt>
                <c:pt idx="60">
                  <c:v>23832</c:v>
                </c:pt>
                <c:pt idx="61">
                  <c:v>23923</c:v>
                </c:pt>
                <c:pt idx="62">
                  <c:v>24015</c:v>
                </c:pt>
                <c:pt idx="63">
                  <c:v>24107</c:v>
                </c:pt>
                <c:pt idx="64">
                  <c:v>24197</c:v>
                </c:pt>
                <c:pt idx="65">
                  <c:v>24288</c:v>
                </c:pt>
                <c:pt idx="66">
                  <c:v>24380</c:v>
                </c:pt>
                <c:pt idx="67">
                  <c:v>24472</c:v>
                </c:pt>
                <c:pt idx="68">
                  <c:v>24562</c:v>
                </c:pt>
                <c:pt idx="69">
                  <c:v>24653</c:v>
                </c:pt>
                <c:pt idx="70">
                  <c:v>24745</c:v>
                </c:pt>
                <c:pt idx="71">
                  <c:v>24837</c:v>
                </c:pt>
                <c:pt idx="72">
                  <c:v>24928</c:v>
                </c:pt>
                <c:pt idx="73">
                  <c:v>25019</c:v>
                </c:pt>
                <c:pt idx="74">
                  <c:v>25111</c:v>
                </c:pt>
                <c:pt idx="75">
                  <c:v>25203</c:v>
                </c:pt>
                <c:pt idx="76">
                  <c:v>25293</c:v>
                </c:pt>
                <c:pt idx="77">
                  <c:v>25384</c:v>
                </c:pt>
                <c:pt idx="78">
                  <c:v>25476</c:v>
                </c:pt>
                <c:pt idx="79">
                  <c:v>25568</c:v>
                </c:pt>
                <c:pt idx="80">
                  <c:v>25658</c:v>
                </c:pt>
                <c:pt idx="81">
                  <c:v>25749</c:v>
                </c:pt>
                <c:pt idx="82">
                  <c:v>25841</c:v>
                </c:pt>
                <c:pt idx="83">
                  <c:v>25933</c:v>
                </c:pt>
                <c:pt idx="84">
                  <c:v>26023</c:v>
                </c:pt>
                <c:pt idx="85">
                  <c:v>26114</c:v>
                </c:pt>
                <c:pt idx="86">
                  <c:v>26206</c:v>
                </c:pt>
                <c:pt idx="87">
                  <c:v>26298</c:v>
                </c:pt>
                <c:pt idx="88">
                  <c:v>26389</c:v>
                </c:pt>
                <c:pt idx="89">
                  <c:v>26480</c:v>
                </c:pt>
                <c:pt idx="90">
                  <c:v>26572</c:v>
                </c:pt>
                <c:pt idx="91">
                  <c:v>26664</c:v>
                </c:pt>
                <c:pt idx="92">
                  <c:v>26754</c:v>
                </c:pt>
                <c:pt idx="93">
                  <c:v>26845</c:v>
                </c:pt>
                <c:pt idx="94">
                  <c:v>26937</c:v>
                </c:pt>
                <c:pt idx="95">
                  <c:v>27029</c:v>
                </c:pt>
                <c:pt idx="96">
                  <c:v>27119</c:v>
                </c:pt>
                <c:pt idx="97">
                  <c:v>27210</c:v>
                </c:pt>
                <c:pt idx="98">
                  <c:v>27302</c:v>
                </c:pt>
                <c:pt idx="99">
                  <c:v>27394</c:v>
                </c:pt>
                <c:pt idx="100">
                  <c:v>27484</c:v>
                </c:pt>
                <c:pt idx="101">
                  <c:v>27575</c:v>
                </c:pt>
                <c:pt idx="102">
                  <c:v>27667</c:v>
                </c:pt>
                <c:pt idx="103">
                  <c:v>27759</c:v>
                </c:pt>
                <c:pt idx="104">
                  <c:v>27850</c:v>
                </c:pt>
                <c:pt idx="105">
                  <c:v>27941</c:v>
                </c:pt>
                <c:pt idx="106">
                  <c:v>28033</c:v>
                </c:pt>
                <c:pt idx="107">
                  <c:v>28125</c:v>
                </c:pt>
                <c:pt idx="108">
                  <c:v>28215</c:v>
                </c:pt>
                <c:pt idx="109">
                  <c:v>28306</c:v>
                </c:pt>
                <c:pt idx="110">
                  <c:v>28398</c:v>
                </c:pt>
                <c:pt idx="111">
                  <c:v>28490</c:v>
                </c:pt>
                <c:pt idx="112">
                  <c:v>28580</c:v>
                </c:pt>
                <c:pt idx="113">
                  <c:v>28671</c:v>
                </c:pt>
                <c:pt idx="114">
                  <c:v>28763</c:v>
                </c:pt>
                <c:pt idx="115">
                  <c:v>28855</c:v>
                </c:pt>
                <c:pt idx="116">
                  <c:v>28945</c:v>
                </c:pt>
                <c:pt idx="117">
                  <c:v>29036</c:v>
                </c:pt>
                <c:pt idx="118">
                  <c:v>29128</c:v>
                </c:pt>
                <c:pt idx="119">
                  <c:v>29220</c:v>
                </c:pt>
                <c:pt idx="120">
                  <c:v>29311</c:v>
                </c:pt>
                <c:pt idx="121">
                  <c:v>29402</c:v>
                </c:pt>
                <c:pt idx="122">
                  <c:v>29494</c:v>
                </c:pt>
                <c:pt idx="123">
                  <c:v>29586</c:v>
                </c:pt>
                <c:pt idx="124">
                  <c:v>29676</c:v>
                </c:pt>
                <c:pt idx="125">
                  <c:v>29767</c:v>
                </c:pt>
                <c:pt idx="126">
                  <c:v>29859</c:v>
                </c:pt>
                <c:pt idx="127">
                  <c:v>29951</c:v>
                </c:pt>
                <c:pt idx="128">
                  <c:v>30041</c:v>
                </c:pt>
                <c:pt idx="129">
                  <c:v>30132</c:v>
                </c:pt>
                <c:pt idx="130">
                  <c:v>30224</c:v>
                </c:pt>
                <c:pt idx="131">
                  <c:v>30316</c:v>
                </c:pt>
                <c:pt idx="132">
                  <c:v>30406</c:v>
                </c:pt>
                <c:pt idx="133">
                  <c:v>30497</c:v>
                </c:pt>
                <c:pt idx="134">
                  <c:v>30589</c:v>
                </c:pt>
                <c:pt idx="135">
                  <c:v>30681</c:v>
                </c:pt>
                <c:pt idx="136">
                  <c:v>30772</c:v>
                </c:pt>
                <c:pt idx="137">
                  <c:v>30863</c:v>
                </c:pt>
                <c:pt idx="138">
                  <c:v>30955</c:v>
                </c:pt>
                <c:pt idx="139">
                  <c:v>31047</c:v>
                </c:pt>
                <c:pt idx="140">
                  <c:v>31137</c:v>
                </c:pt>
                <c:pt idx="141">
                  <c:v>31228</c:v>
                </c:pt>
                <c:pt idx="142">
                  <c:v>31320</c:v>
                </c:pt>
                <c:pt idx="143">
                  <c:v>31412</c:v>
                </c:pt>
                <c:pt idx="144">
                  <c:v>31502</c:v>
                </c:pt>
                <c:pt idx="145">
                  <c:v>31593</c:v>
                </c:pt>
                <c:pt idx="146">
                  <c:v>31685</c:v>
                </c:pt>
                <c:pt idx="147">
                  <c:v>31777</c:v>
                </c:pt>
                <c:pt idx="148">
                  <c:v>31867</c:v>
                </c:pt>
                <c:pt idx="149">
                  <c:v>31958</c:v>
                </c:pt>
                <c:pt idx="150">
                  <c:v>32050</c:v>
                </c:pt>
                <c:pt idx="151">
                  <c:v>32142</c:v>
                </c:pt>
                <c:pt idx="152">
                  <c:v>32233</c:v>
                </c:pt>
                <c:pt idx="153">
                  <c:v>32324</c:v>
                </c:pt>
                <c:pt idx="154">
                  <c:v>32416</c:v>
                </c:pt>
                <c:pt idx="155">
                  <c:v>32508</c:v>
                </c:pt>
                <c:pt idx="156">
                  <c:v>32598</c:v>
                </c:pt>
                <c:pt idx="157">
                  <c:v>32689</c:v>
                </c:pt>
                <c:pt idx="158">
                  <c:v>32781</c:v>
                </c:pt>
                <c:pt idx="159">
                  <c:v>32873</c:v>
                </c:pt>
                <c:pt idx="160">
                  <c:v>32963</c:v>
                </c:pt>
                <c:pt idx="161">
                  <c:v>33054</c:v>
                </c:pt>
                <c:pt idx="162">
                  <c:v>33146</c:v>
                </c:pt>
                <c:pt idx="163">
                  <c:v>33238</c:v>
                </c:pt>
                <c:pt idx="164">
                  <c:v>33328</c:v>
                </c:pt>
                <c:pt idx="165">
                  <c:v>33419</c:v>
                </c:pt>
                <c:pt idx="166">
                  <c:v>33511</c:v>
                </c:pt>
                <c:pt idx="167">
                  <c:v>33603</c:v>
                </c:pt>
                <c:pt idx="168">
                  <c:v>33694</c:v>
                </c:pt>
                <c:pt idx="169">
                  <c:v>33785</c:v>
                </c:pt>
                <c:pt idx="170">
                  <c:v>33877</c:v>
                </c:pt>
                <c:pt idx="171">
                  <c:v>33969</c:v>
                </c:pt>
                <c:pt idx="172">
                  <c:v>34059</c:v>
                </c:pt>
                <c:pt idx="173">
                  <c:v>34150</c:v>
                </c:pt>
                <c:pt idx="174">
                  <c:v>34242</c:v>
                </c:pt>
                <c:pt idx="175">
                  <c:v>34334</c:v>
                </c:pt>
                <c:pt idx="176">
                  <c:v>34424</c:v>
                </c:pt>
                <c:pt idx="177">
                  <c:v>34515</c:v>
                </c:pt>
                <c:pt idx="178">
                  <c:v>34607</c:v>
                </c:pt>
                <c:pt idx="179">
                  <c:v>34699</c:v>
                </c:pt>
                <c:pt idx="180">
                  <c:v>34789</c:v>
                </c:pt>
                <c:pt idx="181">
                  <c:v>34880</c:v>
                </c:pt>
                <c:pt idx="182">
                  <c:v>34972</c:v>
                </c:pt>
                <c:pt idx="183">
                  <c:v>35064</c:v>
                </c:pt>
                <c:pt idx="184">
                  <c:v>35155</c:v>
                </c:pt>
                <c:pt idx="185">
                  <c:v>35246</c:v>
                </c:pt>
                <c:pt idx="186">
                  <c:v>35338</c:v>
                </c:pt>
                <c:pt idx="187">
                  <c:v>35430</c:v>
                </c:pt>
                <c:pt idx="188">
                  <c:v>35520</c:v>
                </c:pt>
                <c:pt idx="189">
                  <c:v>35611</c:v>
                </c:pt>
                <c:pt idx="190">
                  <c:v>35703</c:v>
                </c:pt>
                <c:pt idx="191">
                  <c:v>35795</c:v>
                </c:pt>
                <c:pt idx="192">
                  <c:v>35885</c:v>
                </c:pt>
                <c:pt idx="193">
                  <c:v>35976</c:v>
                </c:pt>
                <c:pt idx="194">
                  <c:v>36068</c:v>
                </c:pt>
                <c:pt idx="195">
                  <c:v>36160</c:v>
                </c:pt>
                <c:pt idx="196">
                  <c:v>36250</c:v>
                </c:pt>
                <c:pt idx="197">
                  <c:v>36341</c:v>
                </c:pt>
                <c:pt idx="198">
                  <c:v>36433</c:v>
                </c:pt>
                <c:pt idx="199">
                  <c:v>36525</c:v>
                </c:pt>
                <c:pt idx="200">
                  <c:v>36616</c:v>
                </c:pt>
                <c:pt idx="201">
                  <c:v>36707</c:v>
                </c:pt>
                <c:pt idx="202">
                  <c:v>36799</c:v>
                </c:pt>
                <c:pt idx="203">
                  <c:v>36891</c:v>
                </c:pt>
                <c:pt idx="204">
                  <c:v>36981</c:v>
                </c:pt>
                <c:pt idx="205">
                  <c:v>37072</c:v>
                </c:pt>
                <c:pt idx="206">
                  <c:v>37164</c:v>
                </c:pt>
                <c:pt idx="207">
                  <c:v>37256</c:v>
                </c:pt>
                <c:pt idx="208">
                  <c:v>37346</c:v>
                </c:pt>
                <c:pt idx="209">
                  <c:v>37437</c:v>
                </c:pt>
                <c:pt idx="210">
                  <c:v>37529</c:v>
                </c:pt>
                <c:pt idx="211">
                  <c:v>37621</c:v>
                </c:pt>
                <c:pt idx="212">
                  <c:v>37711</c:v>
                </c:pt>
                <c:pt idx="213">
                  <c:v>37802</c:v>
                </c:pt>
                <c:pt idx="214">
                  <c:v>37894</c:v>
                </c:pt>
                <c:pt idx="215">
                  <c:v>37986</c:v>
                </c:pt>
                <c:pt idx="216">
                  <c:v>38077</c:v>
                </c:pt>
                <c:pt idx="217">
                  <c:v>38168</c:v>
                </c:pt>
                <c:pt idx="218">
                  <c:v>38260</c:v>
                </c:pt>
                <c:pt idx="219">
                  <c:v>38352</c:v>
                </c:pt>
                <c:pt idx="220">
                  <c:v>38442</c:v>
                </c:pt>
                <c:pt idx="221">
                  <c:v>38533</c:v>
                </c:pt>
                <c:pt idx="222">
                  <c:v>38625</c:v>
                </c:pt>
                <c:pt idx="223">
                  <c:v>38717</c:v>
                </c:pt>
                <c:pt idx="224">
                  <c:v>38807</c:v>
                </c:pt>
                <c:pt idx="225">
                  <c:v>38898</c:v>
                </c:pt>
                <c:pt idx="226">
                  <c:v>38990</c:v>
                </c:pt>
                <c:pt idx="227">
                  <c:v>39082</c:v>
                </c:pt>
                <c:pt idx="228">
                  <c:v>39172</c:v>
                </c:pt>
                <c:pt idx="229">
                  <c:v>39263</c:v>
                </c:pt>
                <c:pt idx="230">
                  <c:v>39355</c:v>
                </c:pt>
                <c:pt idx="231">
                  <c:v>39447</c:v>
                </c:pt>
                <c:pt idx="232">
                  <c:v>39538</c:v>
                </c:pt>
                <c:pt idx="233">
                  <c:v>39629</c:v>
                </c:pt>
                <c:pt idx="234">
                  <c:v>39721</c:v>
                </c:pt>
                <c:pt idx="235">
                  <c:v>39813</c:v>
                </c:pt>
                <c:pt idx="236">
                  <c:v>39903</c:v>
                </c:pt>
                <c:pt idx="237">
                  <c:v>39994</c:v>
                </c:pt>
                <c:pt idx="238">
                  <c:v>40086</c:v>
                </c:pt>
                <c:pt idx="239">
                  <c:v>40178</c:v>
                </c:pt>
                <c:pt idx="240">
                  <c:v>40268</c:v>
                </c:pt>
                <c:pt idx="241">
                  <c:v>40359</c:v>
                </c:pt>
                <c:pt idx="242">
                  <c:v>40451</c:v>
                </c:pt>
                <c:pt idx="243">
                  <c:v>40543</c:v>
                </c:pt>
                <c:pt idx="244">
                  <c:v>40633</c:v>
                </c:pt>
                <c:pt idx="245">
                  <c:v>40724</c:v>
                </c:pt>
                <c:pt idx="246">
                  <c:v>40816</c:v>
                </c:pt>
                <c:pt idx="247">
                  <c:v>40908</c:v>
                </c:pt>
                <c:pt idx="248">
                  <c:v>40999</c:v>
                </c:pt>
                <c:pt idx="249">
                  <c:v>41090</c:v>
                </c:pt>
                <c:pt idx="250">
                  <c:v>41182</c:v>
                </c:pt>
                <c:pt idx="251">
                  <c:v>41274</c:v>
                </c:pt>
                <c:pt idx="252">
                  <c:v>41364</c:v>
                </c:pt>
                <c:pt idx="253">
                  <c:v>41455</c:v>
                </c:pt>
                <c:pt idx="254">
                  <c:v>41547</c:v>
                </c:pt>
                <c:pt idx="255">
                  <c:v>41639</c:v>
                </c:pt>
                <c:pt idx="256">
                  <c:v>41729</c:v>
                </c:pt>
                <c:pt idx="257">
                  <c:v>41820</c:v>
                </c:pt>
                <c:pt idx="258">
                  <c:v>41912</c:v>
                </c:pt>
                <c:pt idx="259">
                  <c:v>42004</c:v>
                </c:pt>
                <c:pt idx="260">
                  <c:v>42094</c:v>
                </c:pt>
                <c:pt idx="261">
                  <c:v>42185</c:v>
                </c:pt>
                <c:pt idx="262">
                  <c:v>42277</c:v>
                </c:pt>
                <c:pt idx="263">
                  <c:v>42369</c:v>
                </c:pt>
                <c:pt idx="264">
                  <c:v>42460</c:v>
                </c:pt>
                <c:pt idx="265">
                  <c:v>42551</c:v>
                </c:pt>
                <c:pt idx="266">
                  <c:v>42643</c:v>
                </c:pt>
                <c:pt idx="267">
                  <c:v>42735</c:v>
                </c:pt>
                <c:pt idx="268">
                  <c:v>42825</c:v>
                </c:pt>
                <c:pt idx="269">
                  <c:v>42916</c:v>
                </c:pt>
                <c:pt idx="270">
                  <c:v>43008</c:v>
                </c:pt>
                <c:pt idx="271">
                  <c:v>43100</c:v>
                </c:pt>
                <c:pt idx="272">
                  <c:v>43190</c:v>
                </c:pt>
                <c:pt idx="273">
                  <c:v>43281</c:v>
                </c:pt>
                <c:pt idx="274">
                  <c:v>43373</c:v>
                </c:pt>
                <c:pt idx="275">
                  <c:v>43465</c:v>
                </c:pt>
                <c:pt idx="276">
                  <c:v>43555</c:v>
                </c:pt>
                <c:pt idx="277">
                  <c:v>43646</c:v>
                </c:pt>
                <c:pt idx="278">
                  <c:v>43738</c:v>
                </c:pt>
                <c:pt idx="279">
                  <c:v>43830</c:v>
                </c:pt>
                <c:pt idx="280">
                  <c:v>43921</c:v>
                </c:pt>
                <c:pt idx="281">
                  <c:v>44012</c:v>
                </c:pt>
                <c:pt idx="282">
                  <c:v>44104</c:v>
                </c:pt>
                <c:pt idx="283">
                  <c:v>44196</c:v>
                </c:pt>
                <c:pt idx="284">
                  <c:v>44286</c:v>
                </c:pt>
                <c:pt idx="285">
                  <c:v>44377</c:v>
                </c:pt>
                <c:pt idx="286">
                  <c:v>44469</c:v>
                </c:pt>
                <c:pt idx="287">
                  <c:v>44561</c:v>
                </c:pt>
                <c:pt idx="288">
                  <c:v>44651</c:v>
                </c:pt>
                <c:pt idx="289">
                  <c:v>44742</c:v>
                </c:pt>
                <c:pt idx="290">
                  <c:v>44834</c:v>
                </c:pt>
                <c:pt idx="291">
                  <c:v>44926</c:v>
                </c:pt>
                <c:pt idx="292">
                  <c:v>45016</c:v>
                </c:pt>
                <c:pt idx="293">
                  <c:v>45107</c:v>
                </c:pt>
                <c:pt idx="294">
                  <c:v>45199</c:v>
                </c:pt>
                <c:pt idx="295">
                  <c:v>45291</c:v>
                </c:pt>
                <c:pt idx="296">
                  <c:v>45382</c:v>
                </c:pt>
                <c:pt idx="297">
                  <c:v>45473</c:v>
                </c:pt>
              </c:numCache>
            </c:numRef>
          </c:cat>
          <c:val>
            <c:numRef>
              <c:f>'S&amp;P500_USGDP Correlation'!$F$3:$F$301</c:f>
              <c:numCache>
                <c:formatCode>0.00%</c:formatCode>
                <c:ptCount val="299"/>
                <c:pt idx="44">
                  <c:v>0.35840077711924578</c:v>
                </c:pt>
                <c:pt idx="45">
                  <c:v>0.34152580220423107</c:v>
                </c:pt>
                <c:pt idx="46">
                  <c:v>0.33589005471719263</c:v>
                </c:pt>
                <c:pt idx="47">
                  <c:v>0.34038503411764659</c:v>
                </c:pt>
                <c:pt idx="48">
                  <c:v>0.31746153166196667</c:v>
                </c:pt>
                <c:pt idx="49">
                  <c:v>0.25690673413974369</c:v>
                </c:pt>
                <c:pt idx="50">
                  <c:v>0.21292421288746652</c:v>
                </c:pt>
                <c:pt idx="51">
                  <c:v>0.1965011826408497</c:v>
                </c:pt>
                <c:pt idx="52">
                  <c:v>0.19288683350444463</c:v>
                </c:pt>
                <c:pt idx="53">
                  <c:v>0.20555682478486792</c:v>
                </c:pt>
                <c:pt idx="54">
                  <c:v>0.2419129845702542</c:v>
                </c:pt>
                <c:pt idx="55">
                  <c:v>0.26718255963386928</c:v>
                </c:pt>
                <c:pt idx="56">
                  <c:v>0.25482055230446193</c:v>
                </c:pt>
                <c:pt idx="57">
                  <c:v>0.2524203774685202</c:v>
                </c:pt>
                <c:pt idx="58">
                  <c:v>0.29285524114147221</c:v>
                </c:pt>
                <c:pt idx="59">
                  <c:v>0.37121497462478681</c:v>
                </c:pt>
                <c:pt idx="60">
                  <c:v>0.4084250334576584</c:v>
                </c:pt>
                <c:pt idx="61">
                  <c:v>0.3821783953646764</c:v>
                </c:pt>
                <c:pt idx="62">
                  <c:v>0.33211279894333529</c:v>
                </c:pt>
                <c:pt idx="63">
                  <c:v>0.27671139691692292</c:v>
                </c:pt>
                <c:pt idx="64">
                  <c:v>0.23232453045503518</c:v>
                </c:pt>
                <c:pt idx="65">
                  <c:v>0.23205573509975383</c:v>
                </c:pt>
                <c:pt idx="66">
                  <c:v>0.20606248517329118</c:v>
                </c:pt>
                <c:pt idx="67">
                  <c:v>0.19459653206026489</c:v>
                </c:pt>
                <c:pt idx="68">
                  <c:v>0.19434164216035829</c:v>
                </c:pt>
                <c:pt idx="69">
                  <c:v>0.18524669282188888</c:v>
                </c:pt>
                <c:pt idx="70">
                  <c:v>0.15635752715064752</c:v>
                </c:pt>
                <c:pt idx="71">
                  <c:v>0.13477233029665314</c:v>
                </c:pt>
                <c:pt idx="72">
                  <c:v>8.7282578577542846E-2</c:v>
                </c:pt>
                <c:pt idx="73">
                  <c:v>2.8586266934697683E-2</c:v>
                </c:pt>
                <c:pt idx="74">
                  <c:v>-4.0733439215029046E-2</c:v>
                </c:pt>
                <c:pt idx="75">
                  <c:v>-3.1091417025570869E-3</c:v>
                </c:pt>
                <c:pt idx="76">
                  <c:v>5.4519788472244181E-2</c:v>
                </c:pt>
                <c:pt idx="77">
                  <c:v>1.6023925106698061E-2</c:v>
                </c:pt>
                <c:pt idx="78">
                  <c:v>-5.2166793005924326E-2</c:v>
                </c:pt>
                <c:pt idx="79">
                  <c:v>-2.1623243765163148E-2</c:v>
                </c:pt>
                <c:pt idx="80">
                  <c:v>4.6459500988443279E-2</c:v>
                </c:pt>
                <c:pt idx="81">
                  <c:v>0.15056469396222644</c:v>
                </c:pt>
                <c:pt idx="82">
                  <c:v>0.17642388076486379</c:v>
                </c:pt>
                <c:pt idx="83">
                  <c:v>0.1724796272812355</c:v>
                </c:pt>
                <c:pt idx="84">
                  <c:v>0.14675955557001671</c:v>
                </c:pt>
                <c:pt idx="85">
                  <c:v>0.16470330670981773</c:v>
                </c:pt>
                <c:pt idx="86">
                  <c:v>0.17217513982224583</c:v>
                </c:pt>
                <c:pt idx="87">
                  <c:v>0.19809908638558019</c:v>
                </c:pt>
                <c:pt idx="88">
                  <c:v>0.17240449326146018</c:v>
                </c:pt>
                <c:pt idx="89">
                  <c:v>0.1740202746419599</c:v>
                </c:pt>
                <c:pt idx="90">
                  <c:v>0.23383036626286971</c:v>
                </c:pt>
                <c:pt idx="91">
                  <c:v>0.29490847111084295</c:v>
                </c:pt>
                <c:pt idx="92">
                  <c:v>0.28522205663861433</c:v>
                </c:pt>
                <c:pt idx="93">
                  <c:v>0.25867701599994158</c:v>
                </c:pt>
                <c:pt idx="94">
                  <c:v>0.27427720840288161</c:v>
                </c:pt>
                <c:pt idx="95">
                  <c:v>0.27404807159183514</c:v>
                </c:pt>
                <c:pt idx="96">
                  <c:v>0.31745984601885469</c:v>
                </c:pt>
                <c:pt idx="97">
                  <c:v>0.35468146550359836</c:v>
                </c:pt>
                <c:pt idx="98">
                  <c:v>0.42975714421259975</c:v>
                </c:pt>
                <c:pt idx="99">
                  <c:v>0.48742680809448719</c:v>
                </c:pt>
                <c:pt idx="100">
                  <c:v>0.49120417399642741</c:v>
                </c:pt>
                <c:pt idx="101">
                  <c:v>0.42870504991610164</c:v>
                </c:pt>
                <c:pt idx="102">
                  <c:v>0.3593325182326173</c:v>
                </c:pt>
                <c:pt idx="103">
                  <c:v>0.32871529318993875</c:v>
                </c:pt>
                <c:pt idx="104">
                  <c:v>0.34654130092422958</c:v>
                </c:pt>
                <c:pt idx="105">
                  <c:v>0.36565601135881348</c:v>
                </c:pt>
                <c:pt idx="106">
                  <c:v>0.39657020079493294</c:v>
                </c:pt>
                <c:pt idx="107">
                  <c:v>0.44598126750330314</c:v>
                </c:pt>
                <c:pt idx="108">
                  <c:v>0.46556391840266975</c:v>
                </c:pt>
                <c:pt idx="109">
                  <c:v>0.45641134976856418</c:v>
                </c:pt>
                <c:pt idx="110">
                  <c:v>0.43069906910181283</c:v>
                </c:pt>
                <c:pt idx="111">
                  <c:v>0.42423857678730537</c:v>
                </c:pt>
                <c:pt idx="112">
                  <c:v>0.42656285973341984</c:v>
                </c:pt>
                <c:pt idx="113">
                  <c:v>0.4097885871798701</c:v>
                </c:pt>
                <c:pt idx="114">
                  <c:v>0.4061071209295915</c:v>
                </c:pt>
                <c:pt idx="115">
                  <c:v>0.39504395568699552</c:v>
                </c:pt>
                <c:pt idx="116">
                  <c:v>0.40416173636489122</c:v>
                </c:pt>
                <c:pt idx="117">
                  <c:v>0.39684868298325554</c:v>
                </c:pt>
                <c:pt idx="118">
                  <c:v>0.39322700032428226</c:v>
                </c:pt>
                <c:pt idx="119">
                  <c:v>0.3779556598269494</c:v>
                </c:pt>
                <c:pt idx="120">
                  <c:v>0.37279084055992201</c:v>
                </c:pt>
                <c:pt idx="121">
                  <c:v>0.32969378123338927</c:v>
                </c:pt>
                <c:pt idx="122">
                  <c:v>0.25519719704969279</c:v>
                </c:pt>
                <c:pt idx="123">
                  <c:v>0.1936311655523047</c:v>
                </c:pt>
                <c:pt idx="124">
                  <c:v>0.15777885711293255</c:v>
                </c:pt>
                <c:pt idx="125">
                  <c:v>0.15811983956721642</c:v>
                </c:pt>
                <c:pt idx="126">
                  <c:v>0.1575044639348655</c:v>
                </c:pt>
                <c:pt idx="127">
                  <c:v>0.17185290631838399</c:v>
                </c:pt>
                <c:pt idx="128">
                  <c:v>0.21504893620703272</c:v>
                </c:pt>
                <c:pt idx="129">
                  <c:v>0.24404608707066011</c:v>
                </c:pt>
                <c:pt idx="130">
                  <c:v>0.22833696765393574</c:v>
                </c:pt>
                <c:pt idx="131">
                  <c:v>0.18869954195365171</c:v>
                </c:pt>
                <c:pt idx="132">
                  <c:v>0.14287211240066269</c:v>
                </c:pt>
                <c:pt idx="133">
                  <c:v>0.15525254586473716</c:v>
                </c:pt>
                <c:pt idx="134">
                  <c:v>0.21366293020105295</c:v>
                </c:pt>
                <c:pt idx="135">
                  <c:v>0.24042597972515045</c:v>
                </c:pt>
                <c:pt idx="136">
                  <c:v>0.24374062689486525</c:v>
                </c:pt>
                <c:pt idx="137">
                  <c:v>0.18857919865839337</c:v>
                </c:pt>
                <c:pt idx="138">
                  <c:v>0.15072165788918748</c:v>
                </c:pt>
                <c:pt idx="139">
                  <c:v>8.3348278382202309E-2</c:v>
                </c:pt>
                <c:pt idx="140">
                  <c:v>3.7751914798786076E-3</c:v>
                </c:pt>
                <c:pt idx="141">
                  <c:v>-4.9234102326951946E-2</c:v>
                </c:pt>
                <c:pt idx="142">
                  <c:v>-4.8986645359210081E-2</c:v>
                </c:pt>
                <c:pt idx="143">
                  <c:v>-1.2385579357776138E-2</c:v>
                </c:pt>
                <c:pt idx="144">
                  <c:v>6.2069937641334848E-3</c:v>
                </c:pt>
                <c:pt idx="145">
                  <c:v>-1.0459847384557205E-2</c:v>
                </c:pt>
                <c:pt idx="146">
                  <c:v>-1.2498562511093193E-2</c:v>
                </c:pt>
                <c:pt idx="147">
                  <c:v>-2.6623345505412288E-2</c:v>
                </c:pt>
                <c:pt idx="148">
                  <c:v>-3.5239903936402965E-2</c:v>
                </c:pt>
                <c:pt idx="149">
                  <c:v>-3.5921530641891838E-2</c:v>
                </c:pt>
                <c:pt idx="150">
                  <c:v>-2.6631826415436037E-2</c:v>
                </c:pt>
                <c:pt idx="151">
                  <c:v>-6.6239170219629887E-3</c:v>
                </c:pt>
                <c:pt idx="152">
                  <c:v>3.2221766521777755E-3</c:v>
                </c:pt>
                <c:pt idx="153">
                  <c:v>-1.4477897264590894E-3</c:v>
                </c:pt>
                <c:pt idx="154">
                  <c:v>1.000408499828568E-2</c:v>
                </c:pt>
                <c:pt idx="155">
                  <c:v>1.6468145652890669E-2</c:v>
                </c:pt>
                <c:pt idx="156">
                  <c:v>3.9268877477798676E-2</c:v>
                </c:pt>
                <c:pt idx="157">
                  <c:v>3.8479779132172244E-2</c:v>
                </c:pt>
                <c:pt idx="158">
                  <c:v>4.4388603427206789E-2</c:v>
                </c:pt>
                <c:pt idx="159">
                  <c:v>3.9055054109488098E-2</c:v>
                </c:pt>
                <c:pt idx="160">
                  <c:v>3.7917195040849831E-2</c:v>
                </c:pt>
                <c:pt idx="161">
                  <c:v>2.6261605328096124E-2</c:v>
                </c:pt>
                <c:pt idx="162">
                  <c:v>4.1695365789348508E-2</c:v>
                </c:pt>
                <c:pt idx="163">
                  <c:v>7.6638661340443906E-2</c:v>
                </c:pt>
                <c:pt idx="164">
                  <c:v>0.10567318224513711</c:v>
                </c:pt>
                <c:pt idx="165">
                  <c:v>0.14145938577961165</c:v>
                </c:pt>
                <c:pt idx="166">
                  <c:v>0.11115605756630594</c:v>
                </c:pt>
                <c:pt idx="167">
                  <c:v>0.11031358485556696</c:v>
                </c:pt>
                <c:pt idx="168">
                  <c:v>9.1602653407864457E-2</c:v>
                </c:pt>
                <c:pt idx="169">
                  <c:v>-1.2398689025860357E-3</c:v>
                </c:pt>
                <c:pt idx="170">
                  <c:v>-9.0232523288315825E-2</c:v>
                </c:pt>
                <c:pt idx="171">
                  <c:v>-0.15139923774137112</c:v>
                </c:pt>
                <c:pt idx="172">
                  <c:v>-0.1599501896935078</c:v>
                </c:pt>
                <c:pt idx="173">
                  <c:v>-0.12368810944099483</c:v>
                </c:pt>
                <c:pt idx="174">
                  <c:v>-0.11875041163317449</c:v>
                </c:pt>
                <c:pt idx="175">
                  <c:v>-0.17286608865270489</c:v>
                </c:pt>
                <c:pt idx="176">
                  <c:v>-0.20688180779231641</c:v>
                </c:pt>
                <c:pt idx="177">
                  <c:v>-0.19840568135650036</c:v>
                </c:pt>
                <c:pt idx="178">
                  <c:v>-0.12049478769812269</c:v>
                </c:pt>
                <c:pt idx="179">
                  <c:v>-8.9221856400723887E-2</c:v>
                </c:pt>
                <c:pt idx="180">
                  <c:v>-5.8775573430567843E-2</c:v>
                </c:pt>
                <c:pt idx="181">
                  <c:v>-7.2663153156326002E-2</c:v>
                </c:pt>
                <c:pt idx="182">
                  <c:v>-9.1830811118775627E-2</c:v>
                </c:pt>
                <c:pt idx="183">
                  <c:v>-0.10899279019088821</c:v>
                </c:pt>
                <c:pt idx="184">
                  <c:v>-0.14020452776200862</c:v>
                </c:pt>
                <c:pt idx="185">
                  <c:v>-0.16039515835386567</c:v>
                </c:pt>
                <c:pt idx="186">
                  <c:v>-0.17447755978764995</c:v>
                </c:pt>
                <c:pt idx="187">
                  <c:v>-0.16025292937622326</c:v>
                </c:pt>
                <c:pt idx="188">
                  <c:v>-0.14806424518112413</c:v>
                </c:pt>
                <c:pt idx="189">
                  <c:v>-0.10528737362076226</c:v>
                </c:pt>
                <c:pt idx="190">
                  <c:v>-5.120523753457161E-2</c:v>
                </c:pt>
                <c:pt idx="191">
                  <c:v>-2.4465942164353334E-2</c:v>
                </c:pt>
                <c:pt idx="192">
                  <c:v>6.2859660474681417E-2</c:v>
                </c:pt>
                <c:pt idx="193">
                  <c:v>0.11650433275843317</c:v>
                </c:pt>
                <c:pt idx="194">
                  <c:v>0.15579013215590551</c:v>
                </c:pt>
                <c:pt idx="195">
                  <c:v>0.23502247626248171</c:v>
                </c:pt>
                <c:pt idx="196">
                  <c:v>0.23687915676350454</c:v>
                </c:pt>
                <c:pt idx="197">
                  <c:v>0.24854020252477144</c:v>
                </c:pt>
                <c:pt idx="198">
                  <c:v>0.26365688234392309</c:v>
                </c:pt>
                <c:pt idx="199">
                  <c:v>0.25894268109320895</c:v>
                </c:pt>
                <c:pt idx="200">
                  <c:v>0.26814248668254931</c:v>
                </c:pt>
                <c:pt idx="201">
                  <c:v>0.23507789325494144</c:v>
                </c:pt>
                <c:pt idx="202">
                  <c:v>0.22823003398957481</c:v>
                </c:pt>
                <c:pt idx="203">
                  <c:v>0.18680914904698384</c:v>
                </c:pt>
                <c:pt idx="204">
                  <c:v>0.15513161883561155</c:v>
                </c:pt>
                <c:pt idx="205">
                  <c:v>0.22816943401238685</c:v>
                </c:pt>
                <c:pt idx="206">
                  <c:v>0.32179763614137863</c:v>
                </c:pt>
                <c:pt idx="207">
                  <c:v>0.48593929761238297</c:v>
                </c:pt>
                <c:pt idx="208">
                  <c:v>0.56527178206165674</c:v>
                </c:pt>
                <c:pt idx="209">
                  <c:v>0.59730479198908204</c:v>
                </c:pt>
                <c:pt idx="210">
                  <c:v>0.60853556170870804</c:v>
                </c:pt>
                <c:pt idx="211">
                  <c:v>0.62218222885375096</c:v>
                </c:pt>
                <c:pt idx="212">
                  <c:v>0.64970049696512733</c:v>
                </c:pt>
                <c:pt idx="213">
                  <c:v>0.65319988450145317</c:v>
                </c:pt>
                <c:pt idx="214">
                  <c:v>0.65113862194948591</c:v>
                </c:pt>
                <c:pt idx="215">
                  <c:v>0.66173292809155415</c:v>
                </c:pt>
                <c:pt idx="216">
                  <c:v>0.66718361625737577</c:v>
                </c:pt>
                <c:pt idx="217">
                  <c:v>0.67128526194358862</c:v>
                </c:pt>
                <c:pt idx="218">
                  <c:v>0.68680585103826597</c:v>
                </c:pt>
                <c:pt idx="219">
                  <c:v>0.70266568268408824</c:v>
                </c:pt>
                <c:pt idx="220">
                  <c:v>0.71291762469738829</c:v>
                </c:pt>
                <c:pt idx="221">
                  <c:v>0.71043809033099259</c:v>
                </c:pt>
                <c:pt idx="222">
                  <c:v>0.72919683158055226</c:v>
                </c:pt>
                <c:pt idx="223">
                  <c:v>0.74938996934545965</c:v>
                </c:pt>
                <c:pt idx="224">
                  <c:v>0.80197877545557061</c:v>
                </c:pt>
                <c:pt idx="225">
                  <c:v>0.83367628254368342</c:v>
                </c:pt>
                <c:pt idx="226">
                  <c:v>0.82680807876779028</c:v>
                </c:pt>
                <c:pt idx="227">
                  <c:v>0.81730134316733449</c:v>
                </c:pt>
                <c:pt idx="228">
                  <c:v>0.79332475056071861</c:v>
                </c:pt>
                <c:pt idx="229">
                  <c:v>0.76383360198711681</c:v>
                </c:pt>
                <c:pt idx="230">
                  <c:v>0.74750656388622072</c:v>
                </c:pt>
                <c:pt idx="231">
                  <c:v>0.73561488238960415</c:v>
                </c:pt>
                <c:pt idx="232">
                  <c:v>0.7308434857242686</c:v>
                </c:pt>
                <c:pt idx="233">
                  <c:v>0.72944585250265415</c:v>
                </c:pt>
                <c:pt idx="234">
                  <c:v>0.74613631750111653</c:v>
                </c:pt>
                <c:pt idx="235">
                  <c:v>0.78551265874333631</c:v>
                </c:pt>
                <c:pt idx="236">
                  <c:v>0.80385492215410359</c:v>
                </c:pt>
                <c:pt idx="237">
                  <c:v>0.79578799735572869</c:v>
                </c:pt>
                <c:pt idx="238">
                  <c:v>0.75689846483981704</c:v>
                </c:pt>
                <c:pt idx="239">
                  <c:v>0.69581009383570913</c:v>
                </c:pt>
                <c:pt idx="240">
                  <c:v>0.62821221907059788</c:v>
                </c:pt>
                <c:pt idx="241">
                  <c:v>0.62217370085535773</c:v>
                </c:pt>
                <c:pt idx="242">
                  <c:v>0.63337662306259057</c:v>
                </c:pt>
                <c:pt idx="243">
                  <c:v>0.63052653831829331</c:v>
                </c:pt>
                <c:pt idx="244">
                  <c:v>0.64056642505590355</c:v>
                </c:pt>
                <c:pt idx="245">
                  <c:v>0.64476922763997246</c:v>
                </c:pt>
                <c:pt idx="246">
                  <c:v>0.64427205647234598</c:v>
                </c:pt>
                <c:pt idx="247">
                  <c:v>0.6423304241481903</c:v>
                </c:pt>
                <c:pt idx="248">
                  <c:v>0.63641928919912971</c:v>
                </c:pt>
                <c:pt idx="249">
                  <c:v>0.63541717711521162</c:v>
                </c:pt>
                <c:pt idx="250">
                  <c:v>0.63645465736377982</c:v>
                </c:pt>
                <c:pt idx="251">
                  <c:v>0.65377886707648758</c:v>
                </c:pt>
                <c:pt idx="252">
                  <c:v>0.67669211603925983</c:v>
                </c:pt>
                <c:pt idx="253">
                  <c:v>0.69443543562060617</c:v>
                </c:pt>
                <c:pt idx="254">
                  <c:v>0.69579351836451531</c:v>
                </c:pt>
                <c:pt idx="255">
                  <c:v>0.6885099223547021</c:v>
                </c:pt>
                <c:pt idx="256">
                  <c:v>0.67066534936421607</c:v>
                </c:pt>
                <c:pt idx="257">
                  <c:v>0.65675441957808289</c:v>
                </c:pt>
                <c:pt idx="258">
                  <c:v>0.65841370918336617</c:v>
                </c:pt>
                <c:pt idx="259">
                  <c:v>0.65987194667810234</c:v>
                </c:pt>
                <c:pt idx="260">
                  <c:v>0.65544322499983954</c:v>
                </c:pt>
                <c:pt idx="261">
                  <c:v>0.66065428282948835</c:v>
                </c:pt>
                <c:pt idx="262">
                  <c:v>0.66182960645038102</c:v>
                </c:pt>
                <c:pt idx="263">
                  <c:v>0.66028939266652276</c:v>
                </c:pt>
                <c:pt idx="264">
                  <c:v>0.66840779570450992</c:v>
                </c:pt>
                <c:pt idx="265">
                  <c:v>0.67232053333838149</c:v>
                </c:pt>
                <c:pt idx="266">
                  <c:v>0.67809587313104891</c:v>
                </c:pt>
                <c:pt idx="267">
                  <c:v>0.6789962971818192</c:v>
                </c:pt>
                <c:pt idx="268">
                  <c:v>0.67844984179922629</c:v>
                </c:pt>
                <c:pt idx="269">
                  <c:v>0.68016576913916693</c:v>
                </c:pt>
                <c:pt idx="270">
                  <c:v>0.68329173740257454</c:v>
                </c:pt>
                <c:pt idx="271">
                  <c:v>0.68570495889233429</c:v>
                </c:pt>
                <c:pt idx="272">
                  <c:v>0.68664418233929336</c:v>
                </c:pt>
                <c:pt idx="273">
                  <c:v>0.68604373360768478</c:v>
                </c:pt>
                <c:pt idx="274">
                  <c:v>0.69379412425817377</c:v>
                </c:pt>
                <c:pt idx="275">
                  <c:v>0.67051033038362418</c:v>
                </c:pt>
                <c:pt idx="276">
                  <c:v>0.59790205090606241</c:v>
                </c:pt>
                <c:pt idx="277">
                  <c:v>0.45284883297509881</c:v>
                </c:pt>
                <c:pt idx="278">
                  <c:v>0.18512379687229638</c:v>
                </c:pt>
                <c:pt idx="279">
                  <c:v>-7.2559912567043874E-2</c:v>
                </c:pt>
                <c:pt idx="280">
                  <c:v>0.1291164250417817</c:v>
                </c:pt>
                <c:pt idx="281">
                  <c:v>0.1729494263209127</c:v>
                </c:pt>
                <c:pt idx="282">
                  <c:v>0.14703645609975707</c:v>
                </c:pt>
                <c:pt idx="283">
                  <c:v>0.17551557284551619</c:v>
                </c:pt>
                <c:pt idx="284">
                  <c:v>0.42464968768059208</c:v>
                </c:pt>
                <c:pt idx="285">
                  <c:v>0.51420399237579795</c:v>
                </c:pt>
                <c:pt idx="286">
                  <c:v>0.5575368892485778</c:v>
                </c:pt>
                <c:pt idx="287">
                  <c:v>0.55967734400859614</c:v>
                </c:pt>
                <c:pt idx="288">
                  <c:v>0.55986811583629914</c:v>
                </c:pt>
                <c:pt idx="289">
                  <c:v>0.53903557382695955</c:v>
                </c:pt>
                <c:pt idx="290">
                  <c:v>0.51568019679723387</c:v>
                </c:pt>
                <c:pt idx="291">
                  <c:v>0.51495055959937774</c:v>
                </c:pt>
                <c:pt idx="292">
                  <c:v>0.51040414980502069</c:v>
                </c:pt>
                <c:pt idx="293">
                  <c:v>0.50911249790004109</c:v>
                </c:pt>
                <c:pt idx="294">
                  <c:v>0.51424035978546012</c:v>
                </c:pt>
                <c:pt idx="295">
                  <c:v>0.51284780736549429</c:v>
                </c:pt>
                <c:pt idx="296">
                  <c:v>0.51690641670681992</c:v>
                </c:pt>
                <c:pt idx="297">
                  <c:v>0.52019089280021247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E-44FA-A4D4-D7542F856919}"/>
            </c:ext>
          </c:extLst>
        </c:ser>
        <c:ser>
          <c:idx val="1"/>
          <c:order val="1"/>
          <c:tx>
            <c:v>3-MO LAG</c:v>
          </c:tx>
          <c:spPr>
            <a:ln w="12700" cap="rnd">
              <a:solidFill>
                <a:srgbClr val="9954CC"/>
              </a:solidFill>
              <a:round/>
            </a:ln>
            <a:effectLst/>
          </c:spPr>
          <c:marker>
            <c:symbol val="none"/>
          </c:marker>
          <c:val>
            <c:numRef>
              <c:f>'S&amp;P500_USGDP Correlation'!$I$3:$I$300</c:f>
              <c:numCache>
                <c:formatCode>General</c:formatCode>
                <c:ptCount val="298"/>
                <c:pt idx="45" formatCode="0.00%">
                  <c:v>0.64164165157650144</c:v>
                </c:pt>
                <c:pt idx="46" formatCode="0.00%">
                  <c:v>0.64070397659636025</c:v>
                </c:pt>
                <c:pt idx="47" formatCode="0.00%">
                  <c:v>0.64989655223708331</c:v>
                </c:pt>
                <c:pt idx="48" formatCode="0.00%">
                  <c:v>0.6511843555568263</c:v>
                </c:pt>
                <c:pt idx="49" formatCode="0.00%">
                  <c:v>0.63046883497935513</c:v>
                </c:pt>
                <c:pt idx="50" formatCode="0.00%">
                  <c:v>0.56844190622383506</c:v>
                </c:pt>
                <c:pt idx="51" formatCode="0.00%">
                  <c:v>0.54398233711443267</c:v>
                </c:pt>
                <c:pt idx="52" formatCode="0.00%">
                  <c:v>0.5380028108511874</c:v>
                </c:pt>
                <c:pt idx="53" formatCode="0.00%">
                  <c:v>0.5334986226837245</c:v>
                </c:pt>
                <c:pt idx="54" formatCode="0.00%">
                  <c:v>0.55770428897659297</c:v>
                </c:pt>
                <c:pt idx="55" formatCode="0.00%">
                  <c:v>0.58559906957528451</c:v>
                </c:pt>
                <c:pt idx="56" formatCode="0.00%">
                  <c:v>0.57881296795349568</c:v>
                </c:pt>
                <c:pt idx="57" formatCode="0.00%">
                  <c:v>0.56323846462376959</c:v>
                </c:pt>
                <c:pt idx="58" formatCode="0.00%">
                  <c:v>0.57608361438803735</c:v>
                </c:pt>
                <c:pt idx="59" formatCode="0.00%">
                  <c:v>0.61551777390612306</c:v>
                </c:pt>
                <c:pt idx="60" formatCode="0.00%">
                  <c:v>0.64796361282926729</c:v>
                </c:pt>
                <c:pt idx="61" formatCode="0.00%">
                  <c:v>0.64013295802218551</c:v>
                </c:pt>
                <c:pt idx="62" formatCode="0.00%">
                  <c:v>0.60153079742331228</c:v>
                </c:pt>
                <c:pt idx="63" formatCode="0.00%">
                  <c:v>0.54439174797538981</c:v>
                </c:pt>
                <c:pt idx="64" formatCode="0.00%">
                  <c:v>0.51154946549687663</c:v>
                </c:pt>
                <c:pt idx="65" formatCode="0.00%">
                  <c:v>0.50861284510631755</c:v>
                </c:pt>
                <c:pt idx="66" formatCode="0.00%">
                  <c:v>0.54235375639300942</c:v>
                </c:pt>
                <c:pt idx="67" formatCode="0.00%">
                  <c:v>0.54460939944508402</c:v>
                </c:pt>
                <c:pt idx="68" formatCode="0.00%">
                  <c:v>0.5461814308221451</c:v>
                </c:pt>
                <c:pt idx="69" formatCode="0.00%">
                  <c:v>0.54723040740276552</c:v>
                </c:pt>
                <c:pt idx="70" formatCode="0.00%">
                  <c:v>0.53585579643006598</c:v>
                </c:pt>
                <c:pt idx="71" formatCode="0.00%">
                  <c:v>0.50212899084940121</c:v>
                </c:pt>
                <c:pt idx="72" formatCode="0.00%">
                  <c:v>0.47766688474823349</c:v>
                </c:pt>
                <c:pt idx="73" formatCode="0.00%">
                  <c:v>0.41571493221269812</c:v>
                </c:pt>
                <c:pt idx="74" formatCode="0.00%">
                  <c:v>0.3927770503657006</c:v>
                </c:pt>
                <c:pt idx="75" formatCode="0.00%">
                  <c:v>0.36478639196338719</c:v>
                </c:pt>
                <c:pt idx="76" formatCode="0.00%">
                  <c:v>0.38879925985858327</c:v>
                </c:pt>
                <c:pt idx="77" formatCode="0.00%">
                  <c:v>0.34131763830380274</c:v>
                </c:pt>
                <c:pt idx="78" formatCode="0.00%">
                  <c:v>0.2846387689865697</c:v>
                </c:pt>
                <c:pt idx="79" formatCode="0.00%">
                  <c:v>0.28249869302447733</c:v>
                </c:pt>
                <c:pt idx="80" formatCode="0.00%">
                  <c:v>0.33149492098140676</c:v>
                </c:pt>
                <c:pt idx="81" formatCode="0.00%">
                  <c:v>0.37262523367653827</c:v>
                </c:pt>
                <c:pt idx="82" formatCode="0.00%">
                  <c:v>0.42635024343077044</c:v>
                </c:pt>
                <c:pt idx="83" formatCode="0.00%">
                  <c:v>0.44494408839848326</c:v>
                </c:pt>
                <c:pt idx="84" formatCode="0.00%">
                  <c:v>0.43425478426924041</c:v>
                </c:pt>
                <c:pt idx="85" formatCode="0.00%">
                  <c:v>0.42019853801302187</c:v>
                </c:pt>
                <c:pt idx="86" formatCode="0.00%">
                  <c:v>0.39719310980875472</c:v>
                </c:pt>
                <c:pt idx="87" formatCode="0.00%">
                  <c:v>0.40619890708505896</c:v>
                </c:pt>
                <c:pt idx="88" formatCode="0.00%">
                  <c:v>0.38275796312626242</c:v>
                </c:pt>
                <c:pt idx="89" formatCode="0.00%">
                  <c:v>0.35240527334726912</c:v>
                </c:pt>
                <c:pt idx="90" formatCode="0.00%">
                  <c:v>0.35579545879915658</c:v>
                </c:pt>
                <c:pt idx="91" formatCode="0.00%">
                  <c:v>0.40908383332090764</c:v>
                </c:pt>
                <c:pt idx="92" formatCode="0.00%">
                  <c:v>0.43495814165629265</c:v>
                </c:pt>
                <c:pt idx="93" formatCode="0.00%">
                  <c:v>0.4241108492268913</c:v>
                </c:pt>
                <c:pt idx="94" formatCode="0.00%">
                  <c:v>0.41632073347698356</c:v>
                </c:pt>
                <c:pt idx="95" formatCode="0.00%">
                  <c:v>0.42322494172069614</c:v>
                </c:pt>
                <c:pt idx="96" formatCode="0.00%">
                  <c:v>0.46831554812104342</c:v>
                </c:pt>
                <c:pt idx="97" formatCode="0.00%">
                  <c:v>0.49623712161754086</c:v>
                </c:pt>
                <c:pt idx="98" formatCode="0.00%">
                  <c:v>0.52384131931898059</c:v>
                </c:pt>
                <c:pt idx="99" formatCode="0.00%">
                  <c:v>0.59503986259743558</c:v>
                </c:pt>
                <c:pt idx="100" formatCode="0.00%">
                  <c:v>0.63693973340775256</c:v>
                </c:pt>
                <c:pt idx="101" formatCode="0.00%">
                  <c:v>0.63504977672766316</c:v>
                </c:pt>
                <c:pt idx="102" formatCode="0.00%">
                  <c:v>0.6053852514597764</c:v>
                </c:pt>
                <c:pt idx="103" formatCode="0.00%">
                  <c:v>0.56717090526473424</c:v>
                </c:pt>
                <c:pt idx="104" formatCode="0.00%">
                  <c:v>0.59426748317010347</c:v>
                </c:pt>
                <c:pt idx="105" formatCode="0.00%">
                  <c:v>0.6182069503119042</c:v>
                </c:pt>
                <c:pt idx="106" formatCode="0.00%">
                  <c:v>0.6393967832492049</c:v>
                </c:pt>
                <c:pt idx="107" formatCode="0.00%">
                  <c:v>0.65390265333036246</c:v>
                </c:pt>
                <c:pt idx="108" formatCode="0.00%">
                  <c:v>0.67612010467904327</c:v>
                </c:pt>
                <c:pt idx="109" formatCode="0.00%">
                  <c:v>0.67201814239730406</c:v>
                </c:pt>
                <c:pt idx="110" formatCode="0.00%">
                  <c:v>0.64953422035647357</c:v>
                </c:pt>
                <c:pt idx="111" formatCode="0.00%">
                  <c:v>0.63039343606528497</c:v>
                </c:pt>
                <c:pt idx="112" formatCode="0.00%">
                  <c:v>0.63811751028989572</c:v>
                </c:pt>
                <c:pt idx="113" formatCode="0.00%">
                  <c:v>0.60969433632032555</c:v>
                </c:pt>
                <c:pt idx="114" formatCode="0.00%">
                  <c:v>0.60459983379255988</c:v>
                </c:pt>
                <c:pt idx="115" formatCode="0.00%">
                  <c:v>0.59723108490757459</c:v>
                </c:pt>
                <c:pt idx="116" formatCode="0.00%">
                  <c:v>0.58492304492943503</c:v>
                </c:pt>
                <c:pt idx="117" formatCode="0.00%">
                  <c:v>0.57450523332442738</c:v>
                </c:pt>
                <c:pt idx="118" formatCode="0.00%">
                  <c:v>0.57402794532810075</c:v>
                </c:pt>
                <c:pt idx="119" formatCode="0.00%">
                  <c:v>0.56389249649573125</c:v>
                </c:pt>
                <c:pt idx="120" formatCode="0.00%">
                  <c:v>0.54513176215460324</c:v>
                </c:pt>
                <c:pt idx="121" formatCode="0.00%">
                  <c:v>0.52512745494441004</c:v>
                </c:pt>
                <c:pt idx="122" formatCode="0.00%">
                  <c:v>0.47213294826663443</c:v>
                </c:pt>
                <c:pt idx="123" formatCode="0.00%">
                  <c:v>0.42295254069010063</c:v>
                </c:pt>
                <c:pt idx="124" formatCode="0.00%">
                  <c:v>0.37991950719082768</c:v>
                </c:pt>
                <c:pt idx="125" formatCode="0.00%">
                  <c:v>0.36305026044314959</c:v>
                </c:pt>
                <c:pt idx="126" formatCode="0.00%">
                  <c:v>0.36743324018314844</c:v>
                </c:pt>
                <c:pt idx="127" formatCode="0.00%">
                  <c:v>0.3957976720987742</c:v>
                </c:pt>
                <c:pt idx="128" formatCode="0.00%">
                  <c:v>0.40969895777765902</c:v>
                </c:pt>
                <c:pt idx="129" formatCode="0.00%">
                  <c:v>0.43388438154814785</c:v>
                </c:pt>
                <c:pt idx="130" formatCode="0.00%">
                  <c:v>0.45931545120245093</c:v>
                </c:pt>
                <c:pt idx="131" formatCode="0.00%">
                  <c:v>0.44601855762507536</c:v>
                </c:pt>
                <c:pt idx="132" formatCode="0.00%">
                  <c:v>0.42877377161458374</c:v>
                </c:pt>
                <c:pt idx="133" formatCode="0.00%">
                  <c:v>0.41011982429881982</c:v>
                </c:pt>
                <c:pt idx="134" formatCode="0.00%">
                  <c:v>0.45334115477642384</c:v>
                </c:pt>
                <c:pt idx="135" formatCode="0.00%">
                  <c:v>0.50756800217849296</c:v>
                </c:pt>
                <c:pt idx="136" formatCode="0.00%">
                  <c:v>0.51655151945479749</c:v>
                </c:pt>
                <c:pt idx="137" formatCode="0.00%">
                  <c:v>0.48734116045933606</c:v>
                </c:pt>
                <c:pt idx="138" formatCode="0.00%">
                  <c:v>0.43612795201028931</c:v>
                </c:pt>
                <c:pt idx="139" formatCode="0.00%">
                  <c:v>0.40554041438790472</c:v>
                </c:pt>
                <c:pt idx="140" formatCode="0.00%">
                  <c:v>0.34127367698769401</c:v>
                </c:pt>
                <c:pt idx="141" formatCode="0.00%">
                  <c:v>0.27439684032031525</c:v>
                </c:pt>
                <c:pt idx="142" formatCode="0.00%">
                  <c:v>0.2386849116416965</c:v>
                </c:pt>
                <c:pt idx="143" formatCode="0.00%">
                  <c:v>0.24202754824164893</c:v>
                </c:pt>
                <c:pt idx="144" formatCode="0.00%">
                  <c:v>0.26157750028498139</c:v>
                </c:pt>
                <c:pt idx="145" formatCode="0.00%">
                  <c:v>0.23541812866286724</c:v>
                </c:pt>
                <c:pt idx="146" formatCode="0.00%">
                  <c:v>0.21199678519664095</c:v>
                </c:pt>
                <c:pt idx="147" formatCode="0.00%">
                  <c:v>0.20622962609649476</c:v>
                </c:pt>
                <c:pt idx="148" formatCode="0.00%">
                  <c:v>0.19899755205114966</c:v>
                </c:pt>
                <c:pt idx="149" formatCode="0.00%">
                  <c:v>0.19913481727567048</c:v>
                </c:pt>
                <c:pt idx="150" formatCode="0.00%">
                  <c:v>0.20938781137428092</c:v>
                </c:pt>
                <c:pt idx="151" formatCode="0.00%">
                  <c:v>0.24308344166248916</c:v>
                </c:pt>
                <c:pt idx="152" formatCode="0.00%">
                  <c:v>0.2611177453048269</c:v>
                </c:pt>
                <c:pt idx="153" formatCode="0.00%">
                  <c:v>0.256461444810892</c:v>
                </c:pt>
                <c:pt idx="154" formatCode="0.00%">
                  <c:v>0.28061840004502925</c:v>
                </c:pt>
                <c:pt idx="155" formatCode="0.00%">
                  <c:v>0.28617818557530983</c:v>
                </c:pt>
                <c:pt idx="156" formatCode="0.00%">
                  <c:v>0.30305677239858214</c:v>
                </c:pt>
                <c:pt idx="157" formatCode="0.00%">
                  <c:v>0.33252230738001287</c:v>
                </c:pt>
                <c:pt idx="158" formatCode="0.00%">
                  <c:v>0.3342328480173124</c:v>
                </c:pt>
                <c:pt idx="159" formatCode="0.00%">
                  <c:v>0.32638584983437569</c:v>
                </c:pt>
                <c:pt idx="160" formatCode="0.00%">
                  <c:v>0.31736671252355309</c:v>
                </c:pt>
                <c:pt idx="161" formatCode="0.00%">
                  <c:v>0.31694850225631083</c:v>
                </c:pt>
                <c:pt idx="162" formatCode="0.00%">
                  <c:v>0.29864053130154372</c:v>
                </c:pt>
                <c:pt idx="163" formatCode="0.00%">
                  <c:v>0.33252892428406194</c:v>
                </c:pt>
                <c:pt idx="164" formatCode="0.00%">
                  <c:v>0.37223520588576664</c:v>
                </c:pt>
                <c:pt idx="165" formatCode="0.00%">
                  <c:v>0.38265328146431038</c:v>
                </c:pt>
                <c:pt idx="166" formatCode="0.00%">
                  <c:v>0.39794014169645014</c:v>
                </c:pt>
                <c:pt idx="167" formatCode="0.00%">
                  <c:v>0.37520930397161018</c:v>
                </c:pt>
                <c:pt idx="168" formatCode="0.00%">
                  <c:v>0.35977839208296614</c:v>
                </c:pt>
                <c:pt idx="169" formatCode="0.00%">
                  <c:v>0.3166040548031816</c:v>
                </c:pt>
                <c:pt idx="170" formatCode="0.00%">
                  <c:v>0.25732621199026956</c:v>
                </c:pt>
                <c:pt idx="171" formatCode="0.00%">
                  <c:v>0.15527533563561136</c:v>
                </c:pt>
                <c:pt idx="172" formatCode="0.00%">
                  <c:v>0.12672983795077408</c:v>
                </c:pt>
                <c:pt idx="173" formatCode="0.00%">
                  <c:v>0.13063566708658067</c:v>
                </c:pt>
                <c:pt idx="174" formatCode="0.00%">
                  <c:v>0.14378566466043846</c:v>
                </c:pt>
                <c:pt idx="175" formatCode="0.00%">
                  <c:v>8.4619596230869482E-2</c:v>
                </c:pt>
                <c:pt idx="176" formatCode="0.00%">
                  <c:v>-1.9045057273485166E-2</c:v>
                </c:pt>
                <c:pt idx="177" formatCode="0.00%">
                  <c:v>-6.5413877035862114E-2</c:v>
                </c:pt>
                <c:pt idx="178" formatCode="0.00%">
                  <c:v>-4.6972159303882911E-2</c:v>
                </c:pt>
                <c:pt idx="179" formatCode="0.00%">
                  <c:v>3.4688640714072946E-2</c:v>
                </c:pt>
                <c:pt idx="180" formatCode="0.00%">
                  <c:v>6.7933065885484173E-2</c:v>
                </c:pt>
                <c:pt idx="181" formatCode="0.00%">
                  <c:v>8.9264166181018664E-2</c:v>
                </c:pt>
                <c:pt idx="182" formatCode="0.00%">
                  <c:v>8.1571690493566801E-2</c:v>
                </c:pt>
                <c:pt idx="183" formatCode="0.00%">
                  <c:v>4.2444880907687277E-2</c:v>
                </c:pt>
                <c:pt idx="184" formatCode="0.00%">
                  <c:v>3.4926075127621165E-2</c:v>
                </c:pt>
                <c:pt idx="185" formatCode="0.00%">
                  <c:v>3.5849767803924855E-2</c:v>
                </c:pt>
                <c:pt idx="186" formatCode="0.00%">
                  <c:v>3.198050478779868E-2</c:v>
                </c:pt>
                <c:pt idx="187" formatCode="0.00%">
                  <c:v>3.920796492229487E-2</c:v>
                </c:pt>
                <c:pt idx="188" formatCode="0.00%">
                  <c:v>5.624304110937689E-2</c:v>
                </c:pt>
                <c:pt idx="189" formatCode="0.00%">
                  <c:v>6.6147959394428094E-2</c:v>
                </c:pt>
                <c:pt idx="190" formatCode="0.00%">
                  <c:v>0.10207690366422323</c:v>
                </c:pt>
                <c:pt idx="191" formatCode="0.00%">
                  <c:v>0.13953936519014415</c:v>
                </c:pt>
                <c:pt idx="192" formatCode="0.00%">
                  <c:v>0.13676656355049066</c:v>
                </c:pt>
                <c:pt idx="193" formatCode="0.00%">
                  <c:v>0.18183867694521655</c:v>
                </c:pt>
                <c:pt idx="194" formatCode="0.00%">
                  <c:v>0.24785859817301309</c:v>
                </c:pt>
                <c:pt idx="195" formatCode="0.00%">
                  <c:v>0.27140870462293759</c:v>
                </c:pt>
                <c:pt idx="196" formatCode="0.00%">
                  <c:v>0.33634899927689582</c:v>
                </c:pt>
                <c:pt idx="197" formatCode="0.00%">
                  <c:v>0.34193052419115705</c:v>
                </c:pt>
                <c:pt idx="198" formatCode="0.00%">
                  <c:v>0.34917541217094999</c:v>
                </c:pt>
                <c:pt idx="199" formatCode="0.00%">
                  <c:v>0.36301424448696257</c:v>
                </c:pt>
                <c:pt idx="200" formatCode="0.00%">
                  <c:v>0.37707364451311298</c:v>
                </c:pt>
                <c:pt idx="201" formatCode="0.00%">
                  <c:v>0.38064468575752364</c:v>
                </c:pt>
                <c:pt idx="202" formatCode="0.00%">
                  <c:v>0.36836704528068087</c:v>
                </c:pt>
                <c:pt idx="203" formatCode="0.00%">
                  <c:v>0.36856795120336483</c:v>
                </c:pt>
                <c:pt idx="204" formatCode="0.00%">
                  <c:v>0.31809542851156442</c:v>
                </c:pt>
                <c:pt idx="205" formatCode="0.00%">
                  <c:v>0.31470050214809375</c:v>
                </c:pt>
                <c:pt idx="206" formatCode="0.00%">
                  <c:v>0.4125067714495298</c:v>
                </c:pt>
                <c:pt idx="207" formatCode="0.00%">
                  <c:v>0.51050574473812105</c:v>
                </c:pt>
                <c:pt idx="208" formatCode="0.00%">
                  <c:v>0.61024132105568141</c:v>
                </c:pt>
                <c:pt idx="209" formatCode="0.00%">
                  <c:v>0.63625860572240145</c:v>
                </c:pt>
                <c:pt idx="210" formatCode="0.00%">
                  <c:v>0.64498687683420797</c:v>
                </c:pt>
                <c:pt idx="211" formatCode="0.00%">
                  <c:v>0.65597889296248946</c:v>
                </c:pt>
                <c:pt idx="212" formatCode="0.00%">
                  <c:v>0.67894110706280186</c:v>
                </c:pt>
                <c:pt idx="213" formatCode="0.00%">
                  <c:v>0.68664999011736916</c:v>
                </c:pt>
                <c:pt idx="214" formatCode="0.00%">
                  <c:v>0.68681250319812792</c:v>
                </c:pt>
                <c:pt idx="215" formatCode="0.00%">
                  <c:v>0.69709994869113501</c:v>
                </c:pt>
                <c:pt idx="216" formatCode="0.00%">
                  <c:v>0.70434426527634009</c:v>
                </c:pt>
                <c:pt idx="217" formatCode="0.00%">
                  <c:v>0.70656209204339071</c:v>
                </c:pt>
                <c:pt idx="218" formatCode="0.00%">
                  <c:v>0.72085539606943672</c:v>
                </c:pt>
                <c:pt idx="219" formatCode="0.00%">
                  <c:v>0.7394673112182415</c:v>
                </c:pt>
                <c:pt idx="220" formatCode="0.00%">
                  <c:v>0.74964369027112765</c:v>
                </c:pt>
                <c:pt idx="221" formatCode="0.00%">
                  <c:v>0.75264353397012052</c:v>
                </c:pt>
                <c:pt idx="222" formatCode="0.00%">
                  <c:v>0.75680219151160932</c:v>
                </c:pt>
                <c:pt idx="223" formatCode="0.00%">
                  <c:v>0.77097493982725396</c:v>
                </c:pt>
                <c:pt idx="224" formatCode="0.00%">
                  <c:v>0.80360316494099082</c:v>
                </c:pt>
                <c:pt idx="225" formatCode="0.00%">
                  <c:v>0.84365230744054653</c:v>
                </c:pt>
                <c:pt idx="226" formatCode="0.00%">
                  <c:v>0.8414562144916492</c:v>
                </c:pt>
                <c:pt idx="227" formatCode="0.00%">
                  <c:v>0.83697413310621083</c:v>
                </c:pt>
                <c:pt idx="228" formatCode="0.00%">
                  <c:v>0.8065939725024921</c:v>
                </c:pt>
                <c:pt idx="229" formatCode="0.00%">
                  <c:v>0.79113297489948098</c:v>
                </c:pt>
                <c:pt idx="230" formatCode="0.00%">
                  <c:v>0.77222930218771857</c:v>
                </c:pt>
                <c:pt idx="231" formatCode="0.00%">
                  <c:v>0.74824593768198633</c:v>
                </c:pt>
                <c:pt idx="232" formatCode="0.00%">
                  <c:v>0.72947727246635174</c:v>
                </c:pt>
                <c:pt idx="233" formatCode="0.00%">
                  <c:v>0.72070320527580756</c:v>
                </c:pt>
                <c:pt idx="234" formatCode="0.00%">
                  <c:v>0.73784220906357878</c:v>
                </c:pt>
                <c:pt idx="235" formatCode="0.00%">
                  <c:v>0.73876844293932564</c:v>
                </c:pt>
                <c:pt idx="236" formatCode="0.00%">
                  <c:v>0.78667111484948016</c:v>
                </c:pt>
                <c:pt idx="237" formatCode="0.00%">
                  <c:v>0.80646972073679413</c:v>
                </c:pt>
                <c:pt idx="238" formatCode="0.00%">
                  <c:v>0.81150297135964156</c:v>
                </c:pt>
                <c:pt idx="239" formatCode="0.00%">
                  <c:v>0.80533414807399606</c:v>
                </c:pt>
                <c:pt idx="240" formatCode="0.00%">
                  <c:v>0.77499508095668823</c:v>
                </c:pt>
                <c:pt idx="241" formatCode="0.00%">
                  <c:v>0.73570927094118688</c:v>
                </c:pt>
                <c:pt idx="242" formatCode="0.00%">
                  <c:v>0.73502736169590133</c:v>
                </c:pt>
                <c:pt idx="243" formatCode="0.00%">
                  <c:v>0.73950582147911226</c:v>
                </c:pt>
                <c:pt idx="244" formatCode="0.00%">
                  <c:v>0.73425287097065395</c:v>
                </c:pt>
                <c:pt idx="245" formatCode="0.00%">
                  <c:v>0.73634458859005791</c:v>
                </c:pt>
                <c:pt idx="246" formatCode="0.00%">
                  <c:v>0.70790564748080342</c:v>
                </c:pt>
                <c:pt idx="247" formatCode="0.00%">
                  <c:v>0.70448479589842194</c:v>
                </c:pt>
                <c:pt idx="248" formatCode="0.00%">
                  <c:v>0.69644072101037369</c:v>
                </c:pt>
                <c:pt idx="249" formatCode="0.00%">
                  <c:v>0.69782162894732458</c:v>
                </c:pt>
                <c:pt idx="250" formatCode="0.00%">
                  <c:v>0.69650706879078217</c:v>
                </c:pt>
                <c:pt idx="251" formatCode="0.00%">
                  <c:v>0.69408273820422639</c:v>
                </c:pt>
                <c:pt idx="252" formatCode="0.00%">
                  <c:v>0.71156188365059947</c:v>
                </c:pt>
                <c:pt idx="253" formatCode="0.00%">
                  <c:v>0.72805453237397699</c:v>
                </c:pt>
                <c:pt idx="254" formatCode="0.00%">
                  <c:v>0.76016652651181871</c:v>
                </c:pt>
                <c:pt idx="255" formatCode="0.00%">
                  <c:v>0.77809481971626737</c:v>
                </c:pt>
                <c:pt idx="256" formatCode="0.00%">
                  <c:v>0.75262859961287454</c:v>
                </c:pt>
                <c:pt idx="257" formatCode="0.00%">
                  <c:v>0.74606877033219798</c:v>
                </c:pt>
                <c:pt idx="258" formatCode="0.00%">
                  <c:v>0.73775995797909022</c:v>
                </c:pt>
                <c:pt idx="259" formatCode="0.00%">
                  <c:v>0.73787969265399012</c:v>
                </c:pt>
                <c:pt idx="260" formatCode="0.00%">
                  <c:v>0.73105197001866196</c:v>
                </c:pt>
                <c:pt idx="261" formatCode="0.00%">
                  <c:v>0.73647483261995172</c:v>
                </c:pt>
                <c:pt idx="262" formatCode="0.00%">
                  <c:v>0.74594035509238465</c:v>
                </c:pt>
                <c:pt idx="263" formatCode="0.00%">
                  <c:v>0.75185923504894459</c:v>
                </c:pt>
                <c:pt idx="264" formatCode="0.00%">
                  <c:v>0.7517467049505715</c:v>
                </c:pt>
                <c:pt idx="265" formatCode="0.00%">
                  <c:v>0.76589752189123594</c:v>
                </c:pt>
                <c:pt idx="266" formatCode="0.00%">
                  <c:v>0.76880233286737376</c:v>
                </c:pt>
                <c:pt idx="267" formatCode="0.00%">
                  <c:v>0.77165035774735935</c:v>
                </c:pt>
                <c:pt idx="268" formatCode="0.00%">
                  <c:v>0.77369880301046046</c:v>
                </c:pt>
                <c:pt idx="269" formatCode="0.00%">
                  <c:v>0.77626975106935381</c:v>
                </c:pt>
                <c:pt idx="270" formatCode="0.00%">
                  <c:v>0.77743959832740128</c:v>
                </c:pt>
                <c:pt idx="271" formatCode="0.00%">
                  <c:v>0.77855805724011584</c:v>
                </c:pt>
                <c:pt idx="272" formatCode="0.00%">
                  <c:v>0.78154467043832898</c:v>
                </c:pt>
                <c:pt idx="273" formatCode="0.00%">
                  <c:v>0.77813033901487949</c:v>
                </c:pt>
                <c:pt idx="274" formatCode="0.00%">
                  <c:v>0.77790355063321626</c:v>
                </c:pt>
                <c:pt idx="275" formatCode="0.00%">
                  <c:v>0.77368052555085676</c:v>
                </c:pt>
                <c:pt idx="276" formatCode="0.00%">
                  <c:v>0.7331110614137647</c:v>
                </c:pt>
                <c:pt idx="277" formatCode="0.00%">
                  <c:v>0.65565017723213148</c:v>
                </c:pt>
                <c:pt idx="278" formatCode="0.00%">
                  <c:v>0.4752466195250647</c:v>
                </c:pt>
                <c:pt idx="279" formatCode="0.00%">
                  <c:v>0.16126210629714138</c:v>
                </c:pt>
                <c:pt idx="280" formatCode="0.00%">
                  <c:v>-8.2619432760841605E-2</c:v>
                </c:pt>
                <c:pt idx="281" formatCode="0.00%">
                  <c:v>0.26029619206387417</c:v>
                </c:pt>
                <c:pt idx="282" formatCode="0.00%">
                  <c:v>0.27906335082078715</c:v>
                </c:pt>
                <c:pt idx="283" formatCode="0.00%">
                  <c:v>0.26717570954330666</c:v>
                </c:pt>
                <c:pt idx="284" formatCode="0.00%">
                  <c:v>0.27514057371370454</c:v>
                </c:pt>
                <c:pt idx="285" formatCode="0.00%">
                  <c:v>0.59521233999289669</c:v>
                </c:pt>
                <c:pt idx="286" formatCode="0.00%">
                  <c:v>0.65300510856195015</c:v>
                </c:pt>
                <c:pt idx="287" formatCode="0.00%">
                  <c:v>0.68398701026879083</c:v>
                </c:pt>
                <c:pt idx="288" formatCode="0.00%">
                  <c:v>0.6802847344550057</c:v>
                </c:pt>
                <c:pt idx="289" formatCode="0.00%">
                  <c:v>0.68752566192902009</c:v>
                </c:pt>
                <c:pt idx="290" formatCode="0.00%">
                  <c:v>0.66161445718770562</c:v>
                </c:pt>
                <c:pt idx="291" formatCode="0.00%">
                  <c:v>0.64227066948993283</c:v>
                </c:pt>
                <c:pt idx="292" formatCode="0.00%">
                  <c:v>0.63116903640352118</c:v>
                </c:pt>
                <c:pt idx="293" formatCode="0.00%">
                  <c:v>0.61988542808102631</c:v>
                </c:pt>
                <c:pt idx="294" formatCode="0.00%">
                  <c:v>0.61985868017623458</c:v>
                </c:pt>
                <c:pt idx="295" formatCode="0.00%">
                  <c:v>0.6226247042046853</c:v>
                </c:pt>
                <c:pt idx="296" formatCode="0.00%">
                  <c:v>0.61718135021435927</c:v>
                </c:pt>
                <c:pt idx="297" formatCode="0.00%">
                  <c:v>0.63143164532884222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E-44FA-A4D4-D7542F856919}"/>
            </c:ext>
          </c:extLst>
        </c:ser>
        <c:ser>
          <c:idx val="2"/>
          <c:order val="2"/>
          <c:tx>
            <c:v>6-MO LAG</c:v>
          </c:tx>
          <c:spPr>
            <a:ln w="2540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val>
            <c:numRef>
              <c:f>'S&amp;P500_USGDP Correlation'!$L$3:$L$300</c:f>
              <c:numCache>
                <c:formatCode>General</c:formatCode>
                <c:ptCount val="298"/>
                <c:pt idx="46" formatCode="0.00%">
                  <c:v>0.72687146438779848</c:v>
                </c:pt>
                <c:pt idx="47" formatCode="0.00%">
                  <c:v>0.71577726465972047</c:v>
                </c:pt>
                <c:pt idx="48" formatCode="0.00%">
                  <c:v>0.71874942520793106</c:v>
                </c:pt>
                <c:pt idx="49" formatCode="0.00%">
                  <c:v>0.72033263623390575</c:v>
                </c:pt>
                <c:pt idx="50" formatCode="0.00%">
                  <c:v>0.7051393727717431</c:v>
                </c:pt>
                <c:pt idx="51" formatCode="0.00%">
                  <c:v>0.66950664879968069</c:v>
                </c:pt>
                <c:pt idx="52" formatCode="0.00%">
                  <c:v>0.64308357336561373</c:v>
                </c:pt>
                <c:pt idx="53" formatCode="0.00%">
                  <c:v>0.6381655988150291</c:v>
                </c:pt>
                <c:pt idx="54" formatCode="0.00%">
                  <c:v>0.62811195681454579</c:v>
                </c:pt>
                <c:pt idx="55" formatCode="0.00%">
                  <c:v>0.64434696269297254</c:v>
                </c:pt>
                <c:pt idx="56" formatCode="0.00%">
                  <c:v>0.64565537189895994</c:v>
                </c:pt>
                <c:pt idx="57" formatCode="0.00%">
                  <c:v>0.63726769373731573</c:v>
                </c:pt>
                <c:pt idx="58" formatCode="0.00%">
                  <c:v>0.62561040645566557</c:v>
                </c:pt>
                <c:pt idx="59" formatCode="0.00%">
                  <c:v>0.63301583690868246</c:v>
                </c:pt>
                <c:pt idx="60" formatCode="0.00%">
                  <c:v>0.6414247395421715</c:v>
                </c:pt>
                <c:pt idx="61" formatCode="0.00%">
                  <c:v>0.63215213140144189</c:v>
                </c:pt>
                <c:pt idx="62" formatCode="0.00%">
                  <c:v>0.59924203881759242</c:v>
                </c:pt>
                <c:pt idx="63" formatCode="0.00%">
                  <c:v>0.53359771212627616</c:v>
                </c:pt>
                <c:pt idx="64" formatCode="0.00%">
                  <c:v>0.49276746640818408</c:v>
                </c:pt>
                <c:pt idx="65" formatCode="0.00%">
                  <c:v>0.5142770932227767</c:v>
                </c:pt>
                <c:pt idx="66" formatCode="0.00%">
                  <c:v>0.53409058935718434</c:v>
                </c:pt>
                <c:pt idx="67" formatCode="0.00%">
                  <c:v>0.60964827435809421</c:v>
                </c:pt>
                <c:pt idx="68" formatCode="0.00%">
                  <c:v>0.62306936742432673</c:v>
                </c:pt>
                <c:pt idx="69" formatCode="0.00%">
                  <c:v>0.62449120718167517</c:v>
                </c:pt>
                <c:pt idx="70" formatCode="0.00%">
                  <c:v>0.62621218079549346</c:v>
                </c:pt>
                <c:pt idx="71" formatCode="0.00%">
                  <c:v>0.62313110989329679</c:v>
                </c:pt>
                <c:pt idx="72" formatCode="0.00%">
                  <c:v>0.60510332614610396</c:v>
                </c:pt>
                <c:pt idx="73" formatCode="0.00%">
                  <c:v>0.60283523824516094</c:v>
                </c:pt>
                <c:pt idx="74" formatCode="0.00%">
                  <c:v>0.55909051309755131</c:v>
                </c:pt>
                <c:pt idx="75" formatCode="0.00%">
                  <c:v>0.54854175297797592</c:v>
                </c:pt>
                <c:pt idx="76" formatCode="0.00%">
                  <c:v>0.53735467702090156</c:v>
                </c:pt>
                <c:pt idx="77" formatCode="0.00%">
                  <c:v>0.52787865632515341</c:v>
                </c:pt>
                <c:pt idx="78" formatCode="0.00%">
                  <c:v>0.45700643404282115</c:v>
                </c:pt>
                <c:pt idx="79" formatCode="0.00%">
                  <c:v>0.44564432084137401</c:v>
                </c:pt>
                <c:pt idx="80" formatCode="0.00%">
                  <c:v>0.49482316578337082</c:v>
                </c:pt>
                <c:pt idx="81" formatCode="0.00%">
                  <c:v>0.52597995488693072</c:v>
                </c:pt>
                <c:pt idx="82" formatCode="0.00%">
                  <c:v>0.56448838510437749</c:v>
                </c:pt>
                <c:pt idx="83" formatCode="0.00%">
                  <c:v>0.60647752599680382</c:v>
                </c:pt>
                <c:pt idx="84" formatCode="0.00%">
                  <c:v>0.61027912634232107</c:v>
                </c:pt>
                <c:pt idx="85" formatCode="0.00%">
                  <c:v>0.61041215055685927</c:v>
                </c:pt>
                <c:pt idx="86" formatCode="0.00%">
                  <c:v>0.59399520548873108</c:v>
                </c:pt>
                <c:pt idx="87" formatCode="0.00%">
                  <c:v>0.57847567758973995</c:v>
                </c:pt>
                <c:pt idx="88" formatCode="0.00%">
                  <c:v>0.56082658609897729</c:v>
                </c:pt>
                <c:pt idx="89" formatCode="0.00%">
                  <c:v>0.5398748678089621</c:v>
                </c:pt>
                <c:pt idx="90" formatCode="0.00%">
                  <c:v>0.52167042972493605</c:v>
                </c:pt>
                <c:pt idx="91" formatCode="0.00%">
                  <c:v>0.51829946026341367</c:v>
                </c:pt>
                <c:pt idx="92" formatCode="0.00%">
                  <c:v>0.53524597323203915</c:v>
                </c:pt>
                <c:pt idx="93" formatCode="0.00%">
                  <c:v>0.54609907064982344</c:v>
                </c:pt>
                <c:pt idx="94" formatCode="0.00%">
                  <c:v>0.54906332847261141</c:v>
                </c:pt>
                <c:pt idx="95" formatCode="0.00%">
                  <c:v>0.55786909093800141</c:v>
                </c:pt>
                <c:pt idx="96" formatCode="0.00%">
                  <c:v>0.56709750518607771</c:v>
                </c:pt>
                <c:pt idx="97" formatCode="0.00%">
                  <c:v>0.59420043089140351</c:v>
                </c:pt>
                <c:pt idx="98" formatCode="0.00%">
                  <c:v>0.61538776685114527</c:v>
                </c:pt>
                <c:pt idx="99" formatCode="0.00%">
                  <c:v>0.64262116008633252</c:v>
                </c:pt>
                <c:pt idx="100" formatCode="0.00%">
                  <c:v>0.69338443710866204</c:v>
                </c:pt>
                <c:pt idx="101" formatCode="0.00%">
                  <c:v>0.71857243393091697</c:v>
                </c:pt>
                <c:pt idx="102" formatCode="0.00%">
                  <c:v>0.71884621251018488</c:v>
                </c:pt>
                <c:pt idx="103" formatCode="0.00%">
                  <c:v>0.70744433520715921</c:v>
                </c:pt>
                <c:pt idx="104" formatCode="0.00%">
                  <c:v>0.74002237928324055</c:v>
                </c:pt>
                <c:pt idx="105" formatCode="0.00%">
                  <c:v>0.76945899018522457</c:v>
                </c:pt>
                <c:pt idx="106" formatCode="0.00%">
                  <c:v>0.78296305013880974</c:v>
                </c:pt>
                <c:pt idx="107" formatCode="0.00%">
                  <c:v>0.79531730167243797</c:v>
                </c:pt>
                <c:pt idx="108" formatCode="0.00%">
                  <c:v>0.78548621456052148</c:v>
                </c:pt>
                <c:pt idx="109" formatCode="0.00%">
                  <c:v>0.79687154408634508</c:v>
                </c:pt>
                <c:pt idx="110" formatCode="0.00%">
                  <c:v>0.77687820564937948</c:v>
                </c:pt>
                <c:pt idx="111" formatCode="0.00%">
                  <c:v>0.76199504477852797</c:v>
                </c:pt>
                <c:pt idx="112" formatCode="0.00%">
                  <c:v>0.75193943540010511</c:v>
                </c:pt>
                <c:pt idx="113" formatCode="0.00%">
                  <c:v>0.72099574719507131</c:v>
                </c:pt>
                <c:pt idx="114" formatCode="0.00%">
                  <c:v>0.69262813808681656</c:v>
                </c:pt>
                <c:pt idx="115" formatCode="0.00%">
                  <c:v>0.67188048624261554</c:v>
                </c:pt>
                <c:pt idx="116" formatCode="0.00%">
                  <c:v>0.66505002822031201</c:v>
                </c:pt>
                <c:pt idx="117" formatCode="0.00%">
                  <c:v>0.66383897520678936</c:v>
                </c:pt>
                <c:pt idx="118" formatCode="0.00%">
                  <c:v>0.65431469998086844</c:v>
                </c:pt>
                <c:pt idx="119" formatCode="0.00%">
                  <c:v>0.64743924348234005</c:v>
                </c:pt>
                <c:pt idx="120" formatCode="0.00%">
                  <c:v>0.63779668783349708</c:v>
                </c:pt>
                <c:pt idx="121" formatCode="0.00%">
                  <c:v>0.59048472873890923</c:v>
                </c:pt>
                <c:pt idx="122" formatCode="0.00%">
                  <c:v>0.56465750597854469</c:v>
                </c:pt>
                <c:pt idx="123" formatCode="0.00%">
                  <c:v>0.53088808291576317</c:v>
                </c:pt>
                <c:pt idx="124" formatCode="0.00%">
                  <c:v>0.49300048400896607</c:v>
                </c:pt>
                <c:pt idx="125" formatCode="0.00%">
                  <c:v>0.4811009232968525</c:v>
                </c:pt>
                <c:pt idx="126" formatCode="0.00%">
                  <c:v>0.48076759499593613</c:v>
                </c:pt>
                <c:pt idx="127" formatCode="0.00%">
                  <c:v>0.46852228969123177</c:v>
                </c:pt>
                <c:pt idx="128" formatCode="0.00%">
                  <c:v>0.480919245609917</c:v>
                </c:pt>
                <c:pt idx="129" formatCode="0.00%">
                  <c:v>0.49446644249476984</c:v>
                </c:pt>
                <c:pt idx="130" formatCode="0.00%">
                  <c:v>0.51762595079512086</c:v>
                </c:pt>
                <c:pt idx="131" formatCode="0.00%">
                  <c:v>0.5358486781042775</c:v>
                </c:pt>
                <c:pt idx="132" formatCode="0.00%">
                  <c:v>0.53876485098753757</c:v>
                </c:pt>
                <c:pt idx="133" formatCode="0.00%">
                  <c:v>0.53776784057154325</c:v>
                </c:pt>
                <c:pt idx="134" formatCode="0.00%">
                  <c:v>0.55147718130989498</c:v>
                </c:pt>
                <c:pt idx="135" formatCode="0.00%">
                  <c:v>0.60529739574619712</c:v>
                </c:pt>
                <c:pt idx="136" formatCode="0.00%">
                  <c:v>0.64452501594331491</c:v>
                </c:pt>
                <c:pt idx="137" formatCode="0.00%">
                  <c:v>0.64180683601929478</c:v>
                </c:pt>
                <c:pt idx="138" formatCode="0.00%">
                  <c:v>0.61645434281879552</c:v>
                </c:pt>
                <c:pt idx="139" formatCode="0.00%">
                  <c:v>0.57869507292872246</c:v>
                </c:pt>
                <c:pt idx="140" formatCode="0.00%">
                  <c:v>0.55179817836713363</c:v>
                </c:pt>
                <c:pt idx="141" formatCode="0.00%">
                  <c:v>0.49919389348029752</c:v>
                </c:pt>
                <c:pt idx="142" formatCode="0.00%">
                  <c:v>0.4511453728247512</c:v>
                </c:pt>
                <c:pt idx="143" formatCode="0.00%">
                  <c:v>0.43634423307931841</c:v>
                </c:pt>
                <c:pt idx="144" formatCode="0.00%">
                  <c:v>0.43703947237736812</c:v>
                </c:pt>
                <c:pt idx="145" formatCode="0.00%">
                  <c:v>0.41647402308824566</c:v>
                </c:pt>
                <c:pt idx="146" formatCode="0.00%">
                  <c:v>0.38443457572093814</c:v>
                </c:pt>
                <c:pt idx="147" formatCode="0.00%">
                  <c:v>0.36450066812367726</c:v>
                </c:pt>
                <c:pt idx="148" formatCode="0.00%">
                  <c:v>0.35483460378696446</c:v>
                </c:pt>
                <c:pt idx="149" formatCode="0.00%">
                  <c:v>0.35916386177645926</c:v>
                </c:pt>
                <c:pt idx="150" formatCode="0.00%">
                  <c:v>0.3530497755969621</c:v>
                </c:pt>
                <c:pt idx="151" formatCode="0.00%">
                  <c:v>0.38414198013186962</c:v>
                </c:pt>
                <c:pt idx="152" formatCode="0.00%">
                  <c:v>0.40448901945510246</c:v>
                </c:pt>
                <c:pt idx="153" formatCode="0.00%">
                  <c:v>0.41246367413461987</c:v>
                </c:pt>
                <c:pt idx="154" formatCode="0.00%">
                  <c:v>0.44171461142945778</c:v>
                </c:pt>
                <c:pt idx="155" formatCode="0.00%">
                  <c:v>0.46059342104900586</c:v>
                </c:pt>
                <c:pt idx="156" formatCode="0.00%">
                  <c:v>0.47427310178158782</c:v>
                </c:pt>
                <c:pt idx="157" formatCode="0.00%">
                  <c:v>0.49534921063843923</c:v>
                </c:pt>
                <c:pt idx="158" formatCode="0.00%">
                  <c:v>0.49578826640061779</c:v>
                </c:pt>
                <c:pt idx="159" formatCode="0.00%">
                  <c:v>0.49568559634778642</c:v>
                </c:pt>
                <c:pt idx="160" formatCode="0.00%">
                  <c:v>0.48629614960764173</c:v>
                </c:pt>
                <c:pt idx="161" formatCode="0.00%">
                  <c:v>0.47332234796370104</c:v>
                </c:pt>
                <c:pt idx="162" formatCode="0.00%">
                  <c:v>0.48136006351540606</c:v>
                </c:pt>
                <c:pt idx="163" formatCode="0.00%">
                  <c:v>0.46502727178737874</c:v>
                </c:pt>
                <c:pt idx="164" formatCode="0.00%">
                  <c:v>0.50317934075934656</c:v>
                </c:pt>
                <c:pt idx="165" formatCode="0.00%">
                  <c:v>0.52633015127423965</c:v>
                </c:pt>
                <c:pt idx="166" formatCode="0.00%">
                  <c:v>0.52458845670831467</c:v>
                </c:pt>
                <c:pt idx="167" formatCode="0.00%">
                  <c:v>0.52487422130052941</c:v>
                </c:pt>
                <c:pt idx="168" formatCode="0.00%">
                  <c:v>0.52456985981303994</c:v>
                </c:pt>
                <c:pt idx="169" formatCode="0.00%">
                  <c:v>0.4980439132634184</c:v>
                </c:pt>
                <c:pt idx="170" formatCode="0.00%">
                  <c:v>0.46753961096157237</c:v>
                </c:pt>
                <c:pt idx="171" formatCode="0.00%">
                  <c:v>0.39864573304891687</c:v>
                </c:pt>
                <c:pt idx="172" formatCode="0.00%">
                  <c:v>0.32868986309148596</c:v>
                </c:pt>
                <c:pt idx="173" formatCode="0.00%">
                  <c:v>0.32097804330610114</c:v>
                </c:pt>
                <c:pt idx="174" formatCode="0.00%">
                  <c:v>0.3219304756735849</c:v>
                </c:pt>
                <c:pt idx="175" formatCode="0.00%">
                  <c:v>0.29709515660669616</c:v>
                </c:pt>
                <c:pt idx="176" formatCode="0.00%">
                  <c:v>0.17835435857052423</c:v>
                </c:pt>
                <c:pt idx="177" formatCode="0.00%">
                  <c:v>5.3325271073014609E-2</c:v>
                </c:pt>
                <c:pt idx="178" formatCode="0.00%">
                  <c:v>9.2844070161790682E-3</c:v>
                </c:pt>
                <c:pt idx="179" formatCode="0.00%">
                  <c:v>2.9491243813203064E-2</c:v>
                </c:pt>
                <c:pt idx="180" formatCode="0.00%">
                  <c:v>9.3973732564959098E-2</c:v>
                </c:pt>
                <c:pt idx="181" formatCode="0.00%">
                  <c:v>0.13031295669438761</c:v>
                </c:pt>
                <c:pt idx="182" formatCode="0.00%">
                  <c:v>0.14012136968917904</c:v>
                </c:pt>
                <c:pt idx="183" formatCode="0.00%">
                  <c:v>0.12463679121844919</c:v>
                </c:pt>
                <c:pt idx="184" formatCode="0.00%">
                  <c:v>9.539321529695087E-2</c:v>
                </c:pt>
                <c:pt idx="185" formatCode="0.00%">
                  <c:v>0.12837675721894362</c:v>
                </c:pt>
                <c:pt idx="186" formatCode="0.00%">
                  <c:v>0.13746766818950926</c:v>
                </c:pt>
                <c:pt idx="187" formatCode="0.00%">
                  <c:v>0.15493094725631024</c:v>
                </c:pt>
                <c:pt idx="188" formatCode="0.00%">
                  <c:v>0.1686153203659059</c:v>
                </c:pt>
                <c:pt idx="189" formatCode="0.00%">
                  <c:v>0.18998059482811344</c:v>
                </c:pt>
                <c:pt idx="190" formatCode="0.00%">
                  <c:v>0.19726448927459489</c:v>
                </c:pt>
                <c:pt idx="191" formatCode="0.00%">
                  <c:v>0.22475428444761908</c:v>
                </c:pt>
                <c:pt idx="192" formatCode="0.00%">
                  <c:v>0.25490965524674114</c:v>
                </c:pt>
                <c:pt idx="193" formatCode="0.00%">
                  <c:v>0.24655095874637684</c:v>
                </c:pt>
                <c:pt idx="194" formatCode="0.00%">
                  <c:v>0.29019830001861391</c:v>
                </c:pt>
                <c:pt idx="195" formatCode="0.00%">
                  <c:v>0.35831608118240277</c:v>
                </c:pt>
                <c:pt idx="196" formatCode="0.00%">
                  <c:v>0.37131547621924865</c:v>
                </c:pt>
                <c:pt idx="197" formatCode="0.00%">
                  <c:v>0.46184316344880111</c:v>
                </c:pt>
                <c:pt idx="198" formatCode="0.00%">
                  <c:v>0.46120399190846439</c:v>
                </c:pt>
                <c:pt idx="199" formatCode="0.00%">
                  <c:v>0.46759822779723781</c:v>
                </c:pt>
                <c:pt idx="200" formatCode="0.00%">
                  <c:v>0.47463389561488528</c:v>
                </c:pt>
                <c:pt idx="201" formatCode="0.00%">
                  <c:v>0.48505335119499671</c:v>
                </c:pt>
                <c:pt idx="202" formatCode="0.00%">
                  <c:v>0.5040884286740891</c:v>
                </c:pt>
                <c:pt idx="203" formatCode="0.00%">
                  <c:v>0.51094222267179257</c:v>
                </c:pt>
                <c:pt idx="204" formatCode="0.00%">
                  <c:v>0.52393179887316976</c:v>
                </c:pt>
                <c:pt idx="205" formatCode="0.00%">
                  <c:v>0.48566675005609999</c:v>
                </c:pt>
                <c:pt idx="206" formatCode="0.00%">
                  <c:v>0.51300514702572064</c:v>
                </c:pt>
                <c:pt idx="207" formatCode="0.00%">
                  <c:v>0.60958698936984657</c:v>
                </c:pt>
                <c:pt idx="208" formatCode="0.00%">
                  <c:v>0.64442833559652846</c:v>
                </c:pt>
                <c:pt idx="209" formatCode="0.00%">
                  <c:v>0.68596426370616193</c:v>
                </c:pt>
                <c:pt idx="210" formatCode="0.00%">
                  <c:v>0.70338696806025169</c:v>
                </c:pt>
                <c:pt idx="211" formatCode="0.00%">
                  <c:v>0.71268376849465875</c:v>
                </c:pt>
                <c:pt idx="212" formatCode="0.00%">
                  <c:v>0.73088921380045802</c:v>
                </c:pt>
                <c:pt idx="213" formatCode="0.00%">
                  <c:v>0.73553939011297065</c:v>
                </c:pt>
                <c:pt idx="214" formatCode="0.00%">
                  <c:v>0.70291498579252387</c:v>
                </c:pt>
                <c:pt idx="215" formatCode="0.00%">
                  <c:v>0.69376326047340797</c:v>
                </c:pt>
                <c:pt idx="216" formatCode="0.00%">
                  <c:v>0.70105528748283585</c:v>
                </c:pt>
                <c:pt idx="217" formatCode="0.00%">
                  <c:v>0.70403700285875337</c:v>
                </c:pt>
                <c:pt idx="218" formatCode="0.00%">
                  <c:v>0.69820097233609646</c:v>
                </c:pt>
                <c:pt idx="219" formatCode="0.00%">
                  <c:v>0.71429647482462444</c:v>
                </c:pt>
                <c:pt idx="220" formatCode="0.00%">
                  <c:v>0.72820681864101333</c:v>
                </c:pt>
                <c:pt idx="221" formatCode="0.00%">
                  <c:v>0.73110938396061065</c:v>
                </c:pt>
                <c:pt idx="222" formatCode="0.00%">
                  <c:v>0.72609128488351271</c:v>
                </c:pt>
                <c:pt idx="223" formatCode="0.00%">
                  <c:v>0.72996661972090404</c:v>
                </c:pt>
                <c:pt idx="224" formatCode="0.00%">
                  <c:v>0.75496452685684845</c:v>
                </c:pt>
                <c:pt idx="225" formatCode="0.00%">
                  <c:v>0.77858789070468981</c:v>
                </c:pt>
                <c:pt idx="226" formatCode="0.00%">
                  <c:v>0.7760192955849069</c:v>
                </c:pt>
                <c:pt idx="227" formatCode="0.00%">
                  <c:v>0.77436836459683678</c:v>
                </c:pt>
                <c:pt idx="228" formatCode="0.00%">
                  <c:v>0.75269578760683975</c:v>
                </c:pt>
                <c:pt idx="229" formatCode="0.00%">
                  <c:v>0.73283649922750282</c:v>
                </c:pt>
                <c:pt idx="230" formatCode="0.00%">
                  <c:v>0.72362341272493291</c:v>
                </c:pt>
                <c:pt idx="231" formatCode="0.00%">
                  <c:v>0.70246031931759734</c:v>
                </c:pt>
                <c:pt idx="232" formatCode="0.00%">
                  <c:v>0.66226071404551823</c:v>
                </c:pt>
                <c:pt idx="233" formatCode="0.00%">
                  <c:v>0.63475467908068728</c:v>
                </c:pt>
                <c:pt idx="234" formatCode="0.00%">
                  <c:v>0.6278775371190336</c:v>
                </c:pt>
                <c:pt idx="235" formatCode="0.00%">
                  <c:v>0.6229897721881239</c:v>
                </c:pt>
                <c:pt idx="236" formatCode="0.00%">
                  <c:v>0.6363420592854756</c:v>
                </c:pt>
                <c:pt idx="237" formatCode="0.00%">
                  <c:v>0.70044910106355507</c:v>
                </c:pt>
                <c:pt idx="238" formatCode="0.00%">
                  <c:v>0.72885442084647334</c:v>
                </c:pt>
                <c:pt idx="239" formatCode="0.00%">
                  <c:v>0.72741301002063974</c:v>
                </c:pt>
                <c:pt idx="240" formatCode="0.00%">
                  <c:v>0.71639194391014149</c:v>
                </c:pt>
                <c:pt idx="241" formatCode="0.00%">
                  <c:v>0.70334044452533073</c:v>
                </c:pt>
                <c:pt idx="242" formatCode="0.00%">
                  <c:v>0.67692110776000136</c:v>
                </c:pt>
                <c:pt idx="243" formatCode="0.00%">
                  <c:v>0.67116371020120746</c:v>
                </c:pt>
                <c:pt idx="244" formatCode="0.00%">
                  <c:v>0.66949413327465312</c:v>
                </c:pt>
                <c:pt idx="245" formatCode="0.00%">
                  <c:v>0.66512587928318101</c:v>
                </c:pt>
                <c:pt idx="246" formatCode="0.00%">
                  <c:v>0.65209334309080791</c:v>
                </c:pt>
                <c:pt idx="247" formatCode="0.00%">
                  <c:v>0.63031466704055739</c:v>
                </c:pt>
                <c:pt idx="248" formatCode="0.00%">
                  <c:v>0.62065597899446778</c:v>
                </c:pt>
                <c:pt idx="249" formatCode="0.00%">
                  <c:v>0.62787343210508262</c:v>
                </c:pt>
                <c:pt idx="250" formatCode="0.00%">
                  <c:v>0.62864322374844073</c:v>
                </c:pt>
                <c:pt idx="251" formatCode="0.00%">
                  <c:v>0.62979378815105935</c:v>
                </c:pt>
                <c:pt idx="252" formatCode="0.00%">
                  <c:v>0.62780752331303857</c:v>
                </c:pt>
                <c:pt idx="253" formatCode="0.00%">
                  <c:v>0.63597168243810676</c:v>
                </c:pt>
                <c:pt idx="254" formatCode="0.00%">
                  <c:v>0.65905200533561226</c:v>
                </c:pt>
                <c:pt idx="255" formatCode="0.00%">
                  <c:v>0.72783011405102249</c:v>
                </c:pt>
                <c:pt idx="256" formatCode="0.00%">
                  <c:v>0.75626256674698356</c:v>
                </c:pt>
                <c:pt idx="257" formatCode="0.00%">
                  <c:v>0.75003003569106153</c:v>
                </c:pt>
                <c:pt idx="258" formatCode="0.00%">
                  <c:v>0.74479437088102507</c:v>
                </c:pt>
                <c:pt idx="259" formatCode="0.00%">
                  <c:v>0.74168088357638207</c:v>
                </c:pt>
                <c:pt idx="260" formatCode="0.00%">
                  <c:v>0.73935191743717843</c:v>
                </c:pt>
                <c:pt idx="261" formatCode="0.00%">
                  <c:v>0.74156991403220884</c:v>
                </c:pt>
                <c:pt idx="262" formatCode="0.00%">
                  <c:v>0.7483035378314622</c:v>
                </c:pt>
                <c:pt idx="263" formatCode="0.00%">
                  <c:v>0.75983698697465341</c:v>
                </c:pt>
                <c:pt idx="264" formatCode="0.00%">
                  <c:v>0.76541258355276665</c:v>
                </c:pt>
                <c:pt idx="265" formatCode="0.00%">
                  <c:v>0.76935187207847111</c:v>
                </c:pt>
                <c:pt idx="266" formatCode="0.00%">
                  <c:v>0.78018611928145998</c:v>
                </c:pt>
                <c:pt idx="267" formatCode="0.00%">
                  <c:v>0.77668409155607743</c:v>
                </c:pt>
                <c:pt idx="268" formatCode="0.00%">
                  <c:v>0.78096253417218242</c:v>
                </c:pt>
                <c:pt idx="269" formatCode="0.00%">
                  <c:v>0.78099642024870108</c:v>
                </c:pt>
                <c:pt idx="270" formatCode="0.00%">
                  <c:v>0.78230782732233783</c:v>
                </c:pt>
                <c:pt idx="271" formatCode="0.00%">
                  <c:v>0.78394775833579822</c:v>
                </c:pt>
                <c:pt idx="272" formatCode="0.00%">
                  <c:v>0.78635015690910359</c:v>
                </c:pt>
                <c:pt idx="273" formatCode="0.00%">
                  <c:v>0.79432366528508491</c:v>
                </c:pt>
                <c:pt idx="274" formatCode="0.00%">
                  <c:v>0.79239308674997377</c:v>
                </c:pt>
                <c:pt idx="275" formatCode="0.00%">
                  <c:v>0.78894245937961327</c:v>
                </c:pt>
                <c:pt idx="276" formatCode="0.00%">
                  <c:v>0.78689525468720345</c:v>
                </c:pt>
                <c:pt idx="277" formatCode="0.00%">
                  <c:v>0.76141564483166668</c:v>
                </c:pt>
                <c:pt idx="278" formatCode="0.00%">
                  <c:v>0.68473247820754546</c:v>
                </c:pt>
                <c:pt idx="279" formatCode="0.00%">
                  <c:v>0.49911230351195723</c:v>
                </c:pt>
                <c:pt idx="280" formatCode="0.00%">
                  <c:v>0.37876713160003428</c:v>
                </c:pt>
                <c:pt idx="281" formatCode="0.00%">
                  <c:v>-9.4418779853659179E-2</c:v>
                </c:pt>
                <c:pt idx="282" formatCode="0.00%">
                  <c:v>1.7960936440769383E-2</c:v>
                </c:pt>
                <c:pt idx="283" formatCode="0.00%">
                  <c:v>-7.7261483542188189E-2</c:v>
                </c:pt>
                <c:pt idx="284" formatCode="0.00%">
                  <c:v>-4.8369597069879068E-2</c:v>
                </c:pt>
                <c:pt idx="285" formatCode="0.00%">
                  <c:v>3.8671928734628908E-2</c:v>
                </c:pt>
                <c:pt idx="286" formatCode="0.00%">
                  <c:v>0.28332526292612081</c:v>
                </c:pt>
                <c:pt idx="287" formatCode="0.00%">
                  <c:v>0.29669537974040583</c:v>
                </c:pt>
                <c:pt idx="288" formatCode="0.00%">
                  <c:v>0.31303653984163032</c:v>
                </c:pt>
                <c:pt idx="289" formatCode="0.00%">
                  <c:v>0.30525691000850674</c:v>
                </c:pt>
                <c:pt idx="290" formatCode="0.00%">
                  <c:v>0.30481987870249982</c:v>
                </c:pt>
                <c:pt idx="291" formatCode="0.00%">
                  <c:v>0.30768005903013129</c:v>
                </c:pt>
                <c:pt idx="292" formatCode="0.00%">
                  <c:v>0.29443866517556222</c:v>
                </c:pt>
                <c:pt idx="293" formatCode="0.00%">
                  <c:v>0.2939407232910991</c:v>
                </c:pt>
                <c:pt idx="294" formatCode="0.00%">
                  <c:v>0.28860869732899103</c:v>
                </c:pt>
                <c:pt idx="295" formatCode="0.00%">
                  <c:v>0.28807533458450424</c:v>
                </c:pt>
                <c:pt idx="296" formatCode="0.00%">
                  <c:v>0.28814162106956187</c:v>
                </c:pt>
                <c:pt idx="297" formatCode="0.00%">
                  <c:v>0.28867910006498848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E-44FA-A4D4-D7542F856919}"/>
            </c:ext>
          </c:extLst>
        </c:ser>
        <c:ser>
          <c:idx val="3"/>
          <c:order val="3"/>
          <c:tx>
            <c:v>9-MO LAG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'S&amp;P500_USGDP Correlation'!$O$3:$O$300</c:f>
              <c:numCache>
                <c:formatCode>General</c:formatCode>
                <c:ptCount val="298"/>
                <c:pt idx="47" formatCode="0.00%">
                  <c:v>0.60894756947075457</c:v>
                </c:pt>
                <c:pt idx="48" formatCode="0.00%">
                  <c:v>0.59116813894716636</c:v>
                </c:pt>
                <c:pt idx="49" formatCode="0.00%">
                  <c:v>0.59681800302116017</c:v>
                </c:pt>
                <c:pt idx="50" formatCode="0.00%">
                  <c:v>0.60230062960684971</c:v>
                </c:pt>
                <c:pt idx="51" formatCode="0.00%">
                  <c:v>0.60115726372474265</c:v>
                </c:pt>
                <c:pt idx="52" formatCode="0.00%">
                  <c:v>0.57844775413858129</c:v>
                </c:pt>
                <c:pt idx="53" formatCode="0.00%">
                  <c:v>0.55056597198867863</c:v>
                </c:pt>
                <c:pt idx="54" formatCode="0.00%">
                  <c:v>0.53884637820609027</c:v>
                </c:pt>
                <c:pt idx="55" formatCode="0.00%">
                  <c:v>0.5207149227972333</c:v>
                </c:pt>
                <c:pt idx="56" formatCode="0.00%">
                  <c:v>0.52852924331424544</c:v>
                </c:pt>
                <c:pt idx="57" formatCode="0.00%">
                  <c:v>0.52701491843931147</c:v>
                </c:pt>
                <c:pt idx="58" formatCode="0.00%">
                  <c:v>0.51470005213449654</c:v>
                </c:pt>
                <c:pt idx="59" formatCode="0.00%">
                  <c:v>0.49710774713839517</c:v>
                </c:pt>
                <c:pt idx="60" formatCode="0.00%">
                  <c:v>0.49670595700070724</c:v>
                </c:pt>
                <c:pt idx="61" formatCode="0.00%">
                  <c:v>0.49398293728945242</c:v>
                </c:pt>
                <c:pt idx="62" formatCode="0.00%">
                  <c:v>0.46331438166170069</c:v>
                </c:pt>
                <c:pt idx="63" formatCode="0.00%">
                  <c:v>0.40201101429837671</c:v>
                </c:pt>
                <c:pt idx="64" formatCode="0.00%">
                  <c:v>0.34788606863625093</c:v>
                </c:pt>
                <c:pt idx="65" formatCode="0.00%">
                  <c:v>0.36569434552767471</c:v>
                </c:pt>
                <c:pt idx="66" formatCode="0.00%">
                  <c:v>0.40468085076594845</c:v>
                </c:pt>
                <c:pt idx="67" formatCode="0.00%">
                  <c:v>0.45166659022474848</c:v>
                </c:pt>
                <c:pt idx="68" formatCode="0.00%">
                  <c:v>0.51075879554071746</c:v>
                </c:pt>
                <c:pt idx="69" formatCode="0.00%">
                  <c:v>0.52265104927962591</c:v>
                </c:pt>
                <c:pt idx="70" formatCode="0.00%">
                  <c:v>0.52666696941715885</c:v>
                </c:pt>
                <c:pt idx="71" formatCode="0.00%">
                  <c:v>0.5277571414958403</c:v>
                </c:pt>
                <c:pt idx="72" formatCode="0.00%">
                  <c:v>0.50959980285749029</c:v>
                </c:pt>
                <c:pt idx="73" formatCode="0.00%">
                  <c:v>0.52948584963510958</c:v>
                </c:pt>
                <c:pt idx="74" formatCode="0.00%">
                  <c:v>0.51762424348521285</c:v>
                </c:pt>
                <c:pt idx="75" formatCode="0.00%">
                  <c:v>0.4692039121097526</c:v>
                </c:pt>
                <c:pt idx="76" formatCode="0.00%">
                  <c:v>0.45531275109303593</c:v>
                </c:pt>
                <c:pt idx="77" formatCode="0.00%">
                  <c:v>0.49970374624158642</c:v>
                </c:pt>
                <c:pt idx="78" formatCode="0.00%">
                  <c:v>0.49388389842018882</c:v>
                </c:pt>
                <c:pt idx="79" formatCode="0.00%">
                  <c:v>0.45183616357295725</c:v>
                </c:pt>
                <c:pt idx="80" formatCode="0.00%">
                  <c:v>0.48180931076008476</c:v>
                </c:pt>
                <c:pt idx="81" formatCode="0.00%">
                  <c:v>0.52074061762651724</c:v>
                </c:pt>
                <c:pt idx="82" formatCode="0.00%">
                  <c:v>0.57173068613866862</c:v>
                </c:pt>
                <c:pt idx="83" formatCode="0.00%">
                  <c:v>0.60530766994173835</c:v>
                </c:pt>
                <c:pt idx="84" formatCode="0.00%">
                  <c:v>0.60123587832651926</c:v>
                </c:pt>
                <c:pt idx="85" formatCode="0.00%">
                  <c:v>0.61358027762071532</c:v>
                </c:pt>
                <c:pt idx="86" formatCode="0.00%">
                  <c:v>0.60724319982951513</c:v>
                </c:pt>
                <c:pt idx="87" formatCode="0.00%">
                  <c:v>0.60146445130838944</c:v>
                </c:pt>
                <c:pt idx="88" formatCode="0.00%">
                  <c:v>0.53215613005170803</c:v>
                </c:pt>
                <c:pt idx="89" formatCode="0.00%">
                  <c:v>0.53255382062709711</c:v>
                </c:pt>
                <c:pt idx="90" formatCode="0.00%">
                  <c:v>0.51594185048535846</c:v>
                </c:pt>
                <c:pt idx="91" formatCode="0.00%">
                  <c:v>0.49699906176293207</c:v>
                </c:pt>
                <c:pt idx="92" formatCode="0.00%">
                  <c:v>0.48876444650527445</c:v>
                </c:pt>
                <c:pt idx="93" formatCode="0.00%">
                  <c:v>0.49448001339339309</c:v>
                </c:pt>
                <c:pt idx="94" formatCode="0.00%">
                  <c:v>0.49938885629030488</c:v>
                </c:pt>
                <c:pt idx="95" formatCode="0.00%">
                  <c:v>0.51920128123470433</c:v>
                </c:pt>
                <c:pt idx="96" formatCode="0.00%">
                  <c:v>0.54182735308133667</c:v>
                </c:pt>
                <c:pt idx="97" formatCode="0.00%">
                  <c:v>0.53330552894663796</c:v>
                </c:pt>
                <c:pt idx="98" formatCode="0.00%">
                  <c:v>0.56187458796581824</c:v>
                </c:pt>
                <c:pt idx="99" formatCode="0.00%">
                  <c:v>0.59184965454870564</c:v>
                </c:pt>
                <c:pt idx="100" formatCode="0.00%">
                  <c:v>0.62248765565755482</c:v>
                </c:pt>
                <c:pt idx="101" formatCode="0.00%">
                  <c:v>0.65951014383238749</c:v>
                </c:pt>
                <c:pt idx="102" formatCode="0.00%">
                  <c:v>0.65770482523470797</c:v>
                </c:pt>
                <c:pt idx="103" formatCode="0.00%">
                  <c:v>0.65017698578001681</c:v>
                </c:pt>
                <c:pt idx="104" formatCode="0.00%">
                  <c:v>0.66009233367801101</c:v>
                </c:pt>
                <c:pt idx="105" formatCode="0.00%">
                  <c:v>0.69813576368527408</c:v>
                </c:pt>
                <c:pt idx="106" formatCode="0.00%">
                  <c:v>0.7086457555279313</c:v>
                </c:pt>
                <c:pt idx="107" formatCode="0.00%">
                  <c:v>0.7092531328287115</c:v>
                </c:pt>
                <c:pt idx="108" formatCode="0.00%">
                  <c:v>0.71030429197048606</c:v>
                </c:pt>
                <c:pt idx="109" formatCode="0.00%">
                  <c:v>0.71080339793133629</c:v>
                </c:pt>
                <c:pt idx="110" formatCode="0.00%">
                  <c:v>0.72305374175419457</c:v>
                </c:pt>
                <c:pt idx="111" formatCode="0.00%">
                  <c:v>0.71288749898536929</c:v>
                </c:pt>
                <c:pt idx="112" formatCode="0.00%">
                  <c:v>0.70600145888395116</c:v>
                </c:pt>
                <c:pt idx="113" formatCode="0.00%">
                  <c:v>0.67250810883481293</c:v>
                </c:pt>
                <c:pt idx="114" formatCode="0.00%">
                  <c:v>0.63785654438592843</c:v>
                </c:pt>
                <c:pt idx="115" formatCode="0.00%">
                  <c:v>0.59234474622281053</c:v>
                </c:pt>
                <c:pt idx="116" formatCode="0.00%">
                  <c:v>0.57337827808877828</c:v>
                </c:pt>
                <c:pt idx="117" formatCode="0.00%">
                  <c:v>0.5684180037961214</c:v>
                </c:pt>
                <c:pt idx="118" formatCode="0.00%">
                  <c:v>0.56893043031453117</c:v>
                </c:pt>
                <c:pt idx="119" formatCode="0.00%">
                  <c:v>0.55005375341849361</c:v>
                </c:pt>
                <c:pt idx="120" formatCode="0.00%">
                  <c:v>0.55120174363370555</c:v>
                </c:pt>
                <c:pt idx="121" formatCode="0.00%">
                  <c:v>0.52768965748621821</c:v>
                </c:pt>
                <c:pt idx="122" formatCode="0.00%">
                  <c:v>0.47217070939012679</c:v>
                </c:pt>
                <c:pt idx="123" formatCode="0.00%">
                  <c:v>0.45736649147754688</c:v>
                </c:pt>
                <c:pt idx="124" formatCode="0.00%">
                  <c:v>0.43393734673110651</c:v>
                </c:pt>
                <c:pt idx="125" formatCode="0.00%">
                  <c:v>0.43981889541241387</c:v>
                </c:pt>
                <c:pt idx="126" formatCode="0.00%">
                  <c:v>0.44633564607221277</c:v>
                </c:pt>
                <c:pt idx="127" formatCode="0.00%">
                  <c:v>0.40057714569055775</c:v>
                </c:pt>
                <c:pt idx="128" formatCode="0.00%">
                  <c:v>0.3551999647461469</c:v>
                </c:pt>
                <c:pt idx="129" formatCode="0.00%">
                  <c:v>0.37787729745108395</c:v>
                </c:pt>
                <c:pt idx="130" formatCode="0.00%">
                  <c:v>0.38753898708577689</c:v>
                </c:pt>
                <c:pt idx="131" formatCode="0.00%">
                  <c:v>0.40815546965020322</c:v>
                </c:pt>
                <c:pt idx="132" formatCode="0.00%">
                  <c:v>0.41298897520934824</c:v>
                </c:pt>
                <c:pt idx="133" formatCode="0.00%">
                  <c:v>0.41677216699221542</c:v>
                </c:pt>
                <c:pt idx="134" formatCode="0.00%">
                  <c:v>0.41974512000247766</c:v>
                </c:pt>
                <c:pt idx="135" formatCode="0.00%">
                  <c:v>0.46286041989668891</c:v>
                </c:pt>
                <c:pt idx="136" formatCode="0.00%">
                  <c:v>0.52943237857110881</c:v>
                </c:pt>
                <c:pt idx="137" formatCode="0.00%">
                  <c:v>0.55981931492699477</c:v>
                </c:pt>
                <c:pt idx="138" formatCode="0.00%">
                  <c:v>0.56294131902366873</c:v>
                </c:pt>
                <c:pt idx="139" formatCode="0.00%">
                  <c:v>0.54204372361151054</c:v>
                </c:pt>
                <c:pt idx="140" formatCode="0.00%">
                  <c:v>0.50786291254981208</c:v>
                </c:pt>
                <c:pt idx="141" formatCode="0.00%">
                  <c:v>0.47930042634693781</c:v>
                </c:pt>
                <c:pt idx="142" formatCode="0.00%">
                  <c:v>0.41717917543575717</c:v>
                </c:pt>
                <c:pt idx="143" formatCode="0.00%">
                  <c:v>0.39706074435767225</c:v>
                </c:pt>
                <c:pt idx="144" formatCode="0.00%">
                  <c:v>0.39534371277877645</c:v>
                </c:pt>
                <c:pt idx="145" formatCode="0.00%">
                  <c:v>0.39829944369188025</c:v>
                </c:pt>
                <c:pt idx="146" formatCode="0.00%">
                  <c:v>0.37127180790670705</c:v>
                </c:pt>
                <c:pt idx="147" formatCode="0.00%">
                  <c:v>0.3476033908894951</c:v>
                </c:pt>
                <c:pt idx="148" formatCode="0.00%">
                  <c:v>0.32973762616525859</c:v>
                </c:pt>
                <c:pt idx="149" formatCode="0.00%">
                  <c:v>0.32578696656370976</c:v>
                </c:pt>
                <c:pt idx="150" formatCode="0.00%">
                  <c:v>0.3200894425940034</c:v>
                </c:pt>
                <c:pt idx="151" formatCode="0.00%">
                  <c:v>0.31722049394152441</c:v>
                </c:pt>
                <c:pt idx="152" formatCode="0.00%">
                  <c:v>0.33956003557159931</c:v>
                </c:pt>
                <c:pt idx="153" formatCode="0.00%">
                  <c:v>0.35590350371424395</c:v>
                </c:pt>
                <c:pt idx="154" formatCode="0.00%">
                  <c:v>0.39109537247537457</c:v>
                </c:pt>
                <c:pt idx="155" formatCode="0.00%">
                  <c:v>0.41248230568945055</c:v>
                </c:pt>
                <c:pt idx="156" formatCode="0.00%">
                  <c:v>0.44702264132899239</c:v>
                </c:pt>
                <c:pt idx="157" formatCode="0.00%">
                  <c:v>0.46848082236543331</c:v>
                </c:pt>
                <c:pt idx="158" formatCode="0.00%">
                  <c:v>0.4676417868078212</c:v>
                </c:pt>
                <c:pt idx="159" formatCode="0.00%">
                  <c:v>0.46578233615053138</c:v>
                </c:pt>
                <c:pt idx="160" formatCode="0.00%">
                  <c:v>0.4691932748092848</c:v>
                </c:pt>
                <c:pt idx="161" formatCode="0.00%">
                  <c:v>0.45562645391002404</c:v>
                </c:pt>
                <c:pt idx="162" formatCode="0.00%">
                  <c:v>0.43787862227426272</c:v>
                </c:pt>
                <c:pt idx="163" formatCode="0.00%">
                  <c:v>0.44647519869044971</c:v>
                </c:pt>
                <c:pt idx="164" formatCode="0.00%">
                  <c:v>0.42088781051823732</c:v>
                </c:pt>
                <c:pt idx="165" formatCode="0.00%">
                  <c:v>0.45196370162691768</c:v>
                </c:pt>
                <c:pt idx="166" formatCode="0.00%">
                  <c:v>0.47067004766950543</c:v>
                </c:pt>
                <c:pt idx="167" formatCode="0.00%">
                  <c:v>0.46526170537184836</c:v>
                </c:pt>
                <c:pt idx="168" formatCode="0.00%">
                  <c:v>0.49672524423716452</c:v>
                </c:pt>
                <c:pt idx="169" formatCode="0.00%">
                  <c:v>0.53015241959674231</c:v>
                </c:pt>
                <c:pt idx="170" formatCode="0.00%">
                  <c:v>0.5080541797082665</c:v>
                </c:pt>
                <c:pt idx="171" formatCode="0.00%">
                  <c:v>0.46987807297370932</c:v>
                </c:pt>
                <c:pt idx="172" formatCode="0.00%">
                  <c:v>0.41034884734098293</c:v>
                </c:pt>
                <c:pt idx="173" formatCode="0.00%">
                  <c:v>0.38529295035000577</c:v>
                </c:pt>
                <c:pt idx="174" formatCode="0.00%">
                  <c:v>0.39104474595127081</c:v>
                </c:pt>
                <c:pt idx="175" formatCode="0.00%">
                  <c:v>0.39648993374340308</c:v>
                </c:pt>
                <c:pt idx="176" formatCode="0.00%">
                  <c:v>0.34710880660949978</c:v>
                </c:pt>
                <c:pt idx="177" formatCode="0.00%">
                  <c:v>0.19783615535828525</c:v>
                </c:pt>
                <c:pt idx="178" formatCode="0.00%">
                  <c:v>7.3141934496253919E-2</c:v>
                </c:pt>
                <c:pt idx="179" formatCode="0.00%">
                  <c:v>3.5019014788423231E-2</c:v>
                </c:pt>
                <c:pt idx="180" formatCode="0.00%">
                  <c:v>5.3900575098025941E-2</c:v>
                </c:pt>
                <c:pt idx="181" formatCode="0.00%">
                  <c:v>0.1068910335660717</c:v>
                </c:pt>
                <c:pt idx="182" formatCode="0.00%">
                  <c:v>0.12362400628613374</c:v>
                </c:pt>
                <c:pt idx="183" formatCode="0.00%">
                  <c:v>0.1422939024430708</c:v>
                </c:pt>
                <c:pt idx="184" formatCode="0.00%">
                  <c:v>0.13398594374225051</c:v>
                </c:pt>
                <c:pt idx="185" formatCode="0.00%">
                  <c:v>0.13289989378148986</c:v>
                </c:pt>
                <c:pt idx="186" formatCode="0.00%">
                  <c:v>0.16350338204385437</c:v>
                </c:pt>
                <c:pt idx="187" formatCode="0.00%">
                  <c:v>0.18922185890382351</c:v>
                </c:pt>
                <c:pt idx="188" formatCode="0.00%">
                  <c:v>0.2117214867564681</c:v>
                </c:pt>
                <c:pt idx="189" formatCode="0.00%">
                  <c:v>0.23165492610949992</c:v>
                </c:pt>
                <c:pt idx="190" formatCode="0.00%">
                  <c:v>0.24274318223986574</c:v>
                </c:pt>
                <c:pt idx="191" formatCode="0.00%">
                  <c:v>0.24886330219794126</c:v>
                </c:pt>
                <c:pt idx="192" formatCode="0.00%">
                  <c:v>0.26905533397998699</c:v>
                </c:pt>
                <c:pt idx="193" formatCode="0.00%">
                  <c:v>0.27804743769205331</c:v>
                </c:pt>
                <c:pt idx="194" formatCode="0.00%">
                  <c:v>0.26293254919108605</c:v>
                </c:pt>
                <c:pt idx="195" formatCode="0.00%">
                  <c:v>0.32729708280052877</c:v>
                </c:pt>
                <c:pt idx="196" formatCode="0.00%">
                  <c:v>0.38029910265417599</c:v>
                </c:pt>
                <c:pt idx="197" formatCode="0.00%">
                  <c:v>0.41427352651798927</c:v>
                </c:pt>
                <c:pt idx="198" formatCode="0.00%">
                  <c:v>0.4805932454544411</c:v>
                </c:pt>
                <c:pt idx="199" formatCode="0.00%">
                  <c:v>0.48046161930773573</c:v>
                </c:pt>
                <c:pt idx="200" formatCode="0.00%">
                  <c:v>0.48277289574024462</c:v>
                </c:pt>
                <c:pt idx="201" formatCode="0.00%">
                  <c:v>0.49440012585482651</c:v>
                </c:pt>
                <c:pt idx="202" formatCode="0.00%">
                  <c:v>0.5174528163959915</c:v>
                </c:pt>
                <c:pt idx="203" formatCode="0.00%">
                  <c:v>0.55319483710637685</c:v>
                </c:pt>
                <c:pt idx="204" formatCode="0.00%">
                  <c:v>0.58226246479093879</c:v>
                </c:pt>
                <c:pt idx="205" formatCode="0.00%">
                  <c:v>0.6275299786088302</c:v>
                </c:pt>
                <c:pt idx="206" formatCode="0.00%">
                  <c:v>0.61228178872915573</c:v>
                </c:pt>
                <c:pt idx="207" formatCode="0.00%">
                  <c:v>0.64887778741001034</c:v>
                </c:pt>
                <c:pt idx="208" formatCode="0.00%">
                  <c:v>0.69322085425727664</c:v>
                </c:pt>
                <c:pt idx="209" formatCode="0.00%">
                  <c:v>0.71520724855307294</c:v>
                </c:pt>
                <c:pt idx="210" formatCode="0.00%">
                  <c:v>0.73292837666308397</c:v>
                </c:pt>
                <c:pt idx="211" formatCode="0.00%">
                  <c:v>0.74139345172694371</c:v>
                </c:pt>
                <c:pt idx="212" formatCode="0.00%">
                  <c:v>0.76225570056400571</c:v>
                </c:pt>
                <c:pt idx="213" formatCode="0.00%">
                  <c:v>0.76467972804569517</c:v>
                </c:pt>
                <c:pt idx="214" formatCode="0.00%">
                  <c:v>0.73230409665104812</c:v>
                </c:pt>
                <c:pt idx="215" formatCode="0.00%">
                  <c:v>0.66231236704071106</c:v>
                </c:pt>
                <c:pt idx="216" formatCode="0.00%">
                  <c:v>0.65154127850853505</c:v>
                </c:pt>
                <c:pt idx="217" formatCode="0.00%">
                  <c:v>0.65483938027539379</c:v>
                </c:pt>
                <c:pt idx="218" formatCode="0.00%">
                  <c:v>0.65155710380647092</c:v>
                </c:pt>
                <c:pt idx="219" formatCode="0.00%">
                  <c:v>0.64502704444619829</c:v>
                </c:pt>
                <c:pt idx="220" formatCode="0.00%">
                  <c:v>0.65952711040955547</c:v>
                </c:pt>
                <c:pt idx="221" formatCode="0.00%">
                  <c:v>0.66393147006321618</c:v>
                </c:pt>
                <c:pt idx="222" formatCode="0.00%">
                  <c:v>0.66061564994738542</c:v>
                </c:pt>
                <c:pt idx="223" formatCode="0.00%">
                  <c:v>0.65807532049798767</c:v>
                </c:pt>
                <c:pt idx="224" formatCode="0.00%">
                  <c:v>0.66593222032792099</c:v>
                </c:pt>
                <c:pt idx="225" formatCode="0.00%">
                  <c:v>0.68164533244077041</c:v>
                </c:pt>
                <c:pt idx="226" formatCode="0.00%">
                  <c:v>0.68112763309675173</c:v>
                </c:pt>
                <c:pt idx="227" formatCode="0.00%">
                  <c:v>0.67815233840150002</c:v>
                </c:pt>
                <c:pt idx="228" formatCode="0.00%">
                  <c:v>0.66040376844718907</c:v>
                </c:pt>
                <c:pt idx="229" formatCode="0.00%">
                  <c:v>0.64640694838444124</c:v>
                </c:pt>
                <c:pt idx="230" formatCode="0.00%">
                  <c:v>0.63423592033204712</c:v>
                </c:pt>
                <c:pt idx="231" formatCode="0.00%">
                  <c:v>0.62227542750302078</c:v>
                </c:pt>
                <c:pt idx="232" formatCode="0.00%">
                  <c:v>0.58315427526348296</c:v>
                </c:pt>
                <c:pt idx="233" formatCode="0.00%">
                  <c:v>0.53810468008850409</c:v>
                </c:pt>
                <c:pt idx="234" formatCode="0.00%">
                  <c:v>0.50885149938510543</c:v>
                </c:pt>
                <c:pt idx="235" formatCode="0.00%">
                  <c:v>0.48252910233408958</c:v>
                </c:pt>
                <c:pt idx="236" formatCode="0.00%">
                  <c:v>0.47513737858111754</c:v>
                </c:pt>
                <c:pt idx="237" formatCode="0.00%">
                  <c:v>0.50725261693340085</c:v>
                </c:pt>
                <c:pt idx="238" formatCode="0.00%">
                  <c:v>0.57687723780295208</c:v>
                </c:pt>
                <c:pt idx="239" formatCode="0.00%">
                  <c:v>0.565354191444152</c:v>
                </c:pt>
                <c:pt idx="240" formatCode="0.00%">
                  <c:v>0.54211803885109666</c:v>
                </c:pt>
                <c:pt idx="241" formatCode="0.00%">
                  <c:v>0.51995324277085153</c:v>
                </c:pt>
                <c:pt idx="242" formatCode="0.00%">
                  <c:v>0.49824401379291899</c:v>
                </c:pt>
                <c:pt idx="243" formatCode="0.00%">
                  <c:v>0.46904446429037339</c:v>
                </c:pt>
                <c:pt idx="244" formatCode="0.00%">
                  <c:v>0.46154859630587153</c:v>
                </c:pt>
                <c:pt idx="245" formatCode="0.00%">
                  <c:v>0.45916798993083374</c:v>
                </c:pt>
                <c:pt idx="246" formatCode="0.00%">
                  <c:v>0.45741083215789463</c:v>
                </c:pt>
                <c:pt idx="247" formatCode="0.00%">
                  <c:v>0.44925787774228682</c:v>
                </c:pt>
                <c:pt idx="248" formatCode="0.00%">
                  <c:v>0.43959284859210213</c:v>
                </c:pt>
                <c:pt idx="249" formatCode="0.00%">
                  <c:v>0.43711624204459704</c:v>
                </c:pt>
                <c:pt idx="250" formatCode="0.00%">
                  <c:v>0.43842667671885699</c:v>
                </c:pt>
                <c:pt idx="251" formatCode="0.00%">
                  <c:v>0.44446202512975508</c:v>
                </c:pt>
                <c:pt idx="252" formatCode="0.00%">
                  <c:v>0.44529300067728739</c:v>
                </c:pt>
                <c:pt idx="253" formatCode="0.00%">
                  <c:v>0.43385697141303176</c:v>
                </c:pt>
                <c:pt idx="254" formatCode="0.00%">
                  <c:v>0.44709948157424156</c:v>
                </c:pt>
                <c:pt idx="255" formatCode="0.00%">
                  <c:v>0.49539314672546747</c:v>
                </c:pt>
                <c:pt idx="256" formatCode="0.00%">
                  <c:v>0.58210269276069326</c:v>
                </c:pt>
                <c:pt idx="257" formatCode="0.00%">
                  <c:v>0.61670537753559818</c:v>
                </c:pt>
                <c:pt idx="258" formatCode="0.00%">
                  <c:v>0.61505033541704024</c:v>
                </c:pt>
                <c:pt idx="259" formatCode="0.00%">
                  <c:v>0.6096285395179839</c:v>
                </c:pt>
                <c:pt idx="260" formatCode="0.00%">
                  <c:v>0.60954588266799037</c:v>
                </c:pt>
                <c:pt idx="261" formatCode="0.00%">
                  <c:v>0.61008838815834376</c:v>
                </c:pt>
                <c:pt idx="262" formatCode="0.00%">
                  <c:v>0.61223826609615106</c:v>
                </c:pt>
                <c:pt idx="263" formatCode="0.00%">
                  <c:v>0.61792011955968396</c:v>
                </c:pt>
                <c:pt idx="264" formatCode="0.00%">
                  <c:v>0.62582690515259054</c:v>
                </c:pt>
                <c:pt idx="265" formatCode="0.00%">
                  <c:v>0.63617867405428197</c:v>
                </c:pt>
                <c:pt idx="266" formatCode="0.00%">
                  <c:v>0.63651218697907486</c:v>
                </c:pt>
                <c:pt idx="267" formatCode="0.00%">
                  <c:v>0.63596176863968346</c:v>
                </c:pt>
                <c:pt idx="268" formatCode="0.00%">
                  <c:v>0.63280021917243467</c:v>
                </c:pt>
                <c:pt idx="269" formatCode="0.00%">
                  <c:v>0.63408794761859277</c:v>
                </c:pt>
                <c:pt idx="270" formatCode="0.00%">
                  <c:v>0.63385729846398431</c:v>
                </c:pt>
                <c:pt idx="271" formatCode="0.00%">
                  <c:v>0.63490646037072374</c:v>
                </c:pt>
                <c:pt idx="272" formatCode="0.00%">
                  <c:v>0.63744316538404933</c:v>
                </c:pt>
                <c:pt idx="273" formatCode="0.00%">
                  <c:v>0.64857336403177113</c:v>
                </c:pt>
                <c:pt idx="274" formatCode="0.00%">
                  <c:v>0.65891152964853084</c:v>
                </c:pt>
                <c:pt idx="275" formatCode="0.00%">
                  <c:v>0.66246398827075792</c:v>
                </c:pt>
                <c:pt idx="276" formatCode="0.00%">
                  <c:v>0.67173014830108213</c:v>
                </c:pt>
                <c:pt idx="277" formatCode="0.00%">
                  <c:v>0.66716716779779328</c:v>
                </c:pt>
                <c:pt idx="278" formatCode="0.00%">
                  <c:v>0.64393832691657094</c:v>
                </c:pt>
                <c:pt idx="279" formatCode="0.00%">
                  <c:v>0.50733926266565343</c:v>
                </c:pt>
                <c:pt idx="280" formatCode="0.00%">
                  <c:v>0.3374160013159262</c:v>
                </c:pt>
                <c:pt idx="281" formatCode="0.00%">
                  <c:v>0.25724005156535962</c:v>
                </c:pt>
                <c:pt idx="282" formatCode="0.00%">
                  <c:v>0.17422944250176614</c:v>
                </c:pt>
                <c:pt idx="283" formatCode="0.00%">
                  <c:v>8.7925241270067657E-3</c:v>
                </c:pt>
                <c:pt idx="284" formatCode="0.00%">
                  <c:v>-6.2782547786313092E-2</c:v>
                </c:pt>
                <c:pt idx="285" formatCode="0.00%">
                  <c:v>-1.1120669863551766E-2</c:v>
                </c:pt>
                <c:pt idx="286" formatCode="0.00%">
                  <c:v>2.6742852596731346E-2</c:v>
                </c:pt>
                <c:pt idx="287" formatCode="0.00%">
                  <c:v>7.357250230096965E-2</c:v>
                </c:pt>
                <c:pt idx="288" formatCode="0.00%">
                  <c:v>7.9241866510779066E-2</c:v>
                </c:pt>
                <c:pt idx="289" formatCode="0.00%">
                  <c:v>7.8103455459422724E-2</c:v>
                </c:pt>
                <c:pt idx="290" formatCode="0.00%">
                  <c:v>6.7462404221208749E-2</c:v>
                </c:pt>
                <c:pt idx="291" formatCode="0.00%">
                  <c:v>6.4046602977248374E-2</c:v>
                </c:pt>
                <c:pt idx="292" formatCode="0.00%">
                  <c:v>6.5502211094945043E-2</c:v>
                </c:pt>
                <c:pt idx="293" formatCode="0.00%">
                  <c:v>5.9979560878513562E-2</c:v>
                </c:pt>
                <c:pt idx="294" formatCode="0.00%">
                  <c:v>6.8684233317687596E-2</c:v>
                </c:pt>
                <c:pt idx="295" formatCode="0.00%">
                  <c:v>6.8769974403620981E-2</c:v>
                </c:pt>
                <c:pt idx="296" formatCode="0.00%">
                  <c:v>6.769630961220037E-2</c:v>
                </c:pt>
                <c:pt idx="297" formatCode="0.00%">
                  <c:v>7.1440832113766228E-2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E-44FA-A4D4-D7542F856919}"/>
            </c:ext>
          </c:extLst>
        </c:ser>
        <c:ser>
          <c:idx val="4"/>
          <c:order val="4"/>
          <c:tx>
            <c:v>12-MO LAG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'S&amp;P500_USGDP Correlation'!$R$3:$R$300</c:f>
              <c:numCache>
                <c:formatCode>General</c:formatCode>
                <c:ptCount val="298"/>
                <c:pt idx="48" formatCode="0.00%">
                  <c:v>0.33126724649205391</c:v>
                </c:pt>
                <c:pt idx="49" formatCode="0.00%">
                  <c:v>0.32074981657906593</c:v>
                </c:pt>
                <c:pt idx="50" formatCode="0.00%">
                  <c:v>0.33106851010357186</c:v>
                </c:pt>
                <c:pt idx="51" formatCode="0.00%">
                  <c:v>0.33858962647196589</c:v>
                </c:pt>
                <c:pt idx="52" formatCode="0.00%">
                  <c:v>0.3355342256965208</c:v>
                </c:pt>
                <c:pt idx="53" formatCode="0.00%">
                  <c:v>0.31809090097516152</c:v>
                </c:pt>
                <c:pt idx="54" formatCode="0.00%">
                  <c:v>0.28044554530466054</c:v>
                </c:pt>
                <c:pt idx="55" formatCode="0.00%">
                  <c:v>0.26058864875054072</c:v>
                </c:pt>
                <c:pt idx="56" formatCode="0.00%">
                  <c:v>0.24023803316055786</c:v>
                </c:pt>
                <c:pt idx="57" formatCode="0.00%">
                  <c:v>0.24859335127720375</c:v>
                </c:pt>
                <c:pt idx="58" formatCode="0.00%">
                  <c:v>0.23262358297056154</c:v>
                </c:pt>
                <c:pt idx="59" formatCode="0.00%">
                  <c:v>0.20847704976823336</c:v>
                </c:pt>
                <c:pt idx="60" formatCode="0.00%">
                  <c:v>0.20445302603074195</c:v>
                </c:pt>
                <c:pt idx="61" formatCode="0.00%">
                  <c:v>0.21659802592968441</c:v>
                </c:pt>
                <c:pt idx="62" formatCode="0.00%">
                  <c:v>0.20973496254069177</c:v>
                </c:pt>
                <c:pt idx="63" formatCode="0.00%">
                  <c:v>0.15980058466639738</c:v>
                </c:pt>
                <c:pt idx="64" formatCode="0.00%">
                  <c:v>0.11041246480786991</c:v>
                </c:pt>
                <c:pt idx="65" formatCode="0.00%">
                  <c:v>0.10688709365673364</c:v>
                </c:pt>
                <c:pt idx="66" formatCode="0.00%">
                  <c:v>0.13755091470009764</c:v>
                </c:pt>
                <c:pt idx="67" formatCode="0.00%">
                  <c:v>0.19500794189757406</c:v>
                </c:pt>
                <c:pt idx="68" formatCode="0.00%">
                  <c:v>0.22782234480306696</c:v>
                </c:pt>
                <c:pt idx="69" formatCode="0.00%">
                  <c:v>0.26152620324993592</c:v>
                </c:pt>
                <c:pt idx="70" formatCode="0.00%">
                  <c:v>0.28597446673564875</c:v>
                </c:pt>
                <c:pt idx="71" formatCode="0.00%">
                  <c:v>0.29571802541910291</c:v>
                </c:pt>
                <c:pt idx="72" formatCode="0.00%">
                  <c:v>0.29427327816624671</c:v>
                </c:pt>
                <c:pt idx="73" formatCode="0.00%">
                  <c:v>0.24778469364264433</c:v>
                </c:pt>
                <c:pt idx="74" formatCode="0.00%">
                  <c:v>0.24433360610364105</c:v>
                </c:pt>
                <c:pt idx="75" formatCode="0.00%">
                  <c:v>0.20232438270853942</c:v>
                </c:pt>
                <c:pt idx="76" formatCode="0.00%">
                  <c:v>0.17134968730545549</c:v>
                </c:pt>
                <c:pt idx="77" formatCode="0.00%">
                  <c:v>0.20266719519899579</c:v>
                </c:pt>
                <c:pt idx="78" formatCode="0.00%">
                  <c:v>0.27402839373236337</c:v>
                </c:pt>
                <c:pt idx="79" formatCode="0.00%">
                  <c:v>0.26017481076412596</c:v>
                </c:pt>
                <c:pt idx="80" formatCode="0.00%">
                  <c:v>0.24533475888385678</c:v>
                </c:pt>
                <c:pt idx="81" formatCode="0.00%">
                  <c:v>0.26856938336353059</c:v>
                </c:pt>
                <c:pt idx="82" formatCode="0.00%">
                  <c:v>0.36801520444046221</c:v>
                </c:pt>
                <c:pt idx="83" formatCode="0.00%">
                  <c:v>0.42357722079227045</c:v>
                </c:pt>
                <c:pt idx="84" formatCode="0.00%">
                  <c:v>0.45233407734472864</c:v>
                </c:pt>
                <c:pt idx="85" formatCode="0.00%">
                  <c:v>0.45658548450221303</c:v>
                </c:pt>
                <c:pt idx="86" formatCode="0.00%">
                  <c:v>0.45803030714411275</c:v>
                </c:pt>
                <c:pt idx="87" formatCode="0.00%">
                  <c:v>0.45072587807612735</c:v>
                </c:pt>
                <c:pt idx="88" formatCode="0.00%">
                  <c:v>0.46394213519410604</c:v>
                </c:pt>
                <c:pt idx="89" formatCode="0.00%">
                  <c:v>0.44392741719331763</c:v>
                </c:pt>
                <c:pt idx="90" formatCode="0.00%">
                  <c:v>0.44283345714958433</c:v>
                </c:pt>
                <c:pt idx="91" formatCode="0.00%">
                  <c:v>0.43010428172558929</c:v>
                </c:pt>
                <c:pt idx="92" formatCode="0.00%">
                  <c:v>0.43028694483739427</c:v>
                </c:pt>
                <c:pt idx="93" formatCode="0.00%">
                  <c:v>0.43159296201994807</c:v>
                </c:pt>
                <c:pt idx="94" formatCode="0.00%">
                  <c:v>0.43406129330851823</c:v>
                </c:pt>
                <c:pt idx="95" formatCode="0.00%">
                  <c:v>0.44977241568065024</c:v>
                </c:pt>
                <c:pt idx="96" formatCode="0.00%">
                  <c:v>0.46674263068051425</c:v>
                </c:pt>
                <c:pt idx="97" formatCode="0.00%">
                  <c:v>0.50490549712098887</c:v>
                </c:pt>
                <c:pt idx="98" formatCode="0.00%">
                  <c:v>0.49602133709823637</c:v>
                </c:pt>
                <c:pt idx="99" formatCode="0.00%">
                  <c:v>0.54024622363390218</c:v>
                </c:pt>
                <c:pt idx="100" formatCode="0.00%">
                  <c:v>0.57332513359891202</c:v>
                </c:pt>
                <c:pt idx="101" formatCode="0.00%">
                  <c:v>0.59903612808497386</c:v>
                </c:pt>
                <c:pt idx="102" formatCode="0.00%">
                  <c:v>0.58229166522041631</c:v>
                </c:pt>
                <c:pt idx="103" formatCode="0.00%">
                  <c:v>0.55186318485259844</c:v>
                </c:pt>
                <c:pt idx="104" formatCode="0.00%">
                  <c:v>0.50917379769378601</c:v>
                </c:pt>
                <c:pt idx="105" formatCode="0.00%">
                  <c:v>0.51603363478057618</c:v>
                </c:pt>
                <c:pt idx="106" formatCode="0.00%">
                  <c:v>0.53499600451367446</c:v>
                </c:pt>
                <c:pt idx="107" formatCode="0.00%">
                  <c:v>0.53372057185316368</c:v>
                </c:pt>
                <c:pt idx="108" formatCode="0.00%">
                  <c:v>0.5228315683402871</c:v>
                </c:pt>
                <c:pt idx="109" formatCode="0.00%">
                  <c:v>0.52588579817058423</c:v>
                </c:pt>
                <c:pt idx="110" formatCode="0.00%">
                  <c:v>0.54187305511003803</c:v>
                </c:pt>
                <c:pt idx="111" formatCode="0.00%">
                  <c:v>0.55279314768848598</c:v>
                </c:pt>
                <c:pt idx="112" formatCode="0.00%">
                  <c:v>0.54822032331149906</c:v>
                </c:pt>
                <c:pt idx="113" formatCode="0.00%">
                  <c:v>0.52853079446016427</c:v>
                </c:pt>
                <c:pt idx="114" formatCode="0.00%">
                  <c:v>0.50949037859610657</c:v>
                </c:pt>
                <c:pt idx="115" formatCode="0.00%">
                  <c:v>0.45621070072235165</c:v>
                </c:pt>
                <c:pt idx="116" formatCode="0.00%">
                  <c:v>0.41725216351562044</c:v>
                </c:pt>
                <c:pt idx="117" formatCode="0.00%">
                  <c:v>0.42055607114432547</c:v>
                </c:pt>
                <c:pt idx="118" formatCode="0.00%">
                  <c:v>0.41951103395443323</c:v>
                </c:pt>
                <c:pt idx="119" formatCode="0.00%">
                  <c:v>0.41829532888452881</c:v>
                </c:pt>
                <c:pt idx="120" formatCode="0.00%">
                  <c:v>0.40666697615332176</c:v>
                </c:pt>
                <c:pt idx="121" formatCode="0.00%">
                  <c:v>0.40667164679079915</c:v>
                </c:pt>
                <c:pt idx="122" formatCode="0.00%">
                  <c:v>0.37902451387331121</c:v>
                </c:pt>
                <c:pt idx="123" formatCode="0.00%">
                  <c:v>0.34439605077752616</c:v>
                </c:pt>
                <c:pt idx="124" formatCode="0.00%">
                  <c:v>0.32928003596197869</c:v>
                </c:pt>
                <c:pt idx="125" formatCode="0.00%">
                  <c:v>0.32688333567824868</c:v>
                </c:pt>
                <c:pt idx="126" formatCode="0.00%">
                  <c:v>0.34315470328242226</c:v>
                </c:pt>
                <c:pt idx="127" formatCode="0.00%">
                  <c:v>0.31365212746212551</c:v>
                </c:pt>
                <c:pt idx="128" formatCode="0.00%">
                  <c:v>0.219419075048783</c:v>
                </c:pt>
                <c:pt idx="129" formatCode="0.00%">
                  <c:v>0.19436694276299288</c:v>
                </c:pt>
                <c:pt idx="130" formatCode="0.00%">
                  <c:v>0.18990575094896817</c:v>
                </c:pt>
                <c:pt idx="131" formatCode="0.00%">
                  <c:v>0.19816516977792684</c:v>
                </c:pt>
                <c:pt idx="132" formatCode="0.00%">
                  <c:v>0.19440108388210212</c:v>
                </c:pt>
                <c:pt idx="133" formatCode="0.00%">
                  <c:v>0.17906275774224065</c:v>
                </c:pt>
                <c:pt idx="134" formatCode="0.00%">
                  <c:v>0.17221946902106131</c:v>
                </c:pt>
                <c:pt idx="135" formatCode="0.00%">
                  <c:v>0.18730625875099838</c:v>
                </c:pt>
                <c:pt idx="136" formatCode="0.00%">
                  <c:v>0.25613490952678614</c:v>
                </c:pt>
                <c:pt idx="137" formatCode="0.00%">
                  <c:v>0.33474029451846576</c:v>
                </c:pt>
                <c:pt idx="138" formatCode="0.00%">
                  <c:v>0.36462434669553379</c:v>
                </c:pt>
                <c:pt idx="139" formatCode="0.00%">
                  <c:v>0.36789937901112307</c:v>
                </c:pt>
                <c:pt idx="140" formatCode="0.00%">
                  <c:v>0.33669947063850031</c:v>
                </c:pt>
                <c:pt idx="141" formatCode="0.00%">
                  <c:v>0.29877226948700886</c:v>
                </c:pt>
                <c:pt idx="142" formatCode="0.00%">
                  <c:v>0.2571674174396143</c:v>
                </c:pt>
                <c:pt idx="143" formatCode="0.00%">
                  <c:v>0.21765608037287459</c:v>
                </c:pt>
                <c:pt idx="144" formatCode="0.00%">
                  <c:v>0.21409749484396876</c:v>
                </c:pt>
                <c:pt idx="145" formatCode="0.00%">
                  <c:v>0.24871361778463755</c:v>
                </c:pt>
                <c:pt idx="146" formatCode="0.00%">
                  <c:v>0.25036986243492448</c:v>
                </c:pt>
                <c:pt idx="147" formatCode="0.00%">
                  <c:v>0.23059426488538062</c:v>
                </c:pt>
                <c:pt idx="148" formatCode="0.00%">
                  <c:v>0.21130761758946842</c:v>
                </c:pt>
                <c:pt idx="149" formatCode="0.00%">
                  <c:v>0.20990011309076215</c:v>
                </c:pt>
                <c:pt idx="150" formatCode="0.00%">
                  <c:v>0.20761673821367274</c:v>
                </c:pt>
                <c:pt idx="151" formatCode="0.00%">
                  <c:v>0.19354359110425243</c:v>
                </c:pt>
                <c:pt idx="152" formatCode="0.00%">
                  <c:v>0.19147181344352748</c:v>
                </c:pt>
                <c:pt idx="153" formatCode="0.00%">
                  <c:v>0.2062442251721037</c:v>
                </c:pt>
                <c:pt idx="154" formatCode="0.00%">
                  <c:v>0.24063544765950756</c:v>
                </c:pt>
                <c:pt idx="155" formatCode="0.00%">
                  <c:v>0.26491977534668015</c:v>
                </c:pt>
                <c:pt idx="156" formatCode="0.00%">
                  <c:v>0.30085636253263887</c:v>
                </c:pt>
                <c:pt idx="157" formatCode="0.00%">
                  <c:v>0.33968486055537372</c:v>
                </c:pt>
                <c:pt idx="158" formatCode="0.00%">
                  <c:v>0.31574835438946997</c:v>
                </c:pt>
                <c:pt idx="159" formatCode="0.00%">
                  <c:v>0.31412257788083936</c:v>
                </c:pt>
                <c:pt idx="160" formatCode="0.00%">
                  <c:v>0.30602342658309278</c:v>
                </c:pt>
                <c:pt idx="161" formatCode="0.00%">
                  <c:v>0.30709793246297423</c:v>
                </c:pt>
                <c:pt idx="162" formatCode="0.00%">
                  <c:v>0.28774321929072155</c:v>
                </c:pt>
                <c:pt idx="163" formatCode="0.00%">
                  <c:v>0.25500899257830362</c:v>
                </c:pt>
                <c:pt idx="164" formatCode="0.00%">
                  <c:v>0.24483069457389645</c:v>
                </c:pt>
                <c:pt idx="165" formatCode="0.00%">
                  <c:v>0.23121997243868059</c:v>
                </c:pt>
                <c:pt idx="166" formatCode="0.00%">
                  <c:v>0.26594325249301848</c:v>
                </c:pt>
                <c:pt idx="167" formatCode="0.00%">
                  <c:v>0.27953364467482028</c:v>
                </c:pt>
                <c:pt idx="168" formatCode="0.00%">
                  <c:v>0.29591578121983697</c:v>
                </c:pt>
                <c:pt idx="169" formatCode="0.00%">
                  <c:v>0.38341529292122817</c:v>
                </c:pt>
                <c:pt idx="170" formatCode="0.00%">
                  <c:v>0.40668320667667146</c:v>
                </c:pt>
                <c:pt idx="171" formatCode="0.00%">
                  <c:v>0.37766298713223956</c:v>
                </c:pt>
                <c:pt idx="172" formatCode="0.00%">
                  <c:v>0.33328686738263236</c:v>
                </c:pt>
                <c:pt idx="173" formatCode="0.00%">
                  <c:v>0.30288873252602722</c:v>
                </c:pt>
                <c:pt idx="174" formatCode="0.00%">
                  <c:v>0.31278410488031622</c:v>
                </c:pt>
                <c:pt idx="175" formatCode="0.00%">
                  <c:v>0.34257080077988544</c:v>
                </c:pt>
                <c:pt idx="176" formatCode="0.00%">
                  <c:v>0.36363163009306465</c:v>
                </c:pt>
                <c:pt idx="177" formatCode="0.00%">
                  <c:v>0.29698890343409989</c:v>
                </c:pt>
                <c:pt idx="178" formatCode="0.00%">
                  <c:v>0.134269780672052</c:v>
                </c:pt>
                <c:pt idx="179" formatCode="0.00%">
                  <c:v>1.909182976971743E-2</c:v>
                </c:pt>
                <c:pt idx="180" formatCode="0.00%">
                  <c:v>-5.1439755436362457E-3</c:v>
                </c:pt>
                <c:pt idx="181" formatCode="0.00%">
                  <c:v>2.1062350761416541E-2</c:v>
                </c:pt>
                <c:pt idx="182" formatCode="0.00%">
                  <c:v>4.4922113958933238E-2</c:v>
                </c:pt>
                <c:pt idx="183" formatCode="0.00%">
                  <c:v>7.9733551030989142E-2</c:v>
                </c:pt>
                <c:pt idx="184" formatCode="0.00%">
                  <c:v>9.8191280942857159E-2</c:v>
                </c:pt>
                <c:pt idx="185" formatCode="0.00%">
                  <c:v>0.11087505806728748</c:v>
                </c:pt>
                <c:pt idx="186" formatCode="0.00%">
                  <c:v>0.11829277525714613</c:v>
                </c:pt>
                <c:pt idx="187" formatCode="0.00%">
                  <c:v>0.15598412282800403</c:v>
                </c:pt>
                <c:pt idx="188" formatCode="0.00%">
                  <c:v>0.18336413495366044</c:v>
                </c:pt>
                <c:pt idx="189" formatCode="0.00%">
                  <c:v>0.2113011448725356</c:v>
                </c:pt>
                <c:pt idx="190" formatCode="0.00%">
                  <c:v>0.2170365156990256</c:v>
                </c:pt>
                <c:pt idx="191" formatCode="0.00%">
                  <c:v>0.22900062704296692</c:v>
                </c:pt>
                <c:pt idx="192" formatCode="0.00%">
                  <c:v>0.23449940898112495</c:v>
                </c:pt>
                <c:pt idx="193" formatCode="0.00%">
                  <c:v>0.24059771675937286</c:v>
                </c:pt>
                <c:pt idx="194" formatCode="0.00%">
                  <c:v>0.24907301720137043</c:v>
                </c:pt>
                <c:pt idx="195" formatCode="0.00%">
                  <c:v>0.2572920915674306</c:v>
                </c:pt>
                <c:pt idx="196" formatCode="0.00%">
                  <c:v>0.31204780968871293</c:v>
                </c:pt>
                <c:pt idx="197" formatCode="0.00%">
                  <c:v>0.37952362909361587</c:v>
                </c:pt>
                <c:pt idx="198" formatCode="0.00%">
                  <c:v>0.39254338350389212</c:v>
                </c:pt>
                <c:pt idx="199" formatCode="0.00%">
                  <c:v>0.46374705294572371</c:v>
                </c:pt>
                <c:pt idx="200" formatCode="0.00%">
                  <c:v>0.46119811014726536</c:v>
                </c:pt>
                <c:pt idx="201" formatCode="0.00%">
                  <c:v>0.46256754172631831</c:v>
                </c:pt>
                <c:pt idx="202" formatCode="0.00%">
                  <c:v>0.46910412007771463</c:v>
                </c:pt>
                <c:pt idx="203" formatCode="0.00%">
                  <c:v>0.50432882558884762</c:v>
                </c:pt>
                <c:pt idx="204" formatCode="0.00%">
                  <c:v>0.57017355434455241</c:v>
                </c:pt>
                <c:pt idx="205" formatCode="0.00%">
                  <c:v>0.64784267339734358</c:v>
                </c:pt>
                <c:pt idx="206" formatCode="0.00%">
                  <c:v>0.68079142696128314</c:v>
                </c:pt>
                <c:pt idx="207" formatCode="0.00%">
                  <c:v>0.67376595355748037</c:v>
                </c:pt>
                <c:pt idx="208" formatCode="0.00%">
                  <c:v>0.67800170620462419</c:v>
                </c:pt>
                <c:pt idx="209" formatCode="0.00%">
                  <c:v>0.70342781427318402</c:v>
                </c:pt>
                <c:pt idx="210" formatCode="0.00%">
                  <c:v>0.69514779260907045</c:v>
                </c:pt>
                <c:pt idx="211" formatCode="0.00%">
                  <c:v>0.70657214555790004</c:v>
                </c:pt>
                <c:pt idx="212" formatCode="0.00%">
                  <c:v>0.70833752857371224</c:v>
                </c:pt>
                <c:pt idx="213" formatCode="0.00%">
                  <c:v>0.71451031632748863</c:v>
                </c:pt>
                <c:pt idx="214" formatCode="0.00%">
                  <c:v>0.68373424494518975</c:v>
                </c:pt>
                <c:pt idx="215" formatCode="0.00%">
                  <c:v>0.61888930726321967</c:v>
                </c:pt>
                <c:pt idx="216" formatCode="0.00%">
                  <c:v>0.55590479081563016</c:v>
                </c:pt>
                <c:pt idx="217" formatCode="0.00%">
                  <c:v>0.54356534280328095</c:v>
                </c:pt>
                <c:pt idx="218" formatCode="0.00%">
                  <c:v>0.54214141236433133</c:v>
                </c:pt>
                <c:pt idx="219" formatCode="0.00%">
                  <c:v>0.53817433194105024</c:v>
                </c:pt>
                <c:pt idx="220" formatCode="0.00%">
                  <c:v>0.5430248172418457</c:v>
                </c:pt>
                <c:pt idx="221" formatCode="0.00%">
                  <c:v>0.54684251015356911</c:v>
                </c:pt>
                <c:pt idx="222" formatCode="0.00%">
                  <c:v>0.54169423434941766</c:v>
                </c:pt>
                <c:pt idx="223" formatCode="0.00%">
                  <c:v>0.53852673543301721</c:v>
                </c:pt>
                <c:pt idx="224" formatCode="0.00%">
                  <c:v>0.53162549581539109</c:v>
                </c:pt>
                <c:pt idx="225" formatCode="0.00%">
                  <c:v>0.53625054680447537</c:v>
                </c:pt>
                <c:pt idx="226" formatCode="0.00%">
                  <c:v>0.52992986488041816</c:v>
                </c:pt>
                <c:pt idx="227" formatCode="0.00%">
                  <c:v>0.52847848587735347</c:v>
                </c:pt>
                <c:pt idx="228" formatCode="0.00%">
                  <c:v>0.50561462006888114</c:v>
                </c:pt>
                <c:pt idx="229" formatCode="0.00%">
                  <c:v>0.49291901673598659</c:v>
                </c:pt>
                <c:pt idx="230" formatCode="0.00%">
                  <c:v>0.48228160921352919</c:v>
                </c:pt>
                <c:pt idx="231" formatCode="0.00%">
                  <c:v>0.46724256545447879</c:v>
                </c:pt>
                <c:pt idx="232" formatCode="0.00%">
                  <c:v>0.44561470114393525</c:v>
                </c:pt>
                <c:pt idx="233" formatCode="0.00%">
                  <c:v>0.41013022107161134</c:v>
                </c:pt>
                <c:pt idx="234" formatCode="0.00%">
                  <c:v>0.35599354451384269</c:v>
                </c:pt>
                <c:pt idx="235" formatCode="0.00%">
                  <c:v>0.30242732309673193</c:v>
                </c:pt>
                <c:pt idx="236" formatCode="0.00%">
                  <c:v>0.29300404674685609</c:v>
                </c:pt>
                <c:pt idx="237" formatCode="0.00%">
                  <c:v>0.300225204624672</c:v>
                </c:pt>
                <c:pt idx="238" formatCode="0.00%">
                  <c:v>0.34003645203438354</c:v>
                </c:pt>
                <c:pt idx="239" formatCode="0.00%">
                  <c:v>0.36173471892612197</c:v>
                </c:pt>
                <c:pt idx="240" formatCode="0.00%">
                  <c:v>0.31633749705611364</c:v>
                </c:pt>
                <c:pt idx="241" formatCode="0.00%">
                  <c:v>0.27460234519098226</c:v>
                </c:pt>
                <c:pt idx="242" formatCode="0.00%">
                  <c:v>0.23059433867998178</c:v>
                </c:pt>
                <c:pt idx="243" formatCode="0.00%">
                  <c:v>0.20661321780493219</c:v>
                </c:pt>
                <c:pt idx="244" formatCode="0.00%">
                  <c:v>0.18465185281630597</c:v>
                </c:pt>
                <c:pt idx="245" formatCode="0.00%">
                  <c:v>0.17944429928948438</c:v>
                </c:pt>
                <c:pt idx="246" formatCode="0.00%">
                  <c:v>0.17775965262690832</c:v>
                </c:pt>
                <c:pt idx="247" formatCode="0.00%">
                  <c:v>0.18702933959738408</c:v>
                </c:pt>
                <c:pt idx="248" formatCode="0.00%">
                  <c:v>0.18443085882263185</c:v>
                </c:pt>
                <c:pt idx="249" formatCode="0.00%">
                  <c:v>0.18439551216045394</c:v>
                </c:pt>
                <c:pt idx="250" formatCode="0.00%">
                  <c:v>0.17910763644764424</c:v>
                </c:pt>
                <c:pt idx="251" formatCode="0.00%">
                  <c:v>0.19142414156795604</c:v>
                </c:pt>
                <c:pt idx="252" formatCode="0.00%">
                  <c:v>0.19470172018052054</c:v>
                </c:pt>
                <c:pt idx="253" formatCode="0.00%">
                  <c:v>0.1943485335916495</c:v>
                </c:pt>
                <c:pt idx="254" formatCode="0.00%">
                  <c:v>0.19805132293575298</c:v>
                </c:pt>
                <c:pt idx="255" formatCode="0.00%">
                  <c:v>0.23408127040849866</c:v>
                </c:pt>
                <c:pt idx="256" formatCode="0.00%">
                  <c:v>0.29647258361691237</c:v>
                </c:pt>
                <c:pt idx="257" formatCode="0.00%">
                  <c:v>0.38430332811754586</c:v>
                </c:pt>
                <c:pt idx="258" formatCode="0.00%">
                  <c:v>0.41676782118749556</c:v>
                </c:pt>
                <c:pt idx="259" formatCode="0.00%">
                  <c:v>0.41519772680522055</c:v>
                </c:pt>
                <c:pt idx="260" formatCode="0.00%">
                  <c:v>0.41283909609949371</c:v>
                </c:pt>
                <c:pt idx="261" formatCode="0.00%">
                  <c:v>0.39987766518701162</c:v>
                </c:pt>
                <c:pt idx="262" formatCode="0.00%">
                  <c:v>0.39631201288855544</c:v>
                </c:pt>
                <c:pt idx="263" formatCode="0.00%">
                  <c:v>0.39582578067644891</c:v>
                </c:pt>
                <c:pt idx="264" formatCode="0.00%">
                  <c:v>0.39732051262183204</c:v>
                </c:pt>
                <c:pt idx="265" formatCode="0.00%">
                  <c:v>0.40582697538938417</c:v>
                </c:pt>
                <c:pt idx="266" formatCode="0.00%">
                  <c:v>0.41130421620836083</c:v>
                </c:pt>
                <c:pt idx="267" formatCode="0.00%">
                  <c:v>0.40538720624619096</c:v>
                </c:pt>
                <c:pt idx="268" formatCode="0.00%">
                  <c:v>0.40618088898924487</c:v>
                </c:pt>
                <c:pt idx="269" formatCode="0.00%">
                  <c:v>0.40252790148001727</c:v>
                </c:pt>
                <c:pt idx="270" formatCode="0.00%">
                  <c:v>0.40522423976052552</c:v>
                </c:pt>
                <c:pt idx="271" formatCode="0.00%">
                  <c:v>0.40529599164003249</c:v>
                </c:pt>
                <c:pt idx="272" formatCode="0.00%">
                  <c:v>0.40905937312652912</c:v>
                </c:pt>
                <c:pt idx="273" formatCode="0.00%">
                  <c:v>0.41644529008798681</c:v>
                </c:pt>
                <c:pt idx="274" formatCode="0.00%">
                  <c:v>0.43001845234241248</c:v>
                </c:pt>
                <c:pt idx="275" formatCode="0.00%">
                  <c:v>0.44938447499364043</c:v>
                </c:pt>
                <c:pt idx="276" formatCode="0.00%">
                  <c:v>0.47660588900296769</c:v>
                </c:pt>
                <c:pt idx="277" formatCode="0.00%">
                  <c:v>0.47812625633595734</c:v>
                </c:pt>
                <c:pt idx="278" formatCode="0.00%">
                  <c:v>0.45980002175388124</c:v>
                </c:pt>
                <c:pt idx="279" formatCode="0.00%">
                  <c:v>0.36402707361081355</c:v>
                </c:pt>
                <c:pt idx="280" formatCode="0.00%">
                  <c:v>0.19480168860889904</c:v>
                </c:pt>
                <c:pt idx="281" formatCode="0.00%">
                  <c:v>9.4313210327379743E-2</c:v>
                </c:pt>
                <c:pt idx="282" formatCode="0.00%">
                  <c:v>0.19149547879580359</c:v>
                </c:pt>
                <c:pt idx="283" formatCode="0.00%">
                  <c:v>0.31368477676069056</c:v>
                </c:pt>
                <c:pt idx="284" formatCode="0.00%">
                  <c:v>9.1742109043073575E-2</c:v>
                </c:pt>
                <c:pt idx="285" formatCode="0.00%">
                  <c:v>-3.64185625369248E-3</c:v>
                </c:pt>
                <c:pt idx="286" formatCode="0.00%">
                  <c:v>1.2721491110705443E-2</c:v>
                </c:pt>
                <c:pt idx="287" formatCode="0.00%">
                  <c:v>1.663527530797157E-2</c:v>
                </c:pt>
                <c:pt idx="288" formatCode="0.00%">
                  <c:v>3.0345056381135022E-2</c:v>
                </c:pt>
                <c:pt idx="289" formatCode="0.00%">
                  <c:v>2.0380562485915476E-2</c:v>
                </c:pt>
                <c:pt idx="290" formatCode="0.00%">
                  <c:v>1.9964948274958958E-2</c:v>
                </c:pt>
                <c:pt idx="291" formatCode="0.00%">
                  <c:v>4.634541868285766E-3</c:v>
                </c:pt>
                <c:pt idx="292" formatCode="0.00%">
                  <c:v>-5.799137609737783E-3</c:v>
                </c:pt>
                <c:pt idx="293" formatCode="0.00%">
                  <c:v>-6.4113417601789936E-3</c:v>
                </c:pt>
                <c:pt idx="294" formatCode="0.00%">
                  <c:v>-1.3655763942990572E-2</c:v>
                </c:pt>
                <c:pt idx="295" formatCode="0.00%">
                  <c:v>-3.8999460637656725E-3</c:v>
                </c:pt>
                <c:pt idx="296" formatCode="0.00%">
                  <c:v>-1.1552169994231059E-4</c:v>
                </c:pt>
                <c:pt idx="297" formatCode="0.00%">
                  <c:v>-6.9699747237317636E-4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E-44FA-A4D4-D7542F85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21976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'S&amp;P500_USGDP Correlation'!$L$1</c:f>
              <c:strCache>
                <c:ptCount val="1"/>
                <c:pt idx="0">
                  <c:v>Rolling 10yr-Correlation: 6-MO LAG</c:v>
                </c:pt>
              </c:strCache>
            </c:strRef>
          </c:tx>
          <c:spPr>
            <a:ln w="19050" cap="rnd">
              <a:solidFill>
                <a:srgbClr val="21FF85"/>
              </a:solidFill>
              <a:round/>
            </a:ln>
            <a:effectLst/>
          </c:spPr>
          <c:marker>
            <c:symbol val="none"/>
          </c:marker>
          <c:cat>
            <c:numRef>
              <c:f>'S&amp;P500_USGDP Correlation'!$A$3:$A$301</c:f>
              <c:numCache>
                <c:formatCode>m/d/yyyy</c:formatCode>
                <c:ptCount val="299"/>
                <c:pt idx="0">
                  <c:v>18353</c:v>
                </c:pt>
                <c:pt idx="1">
                  <c:v>18444</c:v>
                </c:pt>
                <c:pt idx="2">
                  <c:v>18536</c:v>
                </c:pt>
                <c:pt idx="3">
                  <c:v>18628</c:v>
                </c:pt>
                <c:pt idx="4">
                  <c:v>18718</c:v>
                </c:pt>
                <c:pt idx="5">
                  <c:v>18809</c:v>
                </c:pt>
                <c:pt idx="6">
                  <c:v>18901</c:v>
                </c:pt>
                <c:pt idx="7">
                  <c:v>18993</c:v>
                </c:pt>
                <c:pt idx="8">
                  <c:v>19084</c:v>
                </c:pt>
                <c:pt idx="9">
                  <c:v>19175</c:v>
                </c:pt>
                <c:pt idx="10">
                  <c:v>19267</c:v>
                </c:pt>
                <c:pt idx="11">
                  <c:v>19359</c:v>
                </c:pt>
                <c:pt idx="12">
                  <c:v>19449</c:v>
                </c:pt>
                <c:pt idx="13">
                  <c:v>19540</c:v>
                </c:pt>
                <c:pt idx="14">
                  <c:v>19632</c:v>
                </c:pt>
                <c:pt idx="15">
                  <c:v>19724</c:v>
                </c:pt>
                <c:pt idx="16">
                  <c:v>19814</c:v>
                </c:pt>
                <c:pt idx="17">
                  <c:v>19905</c:v>
                </c:pt>
                <c:pt idx="18">
                  <c:v>19997</c:v>
                </c:pt>
                <c:pt idx="19">
                  <c:v>20089</c:v>
                </c:pt>
                <c:pt idx="20">
                  <c:v>20179</c:v>
                </c:pt>
                <c:pt idx="21">
                  <c:v>20270</c:v>
                </c:pt>
                <c:pt idx="22">
                  <c:v>20362</c:v>
                </c:pt>
                <c:pt idx="23">
                  <c:v>20454</c:v>
                </c:pt>
                <c:pt idx="24">
                  <c:v>20545</c:v>
                </c:pt>
                <c:pt idx="25">
                  <c:v>20636</c:v>
                </c:pt>
                <c:pt idx="26">
                  <c:v>20728</c:v>
                </c:pt>
                <c:pt idx="27">
                  <c:v>20820</c:v>
                </c:pt>
                <c:pt idx="28">
                  <c:v>20910</c:v>
                </c:pt>
                <c:pt idx="29">
                  <c:v>21001</c:v>
                </c:pt>
                <c:pt idx="30">
                  <c:v>21093</c:v>
                </c:pt>
                <c:pt idx="31">
                  <c:v>21185</c:v>
                </c:pt>
                <c:pt idx="32">
                  <c:v>21275</c:v>
                </c:pt>
                <c:pt idx="33">
                  <c:v>21366</c:v>
                </c:pt>
                <c:pt idx="34">
                  <c:v>21458</c:v>
                </c:pt>
                <c:pt idx="35">
                  <c:v>21550</c:v>
                </c:pt>
                <c:pt idx="36">
                  <c:v>21640</c:v>
                </c:pt>
                <c:pt idx="37">
                  <c:v>21731</c:v>
                </c:pt>
                <c:pt idx="38">
                  <c:v>21823</c:v>
                </c:pt>
                <c:pt idx="39">
                  <c:v>21915</c:v>
                </c:pt>
                <c:pt idx="40">
                  <c:v>22006</c:v>
                </c:pt>
                <c:pt idx="41">
                  <c:v>22097</c:v>
                </c:pt>
                <c:pt idx="42">
                  <c:v>22189</c:v>
                </c:pt>
                <c:pt idx="43">
                  <c:v>22281</c:v>
                </c:pt>
                <c:pt idx="44">
                  <c:v>22371</c:v>
                </c:pt>
                <c:pt idx="45">
                  <c:v>22462</c:v>
                </c:pt>
                <c:pt idx="46">
                  <c:v>22554</c:v>
                </c:pt>
                <c:pt idx="47">
                  <c:v>22646</c:v>
                </c:pt>
                <c:pt idx="48">
                  <c:v>22736</c:v>
                </c:pt>
                <c:pt idx="49">
                  <c:v>22827</c:v>
                </c:pt>
                <c:pt idx="50">
                  <c:v>22919</c:v>
                </c:pt>
                <c:pt idx="51">
                  <c:v>23011</c:v>
                </c:pt>
                <c:pt idx="52">
                  <c:v>23101</c:v>
                </c:pt>
                <c:pt idx="53">
                  <c:v>23192</c:v>
                </c:pt>
                <c:pt idx="54">
                  <c:v>23284</c:v>
                </c:pt>
                <c:pt idx="55">
                  <c:v>23376</c:v>
                </c:pt>
                <c:pt idx="56">
                  <c:v>23467</c:v>
                </c:pt>
                <c:pt idx="57">
                  <c:v>23558</c:v>
                </c:pt>
                <c:pt idx="58">
                  <c:v>23650</c:v>
                </c:pt>
                <c:pt idx="59">
                  <c:v>23742</c:v>
                </c:pt>
                <c:pt idx="60">
                  <c:v>23832</c:v>
                </c:pt>
                <c:pt idx="61">
                  <c:v>23923</c:v>
                </c:pt>
                <c:pt idx="62">
                  <c:v>24015</c:v>
                </c:pt>
                <c:pt idx="63">
                  <c:v>24107</c:v>
                </c:pt>
                <c:pt idx="64">
                  <c:v>24197</c:v>
                </c:pt>
                <c:pt idx="65">
                  <c:v>24288</c:v>
                </c:pt>
                <c:pt idx="66">
                  <c:v>24380</c:v>
                </c:pt>
                <c:pt idx="67">
                  <c:v>24472</c:v>
                </c:pt>
                <c:pt idx="68">
                  <c:v>24562</c:v>
                </c:pt>
                <c:pt idx="69">
                  <c:v>24653</c:v>
                </c:pt>
                <c:pt idx="70">
                  <c:v>24745</c:v>
                </c:pt>
                <c:pt idx="71">
                  <c:v>24837</c:v>
                </c:pt>
                <c:pt idx="72">
                  <c:v>24928</c:v>
                </c:pt>
                <c:pt idx="73">
                  <c:v>25019</c:v>
                </c:pt>
                <c:pt idx="74">
                  <c:v>25111</c:v>
                </c:pt>
                <c:pt idx="75">
                  <c:v>25203</c:v>
                </c:pt>
                <c:pt idx="76">
                  <c:v>25293</c:v>
                </c:pt>
                <c:pt idx="77">
                  <c:v>25384</c:v>
                </c:pt>
                <c:pt idx="78">
                  <c:v>25476</c:v>
                </c:pt>
                <c:pt idx="79">
                  <c:v>25568</c:v>
                </c:pt>
                <c:pt idx="80">
                  <c:v>25658</c:v>
                </c:pt>
                <c:pt idx="81">
                  <c:v>25749</c:v>
                </c:pt>
                <c:pt idx="82">
                  <c:v>25841</c:v>
                </c:pt>
                <c:pt idx="83">
                  <c:v>25933</c:v>
                </c:pt>
                <c:pt idx="84">
                  <c:v>26023</c:v>
                </c:pt>
                <c:pt idx="85">
                  <c:v>26114</c:v>
                </c:pt>
                <c:pt idx="86">
                  <c:v>26206</c:v>
                </c:pt>
                <c:pt idx="87">
                  <c:v>26298</c:v>
                </c:pt>
                <c:pt idx="88">
                  <c:v>26389</c:v>
                </c:pt>
                <c:pt idx="89">
                  <c:v>26480</c:v>
                </c:pt>
                <c:pt idx="90">
                  <c:v>26572</c:v>
                </c:pt>
                <c:pt idx="91">
                  <c:v>26664</c:v>
                </c:pt>
                <c:pt idx="92">
                  <c:v>26754</c:v>
                </c:pt>
                <c:pt idx="93">
                  <c:v>26845</c:v>
                </c:pt>
                <c:pt idx="94">
                  <c:v>26937</c:v>
                </c:pt>
                <c:pt idx="95">
                  <c:v>27029</c:v>
                </c:pt>
                <c:pt idx="96">
                  <c:v>27119</c:v>
                </c:pt>
                <c:pt idx="97">
                  <c:v>27210</c:v>
                </c:pt>
                <c:pt idx="98">
                  <c:v>27302</c:v>
                </c:pt>
                <c:pt idx="99">
                  <c:v>27394</c:v>
                </c:pt>
                <c:pt idx="100">
                  <c:v>27484</c:v>
                </c:pt>
                <c:pt idx="101">
                  <c:v>27575</c:v>
                </c:pt>
                <c:pt idx="102">
                  <c:v>27667</c:v>
                </c:pt>
                <c:pt idx="103">
                  <c:v>27759</c:v>
                </c:pt>
                <c:pt idx="104">
                  <c:v>27850</c:v>
                </c:pt>
                <c:pt idx="105">
                  <c:v>27941</c:v>
                </c:pt>
                <c:pt idx="106">
                  <c:v>28033</c:v>
                </c:pt>
                <c:pt idx="107">
                  <c:v>28125</c:v>
                </c:pt>
                <c:pt idx="108">
                  <c:v>28215</c:v>
                </c:pt>
                <c:pt idx="109">
                  <c:v>28306</c:v>
                </c:pt>
                <c:pt idx="110">
                  <c:v>28398</c:v>
                </c:pt>
                <c:pt idx="111">
                  <c:v>28490</c:v>
                </c:pt>
                <c:pt idx="112">
                  <c:v>28580</c:v>
                </c:pt>
                <c:pt idx="113">
                  <c:v>28671</c:v>
                </c:pt>
                <c:pt idx="114">
                  <c:v>28763</c:v>
                </c:pt>
                <c:pt idx="115">
                  <c:v>28855</c:v>
                </c:pt>
                <c:pt idx="116">
                  <c:v>28945</c:v>
                </c:pt>
                <c:pt idx="117">
                  <c:v>29036</c:v>
                </c:pt>
                <c:pt idx="118">
                  <c:v>29128</c:v>
                </c:pt>
                <c:pt idx="119">
                  <c:v>29220</c:v>
                </c:pt>
                <c:pt idx="120">
                  <c:v>29311</c:v>
                </c:pt>
                <c:pt idx="121">
                  <c:v>29402</c:v>
                </c:pt>
                <c:pt idx="122">
                  <c:v>29494</c:v>
                </c:pt>
                <c:pt idx="123">
                  <c:v>29586</c:v>
                </c:pt>
                <c:pt idx="124">
                  <c:v>29676</c:v>
                </c:pt>
                <c:pt idx="125">
                  <c:v>29767</c:v>
                </c:pt>
                <c:pt idx="126">
                  <c:v>29859</c:v>
                </c:pt>
                <c:pt idx="127">
                  <c:v>29951</c:v>
                </c:pt>
                <c:pt idx="128">
                  <c:v>30041</c:v>
                </c:pt>
                <c:pt idx="129">
                  <c:v>30132</c:v>
                </c:pt>
                <c:pt idx="130">
                  <c:v>30224</c:v>
                </c:pt>
                <c:pt idx="131">
                  <c:v>30316</c:v>
                </c:pt>
                <c:pt idx="132">
                  <c:v>30406</c:v>
                </c:pt>
                <c:pt idx="133">
                  <c:v>30497</c:v>
                </c:pt>
                <c:pt idx="134">
                  <c:v>30589</c:v>
                </c:pt>
                <c:pt idx="135">
                  <c:v>30681</c:v>
                </c:pt>
                <c:pt idx="136">
                  <c:v>30772</c:v>
                </c:pt>
                <c:pt idx="137">
                  <c:v>30863</c:v>
                </c:pt>
                <c:pt idx="138">
                  <c:v>30955</c:v>
                </c:pt>
                <c:pt idx="139">
                  <c:v>31047</c:v>
                </c:pt>
                <c:pt idx="140">
                  <c:v>31137</c:v>
                </c:pt>
                <c:pt idx="141">
                  <c:v>31228</c:v>
                </c:pt>
                <c:pt idx="142">
                  <c:v>31320</c:v>
                </c:pt>
                <c:pt idx="143">
                  <c:v>31412</c:v>
                </c:pt>
                <c:pt idx="144">
                  <c:v>31502</c:v>
                </c:pt>
                <c:pt idx="145">
                  <c:v>31593</c:v>
                </c:pt>
                <c:pt idx="146">
                  <c:v>31685</c:v>
                </c:pt>
                <c:pt idx="147">
                  <c:v>31777</c:v>
                </c:pt>
                <c:pt idx="148">
                  <c:v>31867</c:v>
                </c:pt>
                <c:pt idx="149">
                  <c:v>31958</c:v>
                </c:pt>
                <c:pt idx="150">
                  <c:v>32050</c:v>
                </c:pt>
                <c:pt idx="151">
                  <c:v>32142</c:v>
                </c:pt>
                <c:pt idx="152">
                  <c:v>32233</c:v>
                </c:pt>
                <c:pt idx="153">
                  <c:v>32324</c:v>
                </c:pt>
                <c:pt idx="154">
                  <c:v>32416</c:v>
                </c:pt>
                <c:pt idx="155">
                  <c:v>32508</c:v>
                </c:pt>
                <c:pt idx="156">
                  <c:v>32598</c:v>
                </c:pt>
                <c:pt idx="157">
                  <c:v>32689</c:v>
                </c:pt>
                <c:pt idx="158">
                  <c:v>32781</c:v>
                </c:pt>
                <c:pt idx="159">
                  <c:v>32873</c:v>
                </c:pt>
                <c:pt idx="160">
                  <c:v>32963</c:v>
                </c:pt>
                <c:pt idx="161">
                  <c:v>33054</c:v>
                </c:pt>
                <c:pt idx="162">
                  <c:v>33146</c:v>
                </c:pt>
                <c:pt idx="163">
                  <c:v>33238</c:v>
                </c:pt>
                <c:pt idx="164">
                  <c:v>33328</c:v>
                </c:pt>
                <c:pt idx="165">
                  <c:v>33419</c:v>
                </c:pt>
                <c:pt idx="166">
                  <c:v>33511</c:v>
                </c:pt>
                <c:pt idx="167">
                  <c:v>33603</c:v>
                </c:pt>
                <c:pt idx="168">
                  <c:v>33694</c:v>
                </c:pt>
                <c:pt idx="169">
                  <c:v>33785</c:v>
                </c:pt>
                <c:pt idx="170">
                  <c:v>33877</c:v>
                </c:pt>
                <c:pt idx="171">
                  <c:v>33969</c:v>
                </c:pt>
                <c:pt idx="172">
                  <c:v>34059</c:v>
                </c:pt>
                <c:pt idx="173">
                  <c:v>34150</c:v>
                </c:pt>
                <c:pt idx="174">
                  <c:v>34242</c:v>
                </c:pt>
                <c:pt idx="175">
                  <c:v>34334</c:v>
                </c:pt>
                <c:pt idx="176">
                  <c:v>34424</c:v>
                </c:pt>
                <c:pt idx="177">
                  <c:v>34515</c:v>
                </c:pt>
                <c:pt idx="178">
                  <c:v>34607</c:v>
                </c:pt>
                <c:pt idx="179">
                  <c:v>34699</c:v>
                </c:pt>
                <c:pt idx="180">
                  <c:v>34789</c:v>
                </c:pt>
                <c:pt idx="181">
                  <c:v>34880</c:v>
                </c:pt>
                <c:pt idx="182">
                  <c:v>34972</c:v>
                </c:pt>
                <c:pt idx="183">
                  <c:v>35064</c:v>
                </c:pt>
                <c:pt idx="184">
                  <c:v>35155</c:v>
                </c:pt>
                <c:pt idx="185">
                  <c:v>35246</c:v>
                </c:pt>
                <c:pt idx="186">
                  <c:v>35338</c:v>
                </c:pt>
                <c:pt idx="187">
                  <c:v>35430</c:v>
                </c:pt>
                <c:pt idx="188">
                  <c:v>35520</c:v>
                </c:pt>
                <c:pt idx="189">
                  <c:v>35611</c:v>
                </c:pt>
                <c:pt idx="190">
                  <c:v>35703</c:v>
                </c:pt>
                <c:pt idx="191">
                  <c:v>35795</c:v>
                </c:pt>
                <c:pt idx="192">
                  <c:v>35885</c:v>
                </c:pt>
                <c:pt idx="193">
                  <c:v>35976</c:v>
                </c:pt>
                <c:pt idx="194">
                  <c:v>36068</c:v>
                </c:pt>
                <c:pt idx="195">
                  <c:v>36160</c:v>
                </c:pt>
                <c:pt idx="196">
                  <c:v>36250</c:v>
                </c:pt>
                <c:pt idx="197">
                  <c:v>36341</c:v>
                </c:pt>
                <c:pt idx="198">
                  <c:v>36433</c:v>
                </c:pt>
                <c:pt idx="199">
                  <c:v>36525</c:v>
                </c:pt>
                <c:pt idx="200">
                  <c:v>36616</c:v>
                </c:pt>
                <c:pt idx="201">
                  <c:v>36707</c:v>
                </c:pt>
                <c:pt idx="202">
                  <c:v>36799</c:v>
                </c:pt>
                <c:pt idx="203">
                  <c:v>36891</c:v>
                </c:pt>
                <c:pt idx="204">
                  <c:v>36981</c:v>
                </c:pt>
                <c:pt idx="205">
                  <c:v>37072</c:v>
                </c:pt>
                <c:pt idx="206">
                  <c:v>37164</c:v>
                </c:pt>
                <c:pt idx="207">
                  <c:v>37256</c:v>
                </c:pt>
                <c:pt idx="208">
                  <c:v>37346</c:v>
                </c:pt>
                <c:pt idx="209">
                  <c:v>37437</c:v>
                </c:pt>
                <c:pt idx="210">
                  <c:v>37529</c:v>
                </c:pt>
                <c:pt idx="211">
                  <c:v>37621</c:v>
                </c:pt>
                <c:pt idx="212">
                  <c:v>37711</c:v>
                </c:pt>
                <c:pt idx="213">
                  <c:v>37802</c:v>
                </c:pt>
                <c:pt idx="214">
                  <c:v>37894</c:v>
                </c:pt>
                <c:pt idx="215">
                  <c:v>37986</c:v>
                </c:pt>
                <c:pt idx="216">
                  <c:v>38077</c:v>
                </c:pt>
                <c:pt idx="217">
                  <c:v>38168</c:v>
                </c:pt>
                <c:pt idx="218">
                  <c:v>38260</c:v>
                </c:pt>
                <c:pt idx="219">
                  <c:v>38352</c:v>
                </c:pt>
                <c:pt idx="220">
                  <c:v>38442</c:v>
                </c:pt>
                <c:pt idx="221">
                  <c:v>38533</c:v>
                </c:pt>
                <c:pt idx="222">
                  <c:v>38625</c:v>
                </c:pt>
                <c:pt idx="223">
                  <c:v>38717</c:v>
                </c:pt>
                <c:pt idx="224">
                  <c:v>38807</c:v>
                </c:pt>
                <c:pt idx="225">
                  <c:v>38898</c:v>
                </c:pt>
                <c:pt idx="226">
                  <c:v>38990</c:v>
                </c:pt>
                <c:pt idx="227">
                  <c:v>39082</c:v>
                </c:pt>
                <c:pt idx="228">
                  <c:v>39172</c:v>
                </c:pt>
                <c:pt idx="229">
                  <c:v>39263</c:v>
                </c:pt>
                <c:pt idx="230">
                  <c:v>39355</c:v>
                </c:pt>
                <c:pt idx="231">
                  <c:v>39447</c:v>
                </c:pt>
                <c:pt idx="232">
                  <c:v>39538</c:v>
                </c:pt>
                <c:pt idx="233">
                  <c:v>39629</c:v>
                </c:pt>
                <c:pt idx="234">
                  <c:v>39721</c:v>
                </c:pt>
                <c:pt idx="235">
                  <c:v>39813</c:v>
                </c:pt>
                <c:pt idx="236">
                  <c:v>39903</c:v>
                </c:pt>
                <c:pt idx="237">
                  <c:v>39994</c:v>
                </c:pt>
                <c:pt idx="238">
                  <c:v>40086</c:v>
                </c:pt>
                <c:pt idx="239">
                  <c:v>40178</c:v>
                </c:pt>
                <c:pt idx="240">
                  <c:v>40268</c:v>
                </c:pt>
                <c:pt idx="241">
                  <c:v>40359</c:v>
                </c:pt>
                <c:pt idx="242">
                  <c:v>40451</c:v>
                </c:pt>
                <c:pt idx="243">
                  <c:v>40543</c:v>
                </c:pt>
                <c:pt idx="244">
                  <c:v>40633</c:v>
                </c:pt>
                <c:pt idx="245">
                  <c:v>40724</c:v>
                </c:pt>
                <c:pt idx="246">
                  <c:v>40816</c:v>
                </c:pt>
                <c:pt idx="247">
                  <c:v>40908</c:v>
                </c:pt>
                <c:pt idx="248">
                  <c:v>40999</c:v>
                </c:pt>
                <c:pt idx="249">
                  <c:v>41090</c:v>
                </c:pt>
                <c:pt idx="250">
                  <c:v>41182</c:v>
                </c:pt>
                <c:pt idx="251">
                  <c:v>41274</c:v>
                </c:pt>
                <c:pt idx="252">
                  <c:v>41364</c:v>
                </c:pt>
                <c:pt idx="253">
                  <c:v>41455</c:v>
                </c:pt>
                <c:pt idx="254">
                  <c:v>41547</c:v>
                </c:pt>
                <c:pt idx="255">
                  <c:v>41639</c:v>
                </c:pt>
                <c:pt idx="256">
                  <c:v>41729</c:v>
                </c:pt>
                <c:pt idx="257">
                  <c:v>41820</c:v>
                </c:pt>
                <c:pt idx="258">
                  <c:v>41912</c:v>
                </c:pt>
                <c:pt idx="259">
                  <c:v>42004</c:v>
                </c:pt>
                <c:pt idx="260">
                  <c:v>42094</c:v>
                </c:pt>
                <c:pt idx="261">
                  <c:v>42185</c:v>
                </c:pt>
                <c:pt idx="262">
                  <c:v>42277</c:v>
                </c:pt>
                <c:pt idx="263">
                  <c:v>42369</c:v>
                </c:pt>
                <c:pt idx="264">
                  <c:v>42460</c:v>
                </c:pt>
                <c:pt idx="265">
                  <c:v>42551</c:v>
                </c:pt>
                <c:pt idx="266">
                  <c:v>42643</c:v>
                </c:pt>
                <c:pt idx="267">
                  <c:v>42735</c:v>
                </c:pt>
                <c:pt idx="268">
                  <c:v>42825</c:v>
                </c:pt>
                <c:pt idx="269">
                  <c:v>42916</c:v>
                </c:pt>
                <c:pt idx="270">
                  <c:v>43008</c:v>
                </c:pt>
                <c:pt idx="271">
                  <c:v>43100</c:v>
                </c:pt>
                <c:pt idx="272">
                  <c:v>43190</c:v>
                </c:pt>
                <c:pt idx="273">
                  <c:v>43281</c:v>
                </c:pt>
                <c:pt idx="274">
                  <c:v>43373</c:v>
                </c:pt>
                <c:pt idx="275">
                  <c:v>43465</c:v>
                </c:pt>
                <c:pt idx="276">
                  <c:v>43555</c:v>
                </c:pt>
                <c:pt idx="277">
                  <c:v>43646</c:v>
                </c:pt>
                <c:pt idx="278">
                  <c:v>43738</c:v>
                </c:pt>
                <c:pt idx="279">
                  <c:v>43830</c:v>
                </c:pt>
                <c:pt idx="280">
                  <c:v>43921</c:v>
                </c:pt>
                <c:pt idx="281">
                  <c:v>44012</c:v>
                </c:pt>
                <c:pt idx="282">
                  <c:v>44104</c:v>
                </c:pt>
                <c:pt idx="283">
                  <c:v>44196</c:v>
                </c:pt>
                <c:pt idx="284">
                  <c:v>44286</c:v>
                </c:pt>
                <c:pt idx="285">
                  <c:v>44377</c:v>
                </c:pt>
                <c:pt idx="286">
                  <c:v>44469</c:v>
                </c:pt>
                <c:pt idx="287">
                  <c:v>44561</c:v>
                </c:pt>
                <c:pt idx="288">
                  <c:v>44651</c:v>
                </c:pt>
                <c:pt idx="289">
                  <c:v>44742</c:v>
                </c:pt>
                <c:pt idx="290">
                  <c:v>44834</c:v>
                </c:pt>
                <c:pt idx="291">
                  <c:v>44926</c:v>
                </c:pt>
                <c:pt idx="292">
                  <c:v>45016</c:v>
                </c:pt>
                <c:pt idx="293">
                  <c:v>45107</c:v>
                </c:pt>
                <c:pt idx="294">
                  <c:v>45199</c:v>
                </c:pt>
                <c:pt idx="295">
                  <c:v>45291</c:v>
                </c:pt>
                <c:pt idx="296">
                  <c:v>45382</c:v>
                </c:pt>
                <c:pt idx="297">
                  <c:v>45473</c:v>
                </c:pt>
              </c:numCache>
            </c:numRef>
          </c:cat>
          <c:val>
            <c:numRef>
              <c:f>'S&amp;P500_USGDP Correlation'!$L$3:$L$301</c:f>
              <c:numCache>
                <c:formatCode>General</c:formatCode>
                <c:ptCount val="299"/>
                <c:pt idx="46" formatCode="0.00%">
                  <c:v>0.72687146438779848</c:v>
                </c:pt>
                <c:pt idx="47" formatCode="0.00%">
                  <c:v>0.71577726465972047</c:v>
                </c:pt>
                <c:pt idx="48" formatCode="0.00%">
                  <c:v>0.71874942520793106</c:v>
                </c:pt>
                <c:pt idx="49" formatCode="0.00%">
                  <c:v>0.72033263623390575</c:v>
                </c:pt>
                <c:pt idx="50" formatCode="0.00%">
                  <c:v>0.7051393727717431</c:v>
                </c:pt>
                <c:pt idx="51" formatCode="0.00%">
                  <c:v>0.66950664879968069</c:v>
                </c:pt>
                <c:pt idx="52" formatCode="0.00%">
                  <c:v>0.64308357336561373</c:v>
                </c:pt>
                <c:pt idx="53" formatCode="0.00%">
                  <c:v>0.6381655988150291</c:v>
                </c:pt>
                <c:pt idx="54" formatCode="0.00%">
                  <c:v>0.62811195681454579</c:v>
                </c:pt>
                <c:pt idx="55" formatCode="0.00%">
                  <c:v>0.64434696269297254</c:v>
                </c:pt>
                <c:pt idx="56" formatCode="0.00%">
                  <c:v>0.64565537189895994</c:v>
                </c:pt>
                <c:pt idx="57" formatCode="0.00%">
                  <c:v>0.63726769373731573</c:v>
                </c:pt>
                <c:pt idx="58" formatCode="0.00%">
                  <c:v>0.62561040645566557</c:v>
                </c:pt>
                <c:pt idx="59" formatCode="0.00%">
                  <c:v>0.63301583690868246</c:v>
                </c:pt>
                <c:pt idx="60" formatCode="0.00%">
                  <c:v>0.6414247395421715</c:v>
                </c:pt>
                <c:pt idx="61" formatCode="0.00%">
                  <c:v>0.63215213140144189</c:v>
                </c:pt>
                <c:pt idx="62" formatCode="0.00%">
                  <c:v>0.59924203881759242</c:v>
                </c:pt>
                <c:pt idx="63" formatCode="0.00%">
                  <c:v>0.53359771212627616</c:v>
                </c:pt>
                <c:pt idx="64" formatCode="0.00%">
                  <c:v>0.49276746640818408</c:v>
                </c:pt>
                <c:pt idx="65" formatCode="0.00%">
                  <c:v>0.5142770932227767</c:v>
                </c:pt>
                <c:pt idx="66" formatCode="0.00%">
                  <c:v>0.53409058935718434</c:v>
                </c:pt>
                <c:pt idx="67" formatCode="0.00%">
                  <c:v>0.60964827435809421</c:v>
                </c:pt>
                <c:pt idx="68" formatCode="0.00%">
                  <c:v>0.62306936742432673</c:v>
                </c:pt>
                <c:pt idx="69" formatCode="0.00%">
                  <c:v>0.62449120718167517</c:v>
                </c:pt>
                <c:pt idx="70" formatCode="0.00%">
                  <c:v>0.62621218079549346</c:v>
                </c:pt>
                <c:pt idx="71" formatCode="0.00%">
                  <c:v>0.62313110989329679</c:v>
                </c:pt>
                <c:pt idx="72" formatCode="0.00%">
                  <c:v>0.60510332614610396</c:v>
                </c:pt>
                <c:pt idx="73" formatCode="0.00%">
                  <c:v>0.60283523824516094</c:v>
                </c:pt>
                <c:pt idx="74" formatCode="0.00%">
                  <c:v>0.55909051309755131</c:v>
                </c:pt>
                <c:pt idx="75" formatCode="0.00%">
                  <c:v>0.54854175297797592</c:v>
                </c:pt>
                <c:pt idx="76" formatCode="0.00%">
                  <c:v>0.53735467702090156</c:v>
                </c:pt>
                <c:pt idx="77" formatCode="0.00%">
                  <c:v>0.52787865632515341</c:v>
                </c:pt>
                <c:pt idx="78" formatCode="0.00%">
                  <c:v>0.45700643404282115</c:v>
                </c:pt>
                <c:pt idx="79" formatCode="0.00%">
                  <c:v>0.44564432084137401</c:v>
                </c:pt>
                <c:pt idx="80" formatCode="0.00%">
                  <c:v>0.49482316578337082</c:v>
                </c:pt>
                <c:pt idx="81" formatCode="0.00%">
                  <c:v>0.52597995488693072</c:v>
                </c:pt>
                <c:pt idx="82" formatCode="0.00%">
                  <c:v>0.56448838510437749</c:v>
                </c:pt>
                <c:pt idx="83" formatCode="0.00%">
                  <c:v>0.60647752599680382</c:v>
                </c:pt>
                <c:pt idx="84" formatCode="0.00%">
                  <c:v>0.61027912634232107</c:v>
                </c:pt>
                <c:pt idx="85" formatCode="0.00%">
                  <c:v>0.61041215055685927</c:v>
                </c:pt>
                <c:pt idx="86" formatCode="0.00%">
                  <c:v>0.59399520548873108</c:v>
                </c:pt>
                <c:pt idx="87" formatCode="0.00%">
                  <c:v>0.57847567758973995</c:v>
                </c:pt>
                <c:pt idx="88" formatCode="0.00%">
                  <c:v>0.56082658609897729</c:v>
                </c:pt>
                <c:pt idx="89" formatCode="0.00%">
                  <c:v>0.5398748678089621</c:v>
                </c:pt>
                <c:pt idx="90" formatCode="0.00%">
                  <c:v>0.52167042972493605</c:v>
                </c:pt>
                <c:pt idx="91" formatCode="0.00%">
                  <c:v>0.51829946026341367</c:v>
                </c:pt>
                <c:pt idx="92" formatCode="0.00%">
                  <c:v>0.53524597323203915</c:v>
                </c:pt>
                <c:pt idx="93" formatCode="0.00%">
                  <c:v>0.54609907064982344</c:v>
                </c:pt>
                <c:pt idx="94" formatCode="0.00%">
                  <c:v>0.54906332847261141</c:v>
                </c:pt>
                <c:pt idx="95" formatCode="0.00%">
                  <c:v>0.55786909093800141</c:v>
                </c:pt>
                <c:pt idx="96" formatCode="0.00%">
                  <c:v>0.56709750518607771</c:v>
                </c:pt>
                <c:pt idx="97" formatCode="0.00%">
                  <c:v>0.59420043089140351</c:v>
                </c:pt>
                <c:pt idx="98" formatCode="0.00%">
                  <c:v>0.61538776685114527</c:v>
                </c:pt>
                <c:pt idx="99" formatCode="0.00%">
                  <c:v>0.64262116008633252</c:v>
                </c:pt>
                <c:pt idx="100" formatCode="0.00%">
                  <c:v>0.69338443710866204</c:v>
                </c:pt>
                <c:pt idx="101" formatCode="0.00%">
                  <c:v>0.71857243393091697</c:v>
                </c:pt>
                <c:pt idx="102" formatCode="0.00%">
                  <c:v>0.71884621251018488</c:v>
                </c:pt>
                <c:pt idx="103" formatCode="0.00%">
                  <c:v>0.70744433520715921</c:v>
                </c:pt>
                <c:pt idx="104" formatCode="0.00%">
                  <c:v>0.74002237928324055</c:v>
                </c:pt>
                <c:pt idx="105" formatCode="0.00%">
                  <c:v>0.76945899018522457</c:v>
                </c:pt>
                <c:pt idx="106" formatCode="0.00%">
                  <c:v>0.78296305013880974</c:v>
                </c:pt>
                <c:pt idx="107" formatCode="0.00%">
                  <c:v>0.79531730167243797</c:v>
                </c:pt>
                <c:pt idx="108" formatCode="0.00%">
                  <c:v>0.78548621456052148</c:v>
                </c:pt>
                <c:pt idx="109" formatCode="0.00%">
                  <c:v>0.79687154408634508</c:v>
                </c:pt>
                <c:pt idx="110" formatCode="0.00%">
                  <c:v>0.77687820564937948</c:v>
                </c:pt>
                <c:pt idx="111" formatCode="0.00%">
                  <c:v>0.76199504477852797</c:v>
                </c:pt>
                <c:pt idx="112" formatCode="0.00%">
                  <c:v>0.75193943540010511</c:v>
                </c:pt>
                <c:pt idx="113" formatCode="0.00%">
                  <c:v>0.72099574719507131</c:v>
                </c:pt>
                <c:pt idx="114" formatCode="0.00%">
                  <c:v>0.69262813808681656</c:v>
                </c:pt>
                <c:pt idx="115" formatCode="0.00%">
                  <c:v>0.67188048624261554</c:v>
                </c:pt>
                <c:pt idx="116" formatCode="0.00%">
                  <c:v>0.66505002822031201</c:v>
                </c:pt>
                <c:pt idx="117" formatCode="0.00%">
                  <c:v>0.66383897520678936</c:v>
                </c:pt>
                <c:pt idx="118" formatCode="0.00%">
                  <c:v>0.65431469998086844</c:v>
                </c:pt>
                <c:pt idx="119" formatCode="0.00%">
                  <c:v>0.64743924348234005</c:v>
                </c:pt>
                <c:pt idx="120" formatCode="0.00%">
                  <c:v>0.63779668783349708</c:v>
                </c:pt>
                <c:pt idx="121" formatCode="0.00%">
                  <c:v>0.59048472873890923</c:v>
                </c:pt>
                <c:pt idx="122" formatCode="0.00%">
                  <c:v>0.56465750597854469</c:v>
                </c:pt>
                <c:pt idx="123" formatCode="0.00%">
                  <c:v>0.53088808291576317</c:v>
                </c:pt>
                <c:pt idx="124" formatCode="0.00%">
                  <c:v>0.49300048400896607</c:v>
                </c:pt>
                <c:pt idx="125" formatCode="0.00%">
                  <c:v>0.4811009232968525</c:v>
                </c:pt>
                <c:pt idx="126" formatCode="0.00%">
                  <c:v>0.48076759499593613</c:v>
                </c:pt>
                <c:pt idx="127" formatCode="0.00%">
                  <c:v>0.46852228969123177</c:v>
                </c:pt>
                <c:pt idx="128" formatCode="0.00%">
                  <c:v>0.480919245609917</c:v>
                </c:pt>
                <c:pt idx="129" formatCode="0.00%">
                  <c:v>0.49446644249476984</c:v>
                </c:pt>
                <c:pt idx="130" formatCode="0.00%">
                  <c:v>0.51762595079512086</c:v>
                </c:pt>
                <c:pt idx="131" formatCode="0.00%">
                  <c:v>0.5358486781042775</c:v>
                </c:pt>
                <c:pt idx="132" formatCode="0.00%">
                  <c:v>0.53876485098753757</c:v>
                </c:pt>
                <c:pt idx="133" formatCode="0.00%">
                  <c:v>0.53776784057154325</c:v>
                </c:pt>
                <c:pt idx="134" formatCode="0.00%">
                  <c:v>0.55147718130989498</c:v>
                </c:pt>
                <c:pt idx="135" formatCode="0.00%">
                  <c:v>0.60529739574619712</c:v>
                </c:pt>
                <c:pt idx="136" formatCode="0.00%">
                  <c:v>0.64452501594331491</c:v>
                </c:pt>
                <c:pt idx="137" formatCode="0.00%">
                  <c:v>0.64180683601929478</c:v>
                </c:pt>
                <c:pt idx="138" formatCode="0.00%">
                  <c:v>0.61645434281879552</c:v>
                </c:pt>
                <c:pt idx="139" formatCode="0.00%">
                  <c:v>0.57869507292872246</c:v>
                </c:pt>
                <c:pt idx="140" formatCode="0.00%">
                  <c:v>0.55179817836713363</c:v>
                </c:pt>
                <c:pt idx="141" formatCode="0.00%">
                  <c:v>0.49919389348029752</c:v>
                </c:pt>
                <c:pt idx="142" formatCode="0.00%">
                  <c:v>0.4511453728247512</c:v>
                </c:pt>
                <c:pt idx="143" formatCode="0.00%">
                  <c:v>0.43634423307931841</c:v>
                </c:pt>
                <c:pt idx="144" formatCode="0.00%">
                  <c:v>0.43703947237736812</c:v>
                </c:pt>
                <c:pt idx="145" formatCode="0.00%">
                  <c:v>0.41647402308824566</c:v>
                </c:pt>
                <c:pt idx="146" formatCode="0.00%">
                  <c:v>0.38443457572093814</c:v>
                </c:pt>
                <c:pt idx="147" formatCode="0.00%">
                  <c:v>0.36450066812367726</c:v>
                </c:pt>
                <c:pt idx="148" formatCode="0.00%">
                  <c:v>0.35483460378696446</c:v>
                </c:pt>
                <c:pt idx="149" formatCode="0.00%">
                  <c:v>0.35916386177645926</c:v>
                </c:pt>
                <c:pt idx="150" formatCode="0.00%">
                  <c:v>0.3530497755969621</c:v>
                </c:pt>
                <c:pt idx="151" formatCode="0.00%">
                  <c:v>0.38414198013186962</c:v>
                </c:pt>
                <c:pt idx="152" formatCode="0.00%">
                  <c:v>0.40448901945510246</c:v>
                </c:pt>
                <c:pt idx="153" formatCode="0.00%">
                  <c:v>0.41246367413461987</c:v>
                </c:pt>
                <c:pt idx="154" formatCode="0.00%">
                  <c:v>0.44171461142945778</c:v>
                </c:pt>
                <c:pt idx="155" formatCode="0.00%">
                  <c:v>0.46059342104900586</c:v>
                </c:pt>
                <c:pt idx="156" formatCode="0.00%">
                  <c:v>0.47427310178158782</c:v>
                </c:pt>
                <c:pt idx="157" formatCode="0.00%">
                  <c:v>0.49534921063843923</c:v>
                </c:pt>
                <c:pt idx="158" formatCode="0.00%">
                  <c:v>0.49578826640061779</c:v>
                </c:pt>
                <c:pt idx="159" formatCode="0.00%">
                  <c:v>0.49568559634778642</c:v>
                </c:pt>
                <c:pt idx="160" formatCode="0.00%">
                  <c:v>0.48629614960764173</c:v>
                </c:pt>
                <c:pt idx="161" formatCode="0.00%">
                  <c:v>0.47332234796370104</c:v>
                </c:pt>
                <c:pt idx="162" formatCode="0.00%">
                  <c:v>0.48136006351540606</c:v>
                </c:pt>
                <c:pt idx="163" formatCode="0.00%">
                  <c:v>0.46502727178737874</c:v>
                </c:pt>
                <c:pt idx="164" formatCode="0.00%">
                  <c:v>0.50317934075934656</c:v>
                </c:pt>
                <c:pt idx="165" formatCode="0.00%">
                  <c:v>0.52633015127423965</c:v>
                </c:pt>
                <c:pt idx="166" formatCode="0.00%">
                  <c:v>0.52458845670831467</c:v>
                </c:pt>
                <c:pt idx="167" formatCode="0.00%">
                  <c:v>0.52487422130052941</c:v>
                </c:pt>
                <c:pt idx="168" formatCode="0.00%">
                  <c:v>0.52456985981303994</c:v>
                </c:pt>
                <c:pt idx="169" formatCode="0.00%">
                  <c:v>0.4980439132634184</c:v>
                </c:pt>
                <c:pt idx="170" formatCode="0.00%">
                  <c:v>0.46753961096157237</c:v>
                </c:pt>
                <c:pt idx="171" formatCode="0.00%">
                  <c:v>0.39864573304891687</c:v>
                </c:pt>
                <c:pt idx="172" formatCode="0.00%">
                  <c:v>0.32868986309148596</c:v>
                </c:pt>
                <c:pt idx="173" formatCode="0.00%">
                  <c:v>0.32097804330610114</c:v>
                </c:pt>
                <c:pt idx="174" formatCode="0.00%">
                  <c:v>0.3219304756735849</c:v>
                </c:pt>
                <c:pt idx="175" formatCode="0.00%">
                  <c:v>0.29709515660669616</c:v>
                </c:pt>
                <c:pt idx="176" formatCode="0.00%">
                  <c:v>0.17835435857052423</c:v>
                </c:pt>
                <c:pt idx="177" formatCode="0.00%">
                  <c:v>5.3325271073014609E-2</c:v>
                </c:pt>
                <c:pt idx="178" formatCode="0.00%">
                  <c:v>9.2844070161790682E-3</c:v>
                </c:pt>
                <c:pt idx="179" formatCode="0.00%">
                  <c:v>2.9491243813203064E-2</c:v>
                </c:pt>
                <c:pt idx="180" formatCode="0.00%">
                  <c:v>9.3973732564959098E-2</c:v>
                </c:pt>
                <c:pt idx="181" formatCode="0.00%">
                  <c:v>0.13031295669438761</c:v>
                </c:pt>
                <c:pt idx="182" formatCode="0.00%">
                  <c:v>0.14012136968917904</c:v>
                </c:pt>
                <c:pt idx="183" formatCode="0.00%">
                  <c:v>0.12463679121844919</c:v>
                </c:pt>
                <c:pt idx="184" formatCode="0.00%">
                  <c:v>9.539321529695087E-2</c:v>
                </c:pt>
                <c:pt idx="185" formatCode="0.00%">
                  <c:v>0.12837675721894362</c:v>
                </c:pt>
                <c:pt idx="186" formatCode="0.00%">
                  <c:v>0.13746766818950926</c:v>
                </c:pt>
                <c:pt idx="187" formatCode="0.00%">
                  <c:v>0.15493094725631024</c:v>
                </c:pt>
                <c:pt idx="188" formatCode="0.00%">
                  <c:v>0.1686153203659059</c:v>
                </c:pt>
                <c:pt idx="189" formatCode="0.00%">
                  <c:v>0.18998059482811344</c:v>
                </c:pt>
                <c:pt idx="190" formatCode="0.00%">
                  <c:v>0.19726448927459489</c:v>
                </c:pt>
                <c:pt idx="191" formatCode="0.00%">
                  <c:v>0.22475428444761908</c:v>
                </c:pt>
                <c:pt idx="192" formatCode="0.00%">
                  <c:v>0.25490965524674114</c:v>
                </c:pt>
                <c:pt idx="193" formatCode="0.00%">
                  <c:v>0.24655095874637684</c:v>
                </c:pt>
                <c:pt idx="194" formatCode="0.00%">
                  <c:v>0.29019830001861391</c:v>
                </c:pt>
                <c:pt idx="195" formatCode="0.00%">
                  <c:v>0.35831608118240277</c:v>
                </c:pt>
                <c:pt idx="196" formatCode="0.00%">
                  <c:v>0.37131547621924865</c:v>
                </c:pt>
                <c:pt idx="197" formatCode="0.00%">
                  <c:v>0.46184316344880111</c:v>
                </c:pt>
                <c:pt idx="198" formatCode="0.00%">
                  <c:v>0.46120399190846439</c:v>
                </c:pt>
                <c:pt idx="199" formatCode="0.00%">
                  <c:v>0.46759822779723781</c:v>
                </c:pt>
                <c:pt idx="200" formatCode="0.00%">
                  <c:v>0.47463389561488528</c:v>
                </c:pt>
                <c:pt idx="201" formatCode="0.00%">
                  <c:v>0.48505335119499671</c:v>
                </c:pt>
                <c:pt idx="202" formatCode="0.00%">
                  <c:v>0.5040884286740891</c:v>
                </c:pt>
                <c:pt idx="203" formatCode="0.00%">
                  <c:v>0.51094222267179257</c:v>
                </c:pt>
                <c:pt idx="204" formatCode="0.00%">
                  <c:v>0.52393179887316976</c:v>
                </c:pt>
                <c:pt idx="205" formatCode="0.00%">
                  <c:v>0.48566675005609999</c:v>
                </c:pt>
                <c:pt idx="206" formatCode="0.00%">
                  <c:v>0.51300514702572064</c:v>
                </c:pt>
                <c:pt idx="207" formatCode="0.00%">
                  <c:v>0.60958698936984657</c:v>
                </c:pt>
                <c:pt idx="208" formatCode="0.00%">
                  <c:v>0.64442833559652846</c:v>
                </c:pt>
                <c:pt idx="209" formatCode="0.00%">
                  <c:v>0.68596426370616193</c:v>
                </c:pt>
                <c:pt idx="210" formatCode="0.00%">
                  <c:v>0.70338696806025169</c:v>
                </c:pt>
                <c:pt idx="211" formatCode="0.00%">
                  <c:v>0.71268376849465875</c:v>
                </c:pt>
                <c:pt idx="212" formatCode="0.00%">
                  <c:v>0.73088921380045802</c:v>
                </c:pt>
                <c:pt idx="213" formatCode="0.00%">
                  <c:v>0.73553939011297065</c:v>
                </c:pt>
                <c:pt idx="214" formatCode="0.00%">
                  <c:v>0.70291498579252387</c:v>
                </c:pt>
                <c:pt idx="215" formatCode="0.00%">
                  <c:v>0.69376326047340797</c:v>
                </c:pt>
                <c:pt idx="216" formatCode="0.00%">
                  <c:v>0.70105528748283585</c:v>
                </c:pt>
                <c:pt idx="217" formatCode="0.00%">
                  <c:v>0.70403700285875337</c:v>
                </c:pt>
                <c:pt idx="218" formatCode="0.00%">
                  <c:v>0.69820097233609646</c:v>
                </c:pt>
                <c:pt idx="219" formatCode="0.00%">
                  <c:v>0.71429647482462444</c:v>
                </c:pt>
                <c:pt idx="220" formatCode="0.00%">
                  <c:v>0.72820681864101333</c:v>
                </c:pt>
                <c:pt idx="221" formatCode="0.00%">
                  <c:v>0.73110938396061065</c:v>
                </c:pt>
                <c:pt idx="222" formatCode="0.00%">
                  <c:v>0.72609128488351271</c:v>
                </c:pt>
                <c:pt idx="223" formatCode="0.00%">
                  <c:v>0.72996661972090404</c:v>
                </c:pt>
                <c:pt idx="224" formatCode="0.00%">
                  <c:v>0.75496452685684845</c:v>
                </c:pt>
                <c:pt idx="225" formatCode="0.00%">
                  <c:v>0.77858789070468981</c:v>
                </c:pt>
                <c:pt idx="226" formatCode="0.00%">
                  <c:v>0.7760192955849069</c:v>
                </c:pt>
                <c:pt idx="227" formatCode="0.00%">
                  <c:v>0.77436836459683678</c:v>
                </c:pt>
                <c:pt idx="228" formatCode="0.00%">
                  <c:v>0.75269578760683975</c:v>
                </c:pt>
                <c:pt idx="229" formatCode="0.00%">
                  <c:v>0.73283649922750282</c:v>
                </c:pt>
                <c:pt idx="230" formatCode="0.00%">
                  <c:v>0.72362341272493291</c:v>
                </c:pt>
                <c:pt idx="231" formatCode="0.00%">
                  <c:v>0.70246031931759734</c:v>
                </c:pt>
                <c:pt idx="232" formatCode="0.00%">
                  <c:v>0.66226071404551823</c:v>
                </c:pt>
                <c:pt idx="233" formatCode="0.00%">
                  <c:v>0.63475467908068728</c:v>
                </c:pt>
                <c:pt idx="234" formatCode="0.00%">
                  <c:v>0.6278775371190336</c:v>
                </c:pt>
                <c:pt idx="235" formatCode="0.00%">
                  <c:v>0.6229897721881239</c:v>
                </c:pt>
                <c:pt idx="236" formatCode="0.00%">
                  <c:v>0.6363420592854756</c:v>
                </c:pt>
                <c:pt idx="237" formatCode="0.00%">
                  <c:v>0.70044910106355507</c:v>
                </c:pt>
                <c:pt idx="238" formatCode="0.00%">
                  <c:v>0.72885442084647334</c:v>
                </c:pt>
                <c:pt idx="239" formatCode="0.00%">
                  <c:v>0.72741301002063974</c:v>
                </c:pt>
                <c:pt idx="240" formatCode="0.00%">
                  <c:v>0.71639194391014149</c:v>
                </c:pt>
                <c:pt idx="241" formatCode="0.00%">
                  <c:v>0.70334044452533073</c:v>
                </c:pt>
                <c:pt idx="242" formatCode="0.00%">
                  <c:v>0.67692110776000136</c:v>
                </c:pt>
                <c:pt idx="243" formatCode="0.00%">
                  <c:v>0.67116371020120746</c:v>
                </c:pt>
                <c:pt idx="244" formatCode="0.00%">
                  <c:v>0.66949413327465312</c:v>
                </c:pt>
                <c:pt idx="245" formatCode="0.00%">
                  <c:v>0.66512587928318101</c:v>
                </c:pt>
                <c:pt idx="246" formatCode="0.00%">
                  <c:v>0.65209334309080791</c:v>
                </c:pt>
                <c:pt idx="247" formatCode="0.00%">
                  <c:v>0.63031466704055739</c:v>
                </c:pt>
                <c:pt idx="248" formatCode="0.00%">
                  <c:v>0.62065597899446778</c:v>
                </c:pt>
                <c:pt idx="249" formatCode="0.00%">
                  <c:v>0.62787343210508262</c:v>
                </c:pt>
                <c:pt idx="250" formatCode="0.00%">
                  <c:v>0.62864322374844073</c:v>
                </c:pt>
                <c:pt idx="251" formatCode="0.00%">
                  <c:v>0.62979378815105935</c:v>
                </c:pt>
                <c:pt idx="252" formatCode="0.00%">
                  <c:v>0.62780752331303857</c:v>
                </c:pt>
                <c:pt idx="253" formatCode="0.00%">
                  <c:v>0.63597168243810676</c:v>
                </c:pt>
                <c:pt idx="254" formatCode="0.00%">
                  <c:v>0.65905200533561226</c:v>
                </c:pt>
                <c:pt idx="255" formatCode="0.00%">
                  <c:v>0.72783011405102249</c:v>
                </c:pt>
                <c:pt idx="256" formatCode="0.00%">
                  <c:v>0.75626256674698356</c:v>
                </c:pt>
                <c:pt idx="257" formatCode="0.00%">
                  <c:v>0.75003003569106153</c:v>
                </c:pt>
                <c:pt idx="258" formatCode="0.00%">
                  <c:v>0.74479437088102507</c:v>
                </c:pt>
                <c:pt idx="259" formatCode="0.00%">
                  <c:v>0.74168088357638207</c:v>
                </c:pt>
                <c:pt idx="260" formatCode="0.00%">
                  <c:v>0.73935191743717843</c:v>
                </c:pt>
                <c:pt idx="261" formatCode="0.00%">
                  <c:v>0.74156991403220884</c:v>
                </c:pt>
                <c:pt idx="262" formatCode="0.00%">
                  <c:v>0.7483035378314622</c:v>
                </c:pt>
                <c:pt idx="263" formatCode="0.00%">
                  <c:v>0.75983698697465341</c:v>
                </c:pt>
                <c:pt idx="264" formatCode="0.00%">
                  <c:v>0.76541258355276665</c:v>
                </c:pt>
                <c:pt idx="265" formatCode="0.00%">
                  <c:v>0.76935187207847111</c:v>
                </c:pt>
                <c:pt idx="266" formatCode="0.00%">
                  <c:v>0.78018611928145998</c:v>
                </c:pt>
                <c:pt idx="267" formatCode="0.00%">
                  <c:v>0.77668409155607743</c:v>
                </c:pt>
                <c:pt idx="268" formatCode="0.00%">
                  <c:v>0.78096253417218242</c:v>
                </c:pt>
                <c:pt idx="269" formatCode="0.00%">
                  <c:v>0.78099642024870108</c:v>
                </c:pt>
                <c:pt idx="270" formatCode="0.00%">
                  <c:v>0.78230782732233783</c:v>
                </c:pt>
                <c:pt idx="271" formatCode="0.00%">
                  <c:v>0.78394775833579822</c:v>
                </c:pt>
                <c:pt idx="272" formatCode="0.00%">
                  <c:v>0.78635015690910359</c:v>
                </c:pt>
                <c:pt idx="273" formatCode="0.00%">
                  <c:v>0.79432366528508491</c:v>
                </c:pt>
                <c:pt idx="274" formatCode="0.00%">
                  <c:v>0.79239308674997377</c:v>
                </c:pt>
                <c:pt idx="275" formatCode="0.00%">
                  <c:v>0.78894245937961327</c:v>
                </c:pt>
                <c:pt idx="276" formatCode="0.00%">
                  <c:v>0.78689525468720345</c:v>
                </c:pt>
                <c:pt idx="277" formatCode="0.00%">
                  <c:v>0.76141564483166668</c:v>
                </c:pt>
                <c:pt idx="278" formatCode="0.00%">
                  <c:v>0.68473247820754546</c:v>
                </c:pt>
                <c:pt idx="279" formatCode="0.00%">
                  <c:v>0.49911230351195723</c:v>
                </c:pt>
                <c:pt idx="280" formatCode="0.00%">
                  <c:v>0.37876713160003428</c:v>
                </c:pt>
                <c:pt idx="281" formatCode="0.00%">
                  <c:v>-9.4418779853659179E-2</c:v>
                </c:pt>
                <c:pt idx="282" formatCode="0.00%">
                  <c:v>1.7960936440769383E-2</c:v>
                </c:pt>
                <c:pt idx="283" formatCode="0.00%">
                  <c:v>-7.7261483542188189E-2</c:v>
                </c:pt>
                <c:pt idx="284" formatCode="0.00%">
                  <c:v>-4.8369597069879068E-2</c:v>
                </c:pt>
                <c:pt idx="285" formatCode="0.00%">
                  <c:v>3.8671928734628908E-2</c:v>
                </c:pt>
                <c:pt idx="286" formatCode="0.00%">
                  <c:v>0.28332526292612081</c:v>
                </c:pt>
                <c:pt idx="287" formatCode="0.00%">
                  <c:v>0.29669537974040583</c:v>
                </c:pt>
                <c:pt idx="288" formatCode="0.00%">
                  <c:v>0.31303653984163032</c:v>
                </c:pt>
                <c:pt idx="289" formatCode="0.00%">
                  <c:v>0.30525691000850674</c:v>
                </c:pt>
                <c:pt idx="290" formatCode="0.00%">
                  <c:v>0.30481987870249982</c:v>
                </c:pt>
                <c:pt idx="291" formatCode="0.00%">
                  <c:v>0.30768005903013129</c:v>
                </c:pt>
                <c:pt idx="292" formatCode="0.00%">
                  <c:v>0.29443866517556222</c:v>
                </c:pt>
                <c:pt idx="293" formatCode="0.00%">
                  <c:v>0.2939407232910991</c:v>
                </c:pt>
                <c:pt idx="294" formatCode="0.00%">
                  <c:v>0.28860869732899103</c:v>
                </c:pt>
                <c:pt idx="295" formatCode="0.00%">
                  <c:v>0.28807533458450424</c:v>
                </c:pt>
                <c:pt idx="296" formatCode="0.00%">
                  <c:v>0.28814162106956187</c:v>
                </c:pt>
                <c:pt idx="297" formatCode="0.00%">
                  <c:v>0.28867910006498848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7-4BC1-B03E-3D42E65B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56191"/>
        <c:axId val="2095753279"/>
      </c:lineChart>
      <c:dateAx>
        <c:axId val="2095756191"/>
        <c:scaling>
          <c:orientation val="minMax"/>
          <c:min val="21976"/>
        </c:scaling>
        <c:delete val="0"/>
        <c:axPos val="b"/>
        <c:numFmt formatCode="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3279"/>
        <c:crosses val="autoZero"/>
        <c:auto val="1"/>
        <c:lblOffset val="100"/>
        <c:baseTimeUnit val="months"/>
      </c:dateAx>
      <c:valAx>
        <c:axId val="2095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2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605116</xdr:colOff>
      <xdr:row>2</xdr:row>
      <xdr:rowOff>4761</xdr:rowOff>
    </xdr:from>
    <xdr:to>
      <xdr:col>24</xdr:col>
      <xdr:colOff>593911</xdr:colOff>
      <xdr:row>27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40</xdr:col>
      <xdr:colOff>593912</xdr:colOff>
      <xdr:row>27</xdr:row>
      <xdr:rowOff>6445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56</xdr:col>
      <xdr:colOff>593912</xdr:colOff>
      <xdr:row>27</xdr:row>
      <xdr:rowOff>6445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24</xdr:col>
      <xdr:colOff>598395</xdr:colOff>
      <xdr:row>54</xdr:row>
      <xdr:rowOff>6445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40</xdr:col>
      <xdr:colOff>593912</xdr:colOff>
      <xdr:row>54</xdr:row>
      <xdr:rowOff>6445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28</xdr:row>
      <xdr:rowOff>0</xdr:rowOff>
    </xdr:from>
    <xdr:to>
      <xdr:col>56</xdr:col>
      <xdr:colOff>593912</xdr:colOff>
      <xdr:row>54</xdr:row>
      <xdr:rowOff>6445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2</xdr:row>
      <xdr:rowOff>14287</xdr:rowOff>
    </xdr:from>
    <xdr:to>
      <xdr:col>32</xdr:col>
      <xdr:colOff>600074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32</xdr:col>
      <xdr:colOff>600075</xdr:colOff>
      <xdr:row>42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44</xdr:row>
      <xdr:rowOff>0</xdr:rowOff>
    </xdr:from>
    <xdr:to>
      <xdr:col>33</xdr:col>
      <xdr:colOff>0</xdr:colOff>
      <xdr:row>63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2</xdr:row>
      <xdr:rowOff>14287</xdr:rowOff>
    </xdr:from>
    <xdr:to>
      <xdr:col>32</xdr:col>
      <xdr:colOff>600074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0C60A-E772-4929-8EE2-7BCEAB033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32</xdr:col>
      <xdr:colOff>600075</xdr:colOff>
      <xdr:row>42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CF4CB-A7FB-4E83-B5C8-7DADA398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44</xdr:row>
      <xdr:rowOff>0</xdr:rowOff>
    </xdr:from>
    <xdr:to>
      <xdr:col>33</xdr:col>
      <xdr:colOff>0</xdr:colOff>
      <xdr:row>63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4C4E3-1BBF-4638-9AB6-2E4E49077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2</xdr:row>
      <xdr:rowOff>14287</xdr:rowOff>
    </xdr:from>
    <xdr:to>
      <xdr:col>32</xdr:col>
      <xdr:colOff>600074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1FDCC-A43D-4E26-BD08-DC7C1F5E4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32</xdr:col>
      <xdr:colOff>600075</xdr:colOff>
      <xdr:row>42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E93A3-0159-430A-841B-12FBEF28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44</xdr:row>
      <xdr:rowOff>0</xdr:rowOff>
    </xdr:from>
    <xdr:to>
      <xdr:col>33</xdr:col>
      <xdr:colOff>0</xdr:colOff>
      <xdr:row>63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527DB-27E9-4653-BCF2-4AEB4AE8F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2</xdr:row>
      <xdr:rowOff>14287</xdr:rowOff>
    </xdr:from>
    <xdr:to>
      <xdr:col>32</xdr:col>
      <xdr:colOff>600074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50340-02D5-4561-BC4A-14FFC4B7C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32</xdr:col>
      <xdr:colOff>600075</xdr:colOff>
      <xdr:row>42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AD071-E5B4-4E10-9E15-A2E82ADD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44</xdr:row>
      <xdr:rowOff>0</xdr:rowOff>
    </xdr:from>
    <xdr:to>
      <xdr:col>33</xdr:col>
      <xdr:colOff>0</xdr:colOff>
      <xdr:row>63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5033D-20C9-45F4-9B85-FB07A869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easuringworth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779D-BCCD-4232-8B15-65A60AD77CEA}">
  <dimension ref="A1:X301"/>
  <sheetViews>
    <sheetView zoomScale="115" zoomScaleNormal="115" workbookViewId="0">
      <pane ySplit="1" topLeftCell="A269" activePane="bottomLeft" state="frozen"/>
      <selection pane="bottomLeft" activeCell="E307" sqref="E307"/>
    </sheetView>
  </sheetViews>
  <sheetFormatPr defaultRowHeight="15" x14ac:dyDescent="0.25"/>
  <cols>
    <col min="1" max="1" width="14.42578125" style="39" customWidth="1"/>
    <col min="2" max="2" width="10.7109375" style="41" customWidth="1"/>
    <col min="3" max="3" width="9.140625" style="39"/>
    <col min="4" max="4" width="13.28515625" style="39" customWidth="1"/>
    <col min="5" max="6" width="9.140625" style="39"/>
    <col min="7" max="7" width="9.140625" style="40"/>
    <col min="8" max="10" width="9.140625" style="39"/>
    <col min="11" max="11" width="10.28515625" style="39" customWidth="1"/>
    <col min="12" max="12" width="10.85546875" bestFit="1" customWidth="1"/>
    <col min="14" max="24" width="11.42578125" customWidth="1"/>
  </cols>
  <sheetData>
    <row r="1" spans="1:24" s="80" customFormat="1" ht="35.25" customHeight="1" x14ac:dyDescent="0.35">
      <c r="A1" s="89" t="s">
        <v>310</v>
      </c>
      <c r="B1" s="90" t="s">
        <v>336</v>
      </c>
      <c r="C1" s="89"/>
      <c r="D1" s="89" t="s">
        <v>350</v>
      </c>
      <c r="E1" s="89" t="s">
        <v>308</v>
      </c>
      <c r="F1" s="89" t="s">
        <v>307</v>
      </c>
      <c r="G1" s="110" t="s">
        <v>306</v>
      </c>
      <c r="H1" s="89" t="s">
        <v>279</v>
      </c>
      <c r="I1" s="89" t="s">
        <v>278</v>
      </c>
      <c r="J1" s="89" t="s">
        <v>277</v>
      </c>
      <c r="K1" s="89" t="s">
        <v>276</v>
      </c>
      <c r="N1" s="111" t="s">
        <v>337</v>
      </c>
    </row>
    <row r="2" spans="1:24" x14ac:dyDescent="0.25">
      <c r="A2" s="42">
        <v>18353</v>
      </c>
      <c r="C2" s="39" t="s">
        <v>305</v>
      </c>
      <c r="D2" s="39">
        <v>2346.1039999999998</v>
      </c>
      <c r="L2" s="43"/>
      <c r="M2" s="44"/>
      <c r="N2" s="44"/>
      <c r="O2" s="44"/>
      <c r="P2" s="44"/>
      <c r="Q2" s="44"/>
    </row>
    <row r="3" spans="1:24" x14ac:dyDescent="0.25">
      <c r="A3" s="42">
        <v>18444</v>
      </c>
      <c r="C3" s="39" t="s">
        <v>304</v>
      </c>
      <c r="D3" s="39">
        <v>2417.6819999999998</v>
      </c>
      <c r="L3" s="43"/>
      <c r="M3" s="44"/>
      <c r="N3" s="60" t="s">
        <v>284</v>
      </c>
      <c r="O3" s="61" t="s">
        <v>283</v>
      </c>
      <c r="P3" s="60" t="s">
        <v>282</v>
      </c>
      <c r="Q3" s="82" t="s">
        <v>281</v>
      </c>
      <c r="R3" s="55"/>
      <c r="T3" s="79"/>
      <c r="U3" s="78"/>
      <c r="V3" s="78"/>
      <c r="W3" s="78"/>
      <c r="X3" s="77"/>
    </row>
    <row r="4" spans="1:24" x14ac:dyDescent="0.25">
      <c r="A4" s="42">
        <v>18536</v>
      </c>
      <c r="B4" s="41">
        <v>17.29</v>
      </c>
      <c r="C4" s="39" t="s">
        <v>303</v>
      </c>
      <c r="D4" s="39">
        <v>2511.127</v>
      </c>
      <c r="E4" s="39">
        <f t="shared" ref="E4:E67" si="0">IF(B4&gt;B3,1,IF(B4&lt;B3,0,#N/A))</f>
        <v>1</v>
      </c>
      <c r="F4" s="39">
        <f t="shared" ref="F4:F67" si="1">IF(D4&gt;D3,1,IF(D4&lt;D3,0,#N/A))</f>
        <v>1</v>
      </c>
      <c r="G4" s="40">
        <f t="shared" ref="G4:G67" si="2">E4+F4</f>
        <v>2</v>
      </c>
      <c r="H4" s="39" t="str">
        <f t="shared" ref="H4:H67" si="3">IF(AND(E4=0,F4=0),1,"")</f>
        <v/>
      </c>
      <c r="I4" s="39">
        <f t="shared" ref="I4:I67" si="4">IF(AND(E4=1,F4=1),1,"")</f>
        <v>1</v>
      </c>
      <c r="J4" s="39" t="str">
        <f t="shared" ref="J4:J67" si="5">IF(AND(E4=0,F4=1),1,"")</f>
        <v/>
      </c>
      <c r="K4" s="39" t="str">
        <f t="shared" ref="K4:K67" si="6">IF(AND(E4=1,F4=0),1,"")</f>
        <v/>
      </c>
      <c r="L4" s="43"/>
      <c r="M4" s="44"/>
      <c r="N4" s="60" t="s">
        <v>279</v>
      </c>
      <c r="O4" s="61" t="s">
        <v>278</v>
      </c>
      <c r="P4" s="60" t="s">
        <v>277</v>
      </c>
      <c r="Q4" s="82" t="s">
        <v>276</v>
      </c>
      <c r="R4" s="52" t="s">
        <v>275</v>
      </c>
      <c r="T4" s="73" t="s">
        <v>302</v>
      </c>
      <c r="U4" s="72" t="s">
        <v>301</v>
      </c>
      <c r="V4" s="72"/>
      <c r="W4" s="72"/>
      <c r="X4" s="71"/>
    </row>
    <row r="5" spans="1:24" x14ac:dyDescent="0.25">
      <c r="A5" s="42">
        <v>18628</v>
      </c>
      <c r="B5" s="41">
        <v>17.690000000000001</v>
      </c>
      <c r="C5" s="39" t="s">
        <v>300</v>
      </c>
      <c r="D5" s="39">
        <v>2559.2139999999999</v>
      </c>
      <c r="E5" s="39">
        <f t="shared" si="0"/>
        <v>1</v>
      </c>
      <c r="F5" s="39">
        <f t="shared" si="1"/>
        <v>1</v>
      </c>
      <c r="G5" s="40">
        <f t="shared" si="2"/>
        <v>2</v>
      </c>
      <c r="H5" s="39" t="str">
        <f t="shared" si="3"/>
        <v/>
      </c>
      <c r="I5" s="39">
        <f t="shared" si="4"/>
        <v>1</v>
      </c>
      <c r="J5" s="39" t="str">
        <f t="shared" si="5"/>
        <v/>
      </c>
      <c r="K5" s="39" t="str">
        <f t="shared" si="6"/>
        <v/>
      </c>
      <c r="L5" s="43"/>
      <c r="M5" s="44"/>
      <c r="N5" s="58">
        <f>SUM(H2:H348)</f>
        <v>25</v>
      </c>
      <c r="O5" s="58">
        <f>SUM(I2:I348)</f>
        <v>183</v>
      </c>
      <c r="P5" s="59">
        <f>SUM(J2:J348)</f>
        <v>74</v>
      </c>
      <c r="Q5" s="59">
        <f>SUM(K2:K348)</f>
        <v>14</v>
      </c>
      <c r="R5" s="52">
        <f>O7+Q7</f>
        <v>296</v>
      </c>
      <c r="T5" s="76" t="s">
        <v>299</v>
      </c>
      <c r="U5" s="75" t="s">
        <v>298</v>
      </c>
      <c r="V5" s="75"/>
      <c r="W5" s="75"/>
      <c r="X5" s="74"/>
    </row>
    <row r="6" spans="1:24" x14ac:dyDescent="0.25">
      <c r="A6" s="42">
        <v>18718</v>
      </c>
      <c r="B6" s="41">
        <v>19.45</v>
      </c>
      <c r="C6" s="39" t="s">
        <v>297</v>
      </c>
      <c r="D6" s="39">
        <v>2593.9670000000001</v>
      </c>
      <c r="E6" s="39">
        <f t="shared" si="0"/>
        <v>1</v>
      </c>
      <c r="F6" s="39">
        <f t="shared" si="1"/>
        <v>1</v>
      </c>
      <c r="G6" s="40">
        <f t="shared" si="2"/>
        <v>2</v>
      </c>
      <c r="H6" s="39" t="str">
        <f t="shared" si="3"/>
        <v/>
      </c>
      <c r="I6" s="39">
        <f t="shared" si="4"/>
        <v>1</v>
      </c>
      <c r="J6" s="39" t="str">
        <f t="shared" si="5"/>
        <v/>
      </c>
      <c r="K6" s="39" t="str">
        <f t="shared" si="6"/>
        <v/>
      </c>
      <c r="L6" s="43"/>
      <c r="M6" s="44"/>
      <c r="N6" s="57">
        <f>N5/R5</f>
        <v>8.4459459459459457E-2</v>
      </c>
      <c r="O6" s="57">
        <f>O5/R5</f>
        <v>0.6182432432432432</v>
      </c>
      <c r="P6" s="56">
        <f>P5/R5</f>
        <v>0.25</v>
      </c>
      <c r="Q6" s="56">
        <f>Q5/R5</f>
        <v>4.72972972972973E-2</v>
      </c>
      <c r="R6" s="55"/>
      <c r="T6" s="73" t="s">
        <v>296</v>
      </c>
      <c r="U6" s="72" t="s">
        <v>295</v>
      </c>
      <c r="V6" s="72"/>
      <c r="W6" s="72"/>
      <c r="X6" s="71"/>
    </row>
    <row r="7" spans="1:24" x14ac:dyDescent="0.25">
      <c r="A7" s="42">
        <v>18809</v>
      </c>
      <c r="B7" s="41">
        <v>20.41</v>
      </c>
      <c r="C7" s="39" t="s">
        <v>294</v>
      </c>
      <c r="D7" s="39">
        <v>2638.8980000000001</v>
      </c>
      <c r="E7" s="39">
        <f t="shared" si="0"/>
        <v>1</v>
      </c>
      <c r="F7" s="39">
        <f t="shared" si="1"/>
        <v>1</v>
      </c>
      <c r="G7" s="40">
        <f t="shared" si="2"/>
        <v>2</v>
      </c>
      <c r="H7" s="39" t="str">
        <f t="shared" si="3"/>
        <v/>
      </c>
      <c r="I7" s="39">
        <f t="shared" si="4"/>
        <v>1</v>
      </c>
      <c r="J7" s="39" t="str">
        <f t="shared" si="5"/>
        <v/>
      </c>
      <c r="K7" s="39" t="str">
        <f t="shared" si="6"/>
        <v/>
      </c>
      <c r="L7" s="43"/>
      <c r="M7" s="44"/>
      <c r="N7" s="58"/>
      <c r="O7" s="58">
        <f>N5+O5</f>
        <v>208</v>
      </c>
      <c r="P7" s="59"/>
      <c r="Q7" s="59">
        <f>P5+Q5</f>
        <v>88</v>
      </c>
      <c r="R7" s="55"/>
      <c r="T7" s="83" t="s">
        <v>293</v>
      </c>
      <c r="U7" s="84" t="s">
        <v>292</v>
      </c>
      <c r="V7" s="84"/>
      <c r="W7" s="84"/>
      <c r="X7" s="85"/>
    </row>
    <row r="8" spans="1:24" x14ac:dyDescent="0.25">
      <c r="A8" s="42">
        <v>18901</v>
      </c>
      <c r="B8" s="41">
        <v>21.4</v>
      </c>
      <c r="C8" s="39" t="s">
        <v>291</v>
      </c>
      <c r="D8" s="39">
        <v>2693.259</v>
      </c>
      <c r="E8" s="39">
        <f t="shared" si="0"/>
        <v>1</v>
      </c>
      <c r="F8" s="39">
        <f t="shared" si="1"/>
        <v>1</v>
      </c>
      <c r="G8" s="40">
        <f t="shared" si="2"/>
        <v>2</v>
      </c>
      <c r="H8" s="39" t="str">
        <f t="shared" si="3"/>
        <v/>
      </c>
      <c r="I8" s="39">
        <f t="shared" si="4"/>
        <v>1</v>
      </c>
      <c r="J8" s="39" t="str">
        <f t="shared" si="5"/>
        <v/>
      </c>
      <c r="K8" s="39" t="str">
        <f t="shared" si="6"/>
        <v/>
      </c>
      <c r="L8" s="43"/>
      <c r="M8" s="44"/>
      <c r="N8" s="70"/>
      <c r="O8" s="69">
        <f>O7/R5</f>
        <v>0.70270270270270274</v>
      </c>
      <c r="P8" s="68"/>
      <c r="Q8" s="67">
        <f>Q7/R5</f>
        <v>0.29729729729729731</v>
      </c>
      <c r="R8" s="55"/>
      <c r="T8" s="66"/>
      <c r="U8" s="65"/>
      <c r="V8" s="65"/>
      <c r="W8" s="65"/>
      <c r="X8" s="64"/>
    </row>
    <row r="9" spans="1:24" x14ac:dyDescent="0.25">
      <c r="A9" s="42">
        <v>18993</v>
      </c>
      <c r="B9" s="41">
        <v>20.96</v>
      </c>
      <c r="C9" s="39" t="s">
        <v>290</v>
      </c>
      <c r="D9" s="39">
        <v>2699.1559999999999</v>
      </c>
      <c r="E9" s="39">
        <f t="shared" si="0"/>
        <v>0</v>
      </c>
      <c r="F9" s="39">
        <f t="shared" si="1"/>
        <v>1</v>
      </c>
      <c r="G9" s="40">
        <f t="shared" si="2"/>
        <v>1</v>
      </c>
      <c r="H9" s="39" t="str">
        <f t="shared" si="3"/>
        <v/>
      </c>
      <c r="I9" s="39" t="str">
        <f t="shared" si="4"/>
        <v/>
      </c>
      <c r="J9" s="39">
        <f t="shared" si="5"/>
        <v>1</v>
      </c>
      <c r="K9" s="39" t="str">
        <f t="shared" si="6"/>
        <v/>
      </c>
      <c r="L9" s="43"/>
      <c r="M9" s="44"/>
      <c r="N9" s="62"/>
      <c r="O9" s="62"/>
      <c r="P9" s="63"/>
      <c r="Q9" s="62"/>
    </row>
    <row r="10" spans="1:24" x14ac:dyDescent="0.25">
      <c r="A10" s="42">
        <v>19084</v>
      </c>
      <c r="B10" s="41">
        <v>23.26</v>
      </c>
      <c r="C10" s="39" t="s">
        <v>289</v>
      </c>
      <c r="D10" s="39">
        <v>2727.9540000000002</v>
      </c>
      <c r="E10" s="39">
        <f t="shared" si="0"/>
        <v>1</v>
      </c>
      <c r="F10" s="39">
        <f t="shared" si="1"/>
        <v>1</v>
      </c>
      <c r="G10" s="40">
        <f t="shared" si="2"/>
        <v>2</v>
      </c>
      <c r="H10" s="39" t="str">
        <f t="shared" si="3"/>
        <v/>
      </c>
      <c r="I10" s="39">
        <f t="shared" si="4"/>
        <v>1</v>
      </c>
      <c r="J10" s="39" t="str">
        <f t="shared" si="5"/>
        <v/>
      </c>
      <c r="K10" s="39" t="str">
        <f t="shared" si="6"/>
        <v/>
      </c>
      <c r="L10" s="43"/>
      <c r="M10" s="44"/>
      <c r="N10" t="s">
        <v>351</v>
      </c>
      <c r="O10" s="44"/>
      <c r="P10" s="44"/>
      <c r="Q10" s="44"/>
    </row>
    <row r="11" spans="1:24" x14ac:dyDescent="0.25">
      <c r="A11" s="42">
        <v>19175</v>
      </c>
      <c r="B11" s="41">
        <v>23.77</v>
      </c>
      <c r="C11" s="39" t="s">
        <v>288</v>
      </c>
      <c r="D11" s="39">
        <v>2733.8</v>
      </c>
      <c r="E11" s="39">
        <f t="shared" si="0"/>
        <v>1</v>
      </c>
      <c r="F11" s="39">
        <f t="shared" si="1"/>
        <v>1</v>
      </c>
      <c r="G11" s="40">
        <f t="shared" si="2"/>
        <v>2</v>
      </c>
      <c r="H11" s="39" t="str">
        <f t="shared" si="3"/>
        <v/>
      </c>
      <c r="I11" s="39">
        <f t="shared" si="4"/>
        <v>1</v>
      </c>
      <c r="J11" s="39" t="str">
        <f t="shared" si="5"/>
        <v/>
      </c>
      <c r="K11" s="39" t="str">
        <f t="shared" si="6"/>
        <v/>
      </c>
      <c r="L11" s="43"/>
      <c r="M11" s="44"/>
      <c r="N11" t="s">
        <v>352</v>
      </c>
      <c r="O11" s="44"/>
      <c r="P11" s="44"/>
      <c r="Q11" s="44"/>
    </row>
    <row r="12" spans="1:24" x14ac:dyDescent="0.25">
      <c r="A12" s="42">
        <v>19267</v>
      </c>
      <c r="B12" s="41">
        <v>24.37</v>
      </c>
      <c r="C12" s="39" t="s">
        <v>287</v>
      </c>
      <c r="D12" s="39">
        <v>2753.5169999999998</v>
      </c>
      <c r="E12" s="39">
        <f t="shared" si="0"/>
        <v>1</v>
      </c>
      <c r="F12" s="39">
        <f t="shared" si="1"/>
        <v>1</v>
      </c>
      <c r="G12" s="40">
        <f t="shared" si="2"/>
        <v>2</v>
      </c>
      <c r="H12" s="39" t="str">
        <f t="shared" si="3"/>
        <v/>
      </c>
      <c r="I12" s="39">
        <f t="shared" si="4"/>
        <v>1</v>
      </c>
      <c r="J12" s="39" t="str">
        <f t="shared" si="5"/>
        <v/>
      </c>
      <c r="K12" s="39" t="str">
        <f t="shared" si="6"/>
        <v/>
      </c>
      <c r="L12" s="43"/>
      <c r="M12" s="44"/>
      <c r="N12" t="s">
        <v>353</v>
      </c>
      <c r="O12" s="44"/>
      <c r="P12" s="44"/>
      <c r="Q12" s="44"/>
    </row>
    <row r="13" spans="1:24" x14ac:dyDescent="0.25">
      <c r="A13" s="42">
        <v>19359</v>
      </c>
      <c r="B13" s="41">
        <v>24.96</v>
      </c>
      <c r="C13" s="39" t="s">
        <v>286</v>
      </c>
      <c r="D13" s="39">
        <v>2843.9409999999998</v>
      </c>
      <c r="E13" s="39">
        <f t="shared" si="0"/>
        <v>1</v>
      </c>
      <c r="F13" s="39">
        <f t="shared" si="1"/>
        <v>1</v>
      </c>
      <c r="G13" s="40">
        <f t="shared" si="2"/>
        <v>2</v>
      </c>
      <c r="H13" s="39" t="str">
        <f t="shared" si="3"/>
        <v/>
      </c>
      <c r="I13" s="39">
        <f t="shared" si="4"/>
        <v>1</v>
      </c>
      <c r="J13" s="39" t="str">
        <f t="shared" si="5"/>
        <v/>
      </c>
      <c r="K13" s="39" t="str">
        <f t="shared" si="6"/>
        <v/>
      </c>
      <c r="L13" s="43"/>
      <c r="M13" s="44"/>
      <c r="O13" s="44"/>
      <c r="P13" s="44"/>
      <c r="Q13" s="44"/>
    </row>
    <row r="14" spans="1:24" x14ac:dyDescent="0.25">
      <c r="A14" s="42">
        <v>19449</v>
      </c>
      <c r="B14" s="41">
        <v>24.54</v>
      </c>
      <c r="C14" s="39" t="s">
        <v>285</v>
      </c>
      <c r="D14" s="39">
        <v>2896.8110000000001</v>
      </c>
      <c r="E14" s="39">
        <f t="shared" si="0"/>
        <v>0</v>
      </c>
      <c r="F14" s="39">
        <f t="shared" si="1"/>
        <v>1</v>
      </c>
      <c r="G14" s="40">
        <f t="shared" si="2"/>
        <v>1</v>
      </c>
      <c r="H14" s="39" t="str">
        <f t="shared" si="3"/>
        <v/>
      </c>
      <c r="I14" s="39" t="str">
        <f t="shared" si="4"/>
        <v/>
      </c>
      <c r="J14" s="39">
        <f t="shared" si="5"/>
        <v>1</v>
      </c>
      <c r="K14" s="39" t="str">
        <f t="shared" si="6"/>
        <v/>
      </c>
      <c r="L14" s="43"/>
      <c r="M14" s="44"/>
      <c r="N14" s="60" t="s">
        <v>284</v>
      </c>
      <c r="O14" s="61" t="s">
        <v>283</v>
      </c>
      <c r="P14" s="60" t="s">
        <v>282</v>
      </c>
      <c r="Q14" s="82" t="s">
        <v>281</v>
      </c>
      <c r="R14" s="55"/>
    </row>
    <row r="15" spans="1:24" x14ac:dyDescent="0.25">
      <c r="A15" s="42">
        <v>19540</v>
      </c>
      <c r="B15" s="41">
        <v>26.57</v>
      </c>
      <c r="C15" s="39" t="s">
        <v>280</v>
      </c>
      <c r="D15" s="39">
        <v>2919.2060000000001</v>
      </c>
      <c r="E15" s="39">
        <f t="shared" si="0"/>
        <v>1</v>
      </c>
      <c r="F15" s="39">
        <f t="shared" si="1"/>
        <v>1</v>
      </c>
      <c r="G15" s="40">
        <f t="shared" si="2"/>
        <v>2</v>
      </c>
      <c r="H15" s="39" t="str">
        <f t="shared" si="3"/>
        <v/>
      </c>
      <c r="I15" s="39">
        <f t="shared" si="4"/>
        <v>1</v>
      </c>
      <c r="J15" s="39" t="str">
        <f t="shared" si="5"/>
        <v/>
      </c>
      <c r="K15" s="39" t="str">
        <f t="shared" si="6"/>
        <v/>
      </c>
      <c r="L15" s="43"/>
      <c r="M15" s="44"/>
      <c r="N15" s="60" t="s">
        <v>279</v>
      </c>
      <c r="O15" s="61" t="s">
        <v>278</v>
      </c>
      <c r="P15" s="60" t="s">
        <v>277</v>
      </c>
      <c r="Q15" s="82" t="s">
        <v>276</v>
      </c>
      <c r="R15" s="52" t="s">
        <v>275</v>
      </c>
    </row>
    <row r="16" spans="1:24" x14ac:dyDescent="0.25">
      <c r="A16" s="42">
        <v>19632</v>
      </c>
      <c r="B16" s="41">
        <v>25.29</v>
      </c>
      <c r="C16" s="39" t="s">
        <v>274</v>
      </c>
      <c r="D16" s="39">
        <v>2902.7849999999999</v>
      </c>
      <c r="E16" s="39">
        <f t="shared" si="0"/>
        <v>0</v>
      </c>
      <c r="F16" s="39">
        <f t="shared" si="1"/>
        <v>0</v>
      </c>
      <c r="G16" s="40">
        <f t="shared" si="2"/>
        <v>0</v>
      </c>
      <c r="H16" s="39">
        <f t="shared" si="3"/>
        <v>1</v>
      </c>
      <c r="I16" s="39" t="str">
        <f t="shared" si="4"/>
        <v/>
      </c>
      <c r="J16" s="39" t="str">
        <f t="shared" si="5"/>
        <v/>
      </c>
      <c r="K16" s="39" t="str">
        <f t="shared" si="6"/>
        <v/>
      </c>
      <c r="L16" s="43"/>
      <c r="M16" s="44"/>
      <c r="N16" s="58">
        <f>N5</f>
        <v>25</v>
      </c>
      <c r="O16" s="58">
        <f>O5</f>
        <v>183</v>
      </c>
      <c r="P16" s="58">
        <f>P5</f>
        <v>74</v>
      </c>
      <c r="Q16" s="59">
        <f>Q5</f>
        <v>14</v>
      </c>
      <c r="R16" s="52">
        <f>N16+O16+P16+Q16</f>
        <v>296</v>
      </c>
    </row>
    <row r="17" spans="1:24" x14ac:dyDescent="0.25">
      <c r="A17" s="42">
        <v>19724</v>
      </c>
      <c r="B17" s="41">
        <v>24.14</v>
      </c>
      <c r="C17" s="39" t="s">
        <v>273</v>
      </c>
      <c r="D17" s="39">
        <v>2858.8449999999998</v>
      </c>
      <c r="E17" s="39">
        <f t="shared" si="0"/>
        <v>0</v>
      </c>
      <c r="F17" s="39">
        <f t="shared" si="1"/>
        <v>0</v>
      </c>
      <c r="G17" s="40">
        <f t="shared" si="2"/>
        <v>0</v>
      </c>
      <c r="H17" s="39">
        <f t="shared" si="3"/>
        <v>1</v>
      </c>
      <c r="I17" s="39" t="str">
        <f t="shared" si="4"/>
        <v/>
      </c>
      <c r="J17" s="39" t="str">
        <f t="shared" si="5"/>
        <v/>
      </c>
      <c r="K17" s="39" t="str">
        <f t="shared" si="6"/>
        <v/>
      </c>
      <c r="L17" s="43"/>
      <c r="M17" s="44"/>
      <c r="N17" s="57">
        <f>N16/R16</f>
        <v>8.4459459459459457E-2</v>
      </c>
      <c r="O17" s="57">
        <f>O16/R16</f>
        <v>0.6182432432432432</v>
      </c>
      <c r="P17" s="57">
        <f>P16/R16</f>
        <v>0.25</v>
      </c>
      <c r="Q17" s="56">
        <f>Q16/R16</f>
        <v>4.72972972972973E-2</v>
      </c>
      <c r="R17" s="55"/>
    </row>
    <row r="18" spans="1:24" x14ac:dyDescent="0.25">
      <c r="A18" s="42">
        <v>19814</v>
      </c>
      <c r="B18" s="41">
        <v>23.35</v>
      </c>
      <c r="C18" s="39" t="s">
        <v>272</v>
      </c>
      <c r="D18" s="39">
        <v>2845.192</v>
      </c>
      <c r="E18" s="39">
        <f t="shared" si="0"/>
        <v>0</v>
      </c>
      <c r="F18" s="39">
        <f t="shared" si="1"/>
        <v>0</v>
      </c>
      <c r="G18" s="40">
        <f t="shared" si="2"/>
        <v>0</v>
      </c>
      <c r="H18" s="39">
        <f t="shared" si="3"/>
        <v>1</v>
      </c>
      <c r="I18" s="39" t="str">
        <f t="shared" si="4"/>
        <v/>
      </c>
      <c r="J18" s="39" t="str">
        <f t="shared" si="5"/>
        <v/>
      </c>
      <c r="K18" s="39" t="str">
        <f t="shared" si="6"/>
        <v/>
      </c>
      <c r="L18" s="43"/>
      <c r="M18" s="44"/>
      <c r="N18" s="58"/>
      <c r="O18" s="58"/>
      <c r="P18" s="58">
        <f>N16+O16+P16</f>
        <v>282</v>
      </c>
      <c r="Q18" s="59">
        <f>Q16</f>
        <v>14</v>
      </c>
      <c r="R18" s="55"/>
    </row>
    <row r="19" spans="1:24" x14ac:dyDescent="0.25">
      <c r="A19" s="42">
        <v>19905</v>
      </c>
      <c r="B19" s="41">
        <v>24.81</v>
      </c>
      <c r="C19" s="39" t="s">
        <v>271</v>
      </c>
      <c r="D19" s="39">
        <v>2848.3049999999998</v>
      </c>
      <c r="E19" s="39">
        <f t="shared" si="0"/>
        <v>1</v>
      </c>
      <c r="F19" s="39">
        <f t="shared" si="1"/>
        <v>1</v>
      </c>
      <c r="G19" s="40">
        <f t="shared" si="2"/>
        <v>2</v>
      </c>
      <c r="H19" s="39" t="str">
        <f t="shared" si="3"/>
        <v/>
      </c>
      <c r="I19" s="39">
        <f t="shared" si="4"/>
        <v>1</v>
      </c>
      <c r="J19" s="39" t="str">
        <f t="shared" si="5"/>
        <v/>
      </c>
      <c r="K19" s="39" t="str">
        <f t="shared" si="6"/>
        <v/>
      </c>
      <c r="L19" s="43"/>
      <c r="M19" s="44"/>
      <c r="N19" s="58"/>
      <c r="O19" s="58"/>
      <c r="P19" s="57">
        <f>P18/R16</f>
        <v>0.95270270270270274</v>
      </c>
      <c r="Q19" s="56">
        <f>Q18/R16</f>
        <v>4.72972972972973E-2</v>
      </c>
      <c r="R19" s="55"/>
    </row>
    <row r="20" spans="1:24" x14ac:dyDescent="0.25">
      <c r="A20" s="42">
        <v>19997</v>
      </c>
      <c r="B20" s="41">
        <v>26.94</v>
      </c>
      <c r="C20" s="39" t="s">
        <v>270</v>
      </c>
      <c r="D20" s="39">
        <v>2880.482</v>
      </c>
      <c r="E20" s="39">
        <f t="shared" si="0"/>
        <v>1</v>
      </c>
      <c r="F20" s="39">
        <f t="shared" si="1"/>
        <v>1</v>
      </c>
      <c r="G20" s="40">
        <f t="shared" si="2"/>
        <v>2</v>
      </c>
      <c r="H20" s="39" t="str">
        <f t="shared" si="3"/>
        <v/>
      </c>
      <c r="I20" s="39">
        <f t="shared" si="4"/>
        <v>1</v>
      </c>
      <c r="J20" s="39" t="str">
        <f t="shared" si="5"/>
        <v/>
      </c>
      <c r="K20" s="39" t="str">
        <f t="shared" si="6"/>
        <v/>
      </c>
      <c r="L20" s="43"/>
      <c r="M20" s="44"/>
      <c r="N20" s="54"/>
      <c r="O20" s="53" t="s">
        <v>269</v>
      </c>
      <c r="P20" s="53"/>
      <c r="Q20" s="52"/>
      <c r="R20" s="51"/>
    </row>
    <row r="21" spans="1:24" x14ac:dyDescent="0.25">
      <c r="A21" s="42">
        <v>20089</v>
      </c>
      <c r="B21" s="41">
        <v>29.21</v>
      </c>
      <c r="C21" s="39" t="s">
        <v>268</v>
      </c>
      <c r="D21" s="39">
        <v>2936.8519999999999</v>
      </c>
      <c r="E21" s="39">
        <f t="shared" si="0"/>
        <v>1</v>
      </c>
      <c r="F21" s="39">
        <f t="shared" si="1"/>
        <v>1</v>
      </c>
      <c r="G21" s="40">
        <f t="shared" si="2"/>
        <v>2</v>
      </c>
      <c r="H21" s="39" t="str">
        <f t="shared" si="3"/>
        <v/>
      </c>
      <c r="I21" s="39">
        <f t="shared" si="4"/>
        <v>1</v>
      </c>
      <c r="J21" s="39" t="str">
        <f t="shared" si="5"/>
        <v/>
      </c>
      <c r="K21" s="39" t="str">
        <f t="shared" si="6"/>
        <v/>
      </c>
      <c r="L21" s="43"/>
      <c r="M21" s="44"/>
      <c r="N21" s="44"/>
      <c r="O21" s="44"/>
      <c r="P21" s="44"/>
      <c r="Q21" s="44"/>
    </row>
    <row r="22" spans="1:24" x14ac:dyDescent="0.25">
      <c r="A22" s="42">
        <v>20179</v>
      </c>
      <c r="B22" s="41">
        <v>32.31</v>
      </c>
      <c r="C22" s="39" t="s">
        <v>267</v>
      </c>
      <c r="D22" s="39">
        <v>3020.7460000000001</v>
      </c>
      <c r="E22" s="39">
        <f t="shared" si="0"/>
        <v>1</v>
      </c>
      <c r="F22" s="39">
        <f t="shared" si="1"/>
        <v>1</v>
      </c>
      <c r="G22" s="40">
        <f t="shared" si="2"/>
        <v>2</v>
      </c>
      <c r="H22" s="39" t="str">
        <f t="shared" si="3"/>
        <v/>
      </c>
      <c r="I22" s="39">
        <f t="shared" si="4"/>
        <v>1</v>
      </c>
      <c r="J22" s="39" t="str">
        <f t="shared" si="5"/>
        <v/>
      </c>
      <c r="K22" s="39" t="str">
        <f t="shared" si="6"/>
        <v/>
      </c>
      <c r="L22" s="43"/>
      <c r="M22" s="44"/>
      <c r="N22" s="44"/>
      <c r="O22" s="44"/>
      <c r="P22" s="44"/>
      <c r="Q22" s="44"/>
    </row>
    <row r="23" spans="1:24" x14ac:dyDescent="0.25">
      <c r="A23" s="42">
        <v>20270</v>
      </c>
      <c r="B23" s="41">
        <v>35.979999999999997</v>
      </c>
      <c r="C23" s="39" t="s">
        <v>266</v>
      </c>
      <c r="D23" s="39">
        <v>3069.91</v>
      </c>
      <c r="E23" s="39">
        <f t="shared" si="0"/>
        <v>1</v>
      </c>
      <c r="F23" s="39">
        <f t="shared" si="1"/>
        <v>1</v>
      </c>
      <c r="G23" s="40">
        <f t="shared" si="2"/>
        <v>2</v>
      </c>
      <c r="H23" s="39" t="str">
        <f t="shared" si="3"/>
        <v/>
      </c>
      <c r="I23" s="39">
        <f t="shared" si="4"/>
        <v>1</v>
      </c>
      <c r="J23" s="39" t="str">
        <f t="shared" si="5"/>
        <v/>
      </c>
      <c r="K23" s="39" t="str">
        <f t="shared" si="6"/>
        <v/>
      </c>
      <c r="L23" s="43"/>
      <c r="M23" s="44"/>
      <c r="N23" s="81" t="s">
        <v>354</v>
      </c>
      <c r="O23" s="45"/>
      <c r="P23" s="44"/>
      <c r="Q23" s="44"/>
    </row>
    <row r="24" spans="1:24" x14ac:dyDescent="0.25">
      <c r="A24" s="42">
        <v>20362</v>
      </c>
      <c r="B24" s="41">
        <v>36.58</v>
      </c>
      <c r="C24" s="39" t="s">
        <v>265</v>
      </c>
      <c r="D24" s="39">
        <v>3111.3789999999999</v>
      </c>
      <c r="E24" s="39">
        <f t="shared" si="0"/>
        <v>1</v>
      </c>
      <c r="F24" s="39">
        <f t="shared" si="1"/>
        <v>1</v>
      </c>
      <c r="G24" s="40">
        <f t="shared" si="2"/>
        <v>2</v>
      </c>
      <c r="H24" s="39" t="str">
        <f t="shared" si="3"/>
        <v/>
      </c>
      <c r="I24" s="39">
        <f t="shared" si="4"/>
        <v>1</v>
      </c>
      <c r="J24" s="39" t="str">
        <f t="shared" si="5"/>
        <v/>
      </c>
      <c r="K24" s="39" t="str">
        <f t="shared" si="6"/>
        <v/>
      </c>
      <c r="L24" s="43"/>
      <c r="M24" s="44"/>
      <c r="N24" s="45"/>
      <c r="O24" s="46"/>
      <c r="P24" s="44"/>
      <c r="Q24" s="44"/>
    </row>
    <row r="25" spans="1:24" x14ac:dyDescent="0.25">
      <c r="A25" s="42">
        <v>20454</v>
      </c>
      <c r="B25" s="41">
        <v>41.03</v>
      </c>
      <c r="C25" s="39" t="s">
        <v>264</v>
      </c>
      <c r="D25" s="39">
        <v>3130.0680000000002</v>
      </c>
      <c r="E25" s="39">
        <f t="shared" si="0"/>
        <v>1</v>
      </c>
      <c r="F25" s="39">
        <f t="shared" si="1"/>
        <v>1</v>
      </c>
      <c r="G25" s="40">
        <f t="shared" si="2"/>
        <v>2</v>
      </c>
      <c r="H25" s="39" t="str">
        <f t="shared" si="3"/>
        <v/>
      </c>
      <c r="I25" s="39">
        <f t="shared" si="4"/>
        <v>1</v>
      </c>
      <c r="J25" s="39" t="str">
        <f t="shared" si="5"/>
        <v/>
      </c>
      <c r="K25" s="39" t="str">
        <f t="shared" si="6"/>
        <v/>
      </c>
      <c r="L25" s="43"/>
      <c r="M25" s="44"/>
      <c r="N25" s="86"/>
      <c r="P25" s="44"/>
      <c r="Q25" s="44"/>
    </row>
    <row r="26" spans="1:24" x14ac:dyDescent="0.25">
      <c r="A26" s="42">
        <v>20545</v>
      </c>
      <c r="B26" s="41">
        <v>43.67</v>
      </c>
      <c r="C26" s="39" t="s">
        <v>263</v>
      </c>
      <c r="D26" s="39">
        <v>3117.922</v>
      </c>
      <c r="E26" s="39">
        <f t="shared" si="0"/>
        <v>1</v>
      </c>
      <c r="F26" s="39">
        <f t="shared" si="1"/>
        <v>0</v>
      </c>
      <c r="G26" s="40">
        <f t="shared" si="2"/>
        <v>1</v>
      </c>
      <c r="H26" s="39" t="str">
        <f t="shared" si="3"/>
        <v/>
      </c>
      <c r="I26" s="39" t="str">
        <f t="shared" si="4"/>
        <v/>
      </c>
      <c r="J26" s="39" t="str">
        <f t="shared" si="5"/>
        <v/>
      </c>
      <c r="K26" s="39">
        <f t="shared" si="6"/>
        <v>1</v>
      </c>
      <c r="L26" s="43"/>
      <c r="M26" s="44"/>
      <c r="O26" s="44"/>
    </row>
    <row r="27" spans="1:24" x14ac:dyDescent="0.25">
      <c r="A27" s="42">
        <v>20636</v>
      </c>
      <c r="B27" s="41">
        <v>45.48</v>
      </c>
      <c r="C27" s="39" t="s">
        <v>262</v>
      </c>
      <c r="D27" s="39">
        <v>3143.694</v>
      </c>
      <c r="E27" s="39">
        <f t="shared" si="0"/>
        <v>1</v>
      </c>
      <c r="F27" s="39">
        <f t="shared" si="1"/>
        <v>1</v>
      </c>
      <c r="G27" s="40">
        <f t="shared" si="2"/>
        <v>2</v>
      </c>
      <c r="H27" s="39" t="str">
        <f t="shared" si="3"/>
        <v/>
      </c>
      <c r="I27" s="39">
        <f t="shared" si="4"/>
        <v>1</v>
      </c>
      <c r="J27" s="39" t="str">
        <f t="shared" si="5"/>
        <v/>
      </c>
      <c r="K27" s="39" t="str">
        <f t="shared" si="6"/>
        <v/>
      </c>
      <c r="L27" s="43"/>
      <c r="M27" s="44"/>
      <c r="O27" s="87"/>
    </row>
    <row r="28" spans="1:24" x14ac:dyDescent="0.25">
      <c r="A28" s="42">
        <v>20728</v>
      </c>
      <c r="B28" s="41">
        <v>48.48</v>
      </c>
      <c r="C28" s="39" t="s">
        <v>261</v>
      </c>
      <c r="D28" s="39">
        <v>3140.8739999999998</v>
      </c>
      <c r="E28" s="39">
        <f t="shared" si="0"/>
        <v>1</v>
      </c>
      <c r="F28" s="39">
        <f t="shared" si="1"/>
        <v>0</v>
      </c>
      <c r="G28" s="40">
        <f t="shared" si="2"/>
        <v>1</v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39">
        <f t="shared" si="6"/>
        <v>1</v>
      </c>
      <c r="L28" s="43"/>
      <c r="M28" s="44"/>
      <c r="N28" s="44"/>
    </row>
    <row r="29" spans="1:24" x14ac:dyDescent="0.25">
      <c r="A29" s="42">
        <v>20820</v>
      </c>
      <c r="B29" s="41">
        <v>46.97</v>
      </c>
      <c r="C29" s="39" t="s">
        <v>260</v>
      </c>
      <c r="D29" s="39">
        <v>3192.57</v>
      </c>
      <c r="E29" s="39">
        <f t="shared" si="0"/>
        <v>0</v>
      </c>
      <c r="F29" s="39">
        <f t="shared" si="1"/>
        <v>1</v>
      </c>
      <c r="G29" s="40">
        <f t="shared" si="2"/>
        <v>1</v>
      </c>
      <c r="H29" s="39" t="str">
        <f t="shared" si="3"/>
        <v/>
      </c>
      <c r="I29" s="39" t="str">
        <f t="shared" si="4"/>
        <v/>
      </c>
      <c r="J29" s="39">
        <f t="shared" si="5"/>
        <v>1</v>
      </c>
      <c r="K29" s="39" t="str">
        <f t="shared" si="6"/>
        <v/>
      </c>
      <c r="L29" s="43"/>
      <c r="M29" s="44"/>
      <c r="N29" s="48"/>
      <c r="O29" s="48"/>
      <c r="P29" s="48"/>
      <c r="Q29" s="48"/>
    </row>
    <row r="30" spans="1:24" x14ac:dyDescent="0.25">
      <c r="A30" s="42">
        <v>20910</v>
      </c>
      <c r="B30" s="41">
        <v>45.35</v>
      </c>
      <c r="C30" s="39" t="s">
        <v>259</v>
      </c>
      <c r="D30" s="39">
        <v>3213.011</v>
      </c>
      <c r="E30" s="39">
        <f t="shared" si="0"/>
        <v>0</v>
      </c>
      <c r="F30" s="39">
        <f t="shared" si="1"/>
        <v>1</v>
      </c>
      <c r="G30" s="40">
        <f t="shared" si="2"/>
        <v>1</v>
      </c>
      <c r="H30" s="39" t="str">
        <f t="shared" si="3"/>
        <v/>
      </c>
      <c r="I30" s="39" t="str">
        <f t="shared" si="4"/>
        <v/>
      </c>
      <c r="J30" s="39">
        <f t="shared" si="5"/>
        <v>1</v>
      </c>
      <c r="K30" s="39" t="str">
        <f t="shared" si="6"/>
        <v/>
      </c>
      <c r="L30" s="43"/>
      <c r="M30" s="44"/>
      <c r="N30" s="48"/>
      <c r="O30" s="48"/>
      <c r="P30" s="48"/>
      <c r="Q30" s="48"/>
      <c r="R30" s="44"/>
      <c r="T30" s="48"/>
      <c r="U30" s="50"/>
      <c r="V30" s="50"/>
      <c r="W30" s="50"/>
      <c r="X30" s="50"/>
    </row>
    <row r="31" spans="1:24" x14ac:dyDescent="0.25">
      <c r="A31" s="42">
        <v>21001</v>
      </c>
      <c r="B31" s="41">
        <v>46.67</v>
      </c>
      <c r="C31" s="39" t="s">
        <v>258</v>
      </c>
      <c r="D31" s="39">
        <v>3205.97</v>
      </c>
      <c r="E31" s="39">
        <f t="shared" si="0"/>
        <v>1</v>
      </c>
      <c r="F31" s="39">
        <f t="shared" si="1"/>
        <v>0</v>
      </c>
      <c r="G31" s="40">
        <f t="shared" si="2"/>
        <v>1</v>
      </c>
      <c r="H31" s="39" t="str">
        <f t="shared" si="3"/>
        <v/>
      </c>
      <c r="I31" s="39" t="str">
        <f t="shared" si="4"/>
        <v/>
      </c>
      <c r="J31" s="39" t="str">
        <f t="shared" si="5"/>
        <v/>
      </c>
      <c r="K31" s="39">
        <f t="shared" si="6"/>
        <v>1</v>
      </c>
      <c r="L31" s="43"/>
      <c r="M31" s="44"/>
      <c r="N31" s="44"/>
      <c r="O31" s="44"/>
      <c r="P31" s="44"/>
      <c r="Q31" s="44"/>
      <c r="R31" s="44"/>
      <c r="T31" s="48"/>
      <c r="U31" s="50"/>
      <c r="V31" s="50"/>
      <c r="W31" s="50"/>
      <c r="X31" s="50"/>
    </row>
    <row r="32" spans="1:24" x14ac:dyDescent="0.25">
      <c r="A32" s="42">
        <v>21093</v>
      </c>
      <c r="B32" s="41">
        <v>44.11</v>
      </c>
      <c r="C32" s="39" t="s">
        <v>257</v>
      </c>
      <c r="D32" s="39">
        <v>3237.386</v>
      </c>
      <c r="E32" s="39">
        <f t="shared" si="0"/>
        <v>0</v>
      </c>
      <c r="F32" s="39">
        <f t="shared" si="1"/>
        <v>1</v>
      </c>
      <c r="G32" s="40">
        <f t="shared" si="2"/>
        <v>1</v>
      </c>
      <c r="H32" s="39" t="str">
        <f t="shared" si="3"/>
        <v/>
      </c>
      <c r="I32" s="39" t="str">
        <f t="shared" si="4"/>
        <v/>
      </c>
      <c r="J32" s="39">
        <f t="shared" si="5"/>
        <v>1</v>
      </c>
      <c r="K32" s="39" t="str">
        <f t="shared" si="6"/>
        <v/>
      </c>
      <c r="L32" s="43"/>
      <c r="M32" s="44"/>
      <c r="N32" s="47"/>
      <c r="O32" s="47"/>
      <c r="P32" s="47"/>
      <c r="Q32" s="47"/>
      <c r="T32" s="48"/>
      <c r="U32" s="50"/>
      <c r="V32" s="50"/>
      <c r="W32" s="50"/>
      <c r="X32" s="50"/>
    </row>
    <row r="33" spans="1:24" x14ac:dyDescent="0.25">
      <c r="A33" s="42">
        <v>21185</v>
      </c>
      <c r="B33" s="41">
        <v>47.37</v>
      </c>
      <c r="C33" s="39" t="s">
        <v>256</v>
      </c>
      <c r="D33" s="39">
        <v>3203.8939999999998</v>
      </c>
      <c r="E33" s="39">
        <f t="shared" si="0"/>
        <v>1</v>
      </c>
      <c r="F33" s="39">
        <f t="shared" si="1"/>
        <v>0</v>
      </c>
      <c r="G33" s="40">
        <f t="shared" si="2"/>
        <v>1</v>
      </c>
      <c r="H33" s="39" t="str">
        <f t="shared" si="3"/>
        <v/>
      </c>
      <c r="I33" s="39" t="str">
        <f t="shared" si="4"/>
        <v/>
      </c>
      <c r="J33" s="39" t="str">
        <f t="shared" si="5"/>
        <v/>
      </c>
      <c r="K33" s="39">
        <f t="shared" si="6"/>
        <v>1</v>
      </c>
      <c r="L33" s="43"/>
      <c r="M33" s="44"/>
      <c r="N33" s="44"/>
      <c r="O33" s="44"/>
      <c r="P33" s="44"/>
      <c r="Q33" s="44"/>
      <c r="T33" s="48"/>
      <c r="U33" s="50"/>
      <c r="V33" s="50"/>
      <c r="W33" s="50"/>
      <c r="X33" s="50"/>
    </row>
    <row r="34" spans="1:24" x14ac:dyDescent="0.25">
      <c r="A34" s="42">
        <v>21275</v>
      </c>
      <c r="B34" s="41">
        <v>42.42</v>
      </c>
      <c r="C34" s="39" t="s">
        <v>255</v>
      </c>
      <c r="D34" s="39">
        <v>3120.7240000000002</v>
      </c>
      <c r="E34" s="39">
        <f t="shared" si="0"/>
        <v>0</v>
      </c>
      <c r="F34" s="39">
        <f t="shared" si="1"/>
        <v>0</v>
      </c>
      <c r="G34" s="40">
        <f t="shared" si="2"/>
        <v>0</v>
      </c>
      <c r="H34" s="39">
        <f t="shared" si="3"/>
        <v>1</v>
      </c>
      <c r="I34" s="39" t="str">
        <f t="shared" si="4"/>
        <v/>
      </c>
      <c r="J34" s="39" t="str">
        <f t="shared" si="5"/>
        <v/>
      </c>
      <c r="K34" s="39" t="str">
        <f t="shared" si="6"/>
        <v/>
      </c>
      <c r="L34" s="43"/>
      <c r="M34" s="44"/>
      <c r="N34" s="44"/>
      <c r="O34" s="47"/>
      <c r="P34" s="44"/>
      <c r="Q34" s="47"/>
    </row>
    <row r="35" spans="1:24" x14ac:dyDescent="0.25">
      <c r="A35" s="42">
        <v>21366</v>
      </c>
      <c r="B35" s="41">
        <v>39.99</v>
      </c>
      <c r="C35" s="39" t="s">
        <v>254</v>
      </c>
      <c r="D35" s="39">
        <v>3141.2240000000002</v>
      </c>
      <c r="E35" s="39">
        <f t="shared" si="0"/>
        <v>0</v>
      </c>
      <c r="F35" s="39">
        <f t="shared" si="1"/>
        <v>1</v>
      </c>
      <c r="G35" s="40">
        <f t="shared" si="2"/>
        <v>1</v>
      </c>
      <c r="H35" s="39" t="str">
        <f t="shared" si="3"/>
        <v/>
      </c>
      <c r="I35" s="39" t="str">
        <f t="shared" si="4"/>
        <v/>
      </c>
      <c r="J35" s="39">
        <f t="shared" si="5"/>
        <v>1</v>
      </c>
      <c r="K35" s="39" t="str">
        <f t="shared" si="6"/>
        <v/>
      </c>
      <c r="L35" s="43"/>
      <c r="M35" s="44"/>
      <c r="N35" s="44"/>
      <c r="O35" s="44"/>
      <c r="P35" s="47"/>
      <c r="Q35" s="44"/>
    </row>
    <row r="36" spans="1:24" x14ac:dyDescent="0.25">
      <c r="A36" s="42">
        <v>21458</v>
      </c>
      <c r="B36" s="41">
        <v>42.1</v>
      </c>
      <c r="C36" s="39" t="s">
        <v>253</v>
      </c>
      <c r="D36" s="39">
        <v>3213.884</v>
      </c>
      <c r="E36" s="39">
        <f t="shared" si="0"/>
        <v>1</v>
      </c>
      <c r="F36" s="39">
        <f t="shared" si="1"/>
        <v>1</v>
      </c>
      <c r="G36" s="40">
        <f t="shared" si="2"/>
        <v>2</v>
      </c>
      <c r="H36" s="39" t="str">
        <f t="shared" si="3"/>
        <v/>
      </c>
      <c r="I36" s="39">
        <f t="shared" si="4"/>
        <v>1</v>
      </c>
      <c r="J36" s="39" t="str">
        <f t="shared" si="5"/>
        <v/>
      </c>
      <c r="K36" s="39" t="str">
        <f t="shared" si="6"/>
        <v/>
      </c>
      <c r="L36" s="43"/>
      <c r="M36" s="44"/>
      <c r="N36" s="49"/>
      <c r="O36" s="44"/>
      <c r="P36" s="44"/>
      <c r="Q36" s="44"/>
    </row>
    <row r="37" spans="1:24" x14ac:dyDescent="0.25">
      <c r="A37" s="42">
        <v>21550</v>
      </c>
      <c r="B37" s="41">
        <v>45.24</v>
      </c>
      <c r="C37" s="39" t="s">
        <v>252</v>
      </c>
      <c r="D37" s="39">
        <v>3289.0320000000002</v>
      </c>
      <c r="E37" s="39">
        <f t="shared" si="0"/>
        <v>1</v>
      </c>
      <c r="F37" s="39">
        <f t="shared" si="1"/>
        <v>1</v>
      </c>
      <c r="G37" s="40">
        <f t="shared" si="2"/>
        <v>2</v>
      </c>
      <c r="H37" s="39" t="str">
        <f t="shared" si="3"/>
        <v/>
      </c>
      <c r="I37" s="39">
        <f t="shared" si="4"/>
        <v>1</v>
      </c>
      <c r="J37" s="39" t="str">
        <f t="shared" si="5"/>
        <v/>
      </c>
      <c r="K37" s="39" t="str">
        <f t="shared" si="6"/>
        <v/>
      </c>
      <c r="L37" s="43"/>
      <c r="M37" s="44"/>
      <c r="N37" s="49"/>
      <c r="O37" s="44"/>
      <c r="P37" s="44"/>
      <c r="Q37" s="44"/>
    </row>
    <row r="38" spans="1:24" x14ac:dyDescent="0.25">
      <c r="A38" s="42">
        <v>21640</v>
      </c>
      <c r="B38" s="41">
        <v>50.06</v>
      </c>
      <c r="C38" s="39" t="s">
        <v>251</v>
      </c>
      <c r="D38" s="39">
        <v>3352.1289999999999</v>
      </c>
      <c r="E38" s="39">
        <f t="shared" si="0"/>
        <v>1</v>
      </c>
      <c r="F38" s="39">
        <f t="shared" si="1"/>
        <v>1</v>
      </c>
      <c r="G38" s="40">
        <f t="shared" si="2"/>
        <v>2</v>
      </c>
      <c r="H38" s="39" t="str">
        <f t="shared" si="3"/>
        <v/>
      </c>
      <c r="I38" s="39">
        <f t="shared" si="4"/>
        <v>1</v>
      </c>
      <c r="J38" s="39" t="str">
        <f t="shared" si="5"/>
        <v/>
      </c>
      <c r="K38" s="39" t="str">
        <f t="shared" si="6"/>
        <v/>
      </c>
      <c r="L38" s="43"/>
      <c r="M38" s="44"/>
      <c r="N38" s="49"/>
      <c r="O38" s="44"/>
      <c r="P38" s="44"/>
      <c r="Q38" s="44"/>
    </row>
    <row r="39" spans="1:24" x14ac:dyDescent="0.25">
      <c r="A39" s="42">
        <v>21731</v>
      </c>
      <c r="B39" s="41">
        <v>55.21</v>
      </c>
      <c r="C39" s="39" t="s">
        <v>250</v>
      </c>
      <c r="D39" s="39">
        <v>3427.6669999999999</v>
      </c>
      <c r="E39" s="39">
        <f t="shared" si="0"/>
        <v>1</v>
      </c>
      <c r="F39" s="39">
        <f t="shared" si="1"/>
        <v>1</v>
      </c>
      <c r="G39" s="40">
        <f t="shared" si="2"/>
        <v>2</v>
      </c>
      <c r="H39" s="39" t="str">
        <f t="shared" si="3"/>
        <v/>
      </c>
      <c r="I39" s="39">
        <f t="shared" si="4"/>
        <v>1</v>
      </c>
      <c r="J39" s="39" t="str">
        <f t="shared" si="5"/>
        <v/>
      </c>
      <c r="K39" s="39" t="str">
        <f t="shared" si="6"/>
        <v/>
      </c>
      <c r="L39" s="43"/>
      <c r="M39" s="44"/>
      <c r="O39" s="44"/>
      <c r="P39" s="44"/>
      <c r="Q39" s="44"/>
    </row>
    <row r="40" spans="1:24" x14ac:dyDescent="0.25">
      <c r="A40" s="42">
        <v>21823</v>
      </c>
      <c r="B40" s="41">
        <v>55.44</v>
      </c>
      <c r="C40" s="39" t="s">
        <v>249</v>
      </c>
      <c r="D40" s="39">
        <v>3430.0569999999998</v>
      </c>
      <c r="E40" s="39">
        <f t="shared" si="0"/>
        <v>1</v>
      </c>
      <c r="F40" s="39">
        <f t="shared" si="1"/>
        <v>1</v>
      </c>
      <c r="G40" s="40">
        <f t="shared" si="2"/>
        <v>2</v>
      </c>
      <c r="H40" s="39" t="str">
        <f t="shared" si="3"/>
        <v/>
      </c>
      <c r="I40" s="39">
        <f t="shared" si="4"/>
        <v>1</v>
      </c>
      <c r="J40" s="39" t="str">
        <f t="shared" si="5"/>
        <v/>
      </c>
      <c r="K40" s="39" t="str">
        <f t="shared" si="6"/>
        <v/>
      </c>
      <c r="L40" s="43"/>
      <c r="M40" s="44"/>
      <c r="N40" s="48"/>
      <c r="O40" s="48"/>
      <c r="P40" s="48"/>
      <c r="Q40" s="48"/>
    </row>
    <row r="41" spans="1:24" x14ac:dyDescent="0.25">
      <c r="A41" s="42">
        <v>21915</v>
      </c>
      <c r="B41" s="41">
        <v>58.47</v>
      </c>
      <c r="C41" s="39" t="s">
        <v>248</v>
      </c>
      <c r="D41" s="39">
        <v>3439.8319999999999</v>
      </c>
      <c r="E41" s="39">
        <f t="shared" si="0"/>
        <v>1</v>
      </c>
      <c r="F41" s="39">
        <f t="shared" si="1"/>
        <v>1</v>
      </c>
      <c r="G41" s="40">
        <f t="shared" si="2"/>
        <v>2</v>
      </c>
      <c r="H41" s="39" t="str">
        <f t="shared" si="3"/>
        <v/>
      </c>
      <c r="I41" s="39">
        <f t="shared" si="4"/>
        <v>1</v>
      </c>
      <c r="J41" s="39" t="str">
        <f t="shared" si="5"/>
        <v/>
      </c>
      <c r="K41" s="39" t="str">
        <f t="shared" si="6"/>
        <v/>
      </c>
      <c r="L41" s="43"/>
      <c r="M41" s="44"/>
      <c r="N41" s="48"/>
      <c r="O41" s="48"/>
      <c r="P41" s="48"/>
      <c r="Q41" s="48"/>
      <c r="R41" s="44"/>
    </row>
    <row r="42" spans="1:24" x14ac:dyDescent="0.25">
      <c r="A42" s="42">
        <v>22006</v>
      </c>
      <c r="B42" s="41">
        <v>56.88</v>
      </c>
      <c r="C42" s="39" t="s">
        <v>247</v>
      </c>
      <c r="D42" s="39">
        <v>3517.181</v>
      </c>
      <c r="E42" s="39">
        <f t="shared" si="0"/>
        <v>0</v>
      </c>
      <c r="F42" s="39">
        <f t="shared" si="1"/>
        <v>1</v>
      </c>
      <c r="G42" s="40">
        <f t="shared" si="2"/>
        <v>1</v>
      </c>
      <c r="H42" s="39" t="str">
        <f t="shared" si="3"/>
        <v/>
      </c>
      <c r="I42" s="39" t="str">
        <f t="shared" si="4"/>
        <v/>
      </c>
      <c r="J42" s="39">
        <f t="shared" si="5"/>
        <v>1</v>
      </c>
      <c r="K42" s="39" t="str">
        <f t="shared" si="6"/>
        <v/>
      </c>
      <c r="L42" s="43"/>
      <c r="M42" s="44"/>
      <c r="N42" s="44"/>
      <c r="O42" s="44"/>
      <c r="P42" s="44"/>
      <c r="Q42" s="44"/>
      <c r="R42" s="44"/>
    </row>
    <row r="43" spans="1:24" x14ac:dyDescent="0.25">
      <c r="A43" s="42">
        <v>22097</v>
      </c>
      <c r="B43" s="41">
        <v>59.89</v>
      </c>
      <c r="C43" s="39" t="s">
        <v>246</v>
      </c>
      <c r="D43" s="39">
        <v>3498.2460000000001</v>
      </c>
      <c r="E43" s="39">
        <f t="shared" si="0"/>
        <v>1</v>
      </c>
      <c r="F43" s="39">
        <f t="shared" si="1"/>
        <v>0</v>
      </c>
      <c r="G43" s="40">
        <f t="shared" si="2"/>
        <v>1</v>
      </c>
      <c r="H43" s="39" t="str">
        <f t="shared" si="3"/>
        <v/>
      </c>
      <c r="I43" s="39" t="str">
        <f t="shared" si="4"/>
        <v/>
      </c>
      <c r="J43" s="39" t="str">
        <f t="shared" si="5"/>
        <v/>
      </c>
      <c r="K43" s="39">
        <f t="shared" si="6"/>
        <v>1</v>
      </c>
      <c r="L43" s="43"/>
      <c r="M43" s="44"/>
      <c r="N43" s="47"/>
      <c r="O43" s="47"/>
      <c r="P43" s="47"/>
      <c r="Q43" s="47"/>
    </row>
    <row r="44" spans="1:24" x14ac:dyDescent="0.25">
      <c r="A44" s="42">
        <v>22189</v>
      </c>
      <c r="B44" s="41">
        <v>55.34</v>
      </c>
      <c r="C44" s="39" t="s">
        <v>245</v>
      </c>
      <c r="D44" s="39">
        <v>3515.3850000000002</v>
      </c>
      <c r="E44" s="39">
        <f t="shared" si="0"/>
        <v>0</v>
      </c>
      <c r="F44" s="39">
        <f t="shared" si="1"/>
        <v>1</v>
      </c>
      <c r="G44" s="40">
        <f t="shared" si="2"/>
        <v>1</v>
      </c>
      <c r="H44" s="39" t="str">
        <f t="shared" si="3"/>
        <v/>
      </c>
      <c r="I44" s="39" t="str">
        <f t="shared" si="4"/>
        <v/>
      </c>
      <c r="J44" s="39">
        <f t="shared" si="5"/>
        <v>1</v>
      </c>
      <c r="K44" s="39" t="str">
        <f t="shared" si="6"/>
        <v/>
      </c>
      <c r="L44" s="43"/>
      <c r="M44" s="44"/>
      <c r="N44" s="44"/>
      <c r="O44" s="44"/>
      <c r="P44" s="44"/>
      <c r="Q44" s="44"/>
    </row>
    <row r="45" spans="1:24" x14ac:dyDescent="0.25">
      <c r="A45" s="42">
        <v>22281</v>
      </c>
      <c r="B45" s="41">
        <v>56.92</v>
      </c>
      <c r="C45" s="39" t="s">
        <v>244</v>
      </c>
      <c r="D45" s="39">
        <v>3470.2779999999998</v>
      </c>
      <c r="E45" s="39">
        <f t="shared" si="0"/>
        <v>1</v>
      </c>
      <c r="F45" s="39">
        <f t="shared" si="1"/>
        <v>0</v>
      </c>
      <c r="G45" s="40">
        <f t="shared" si="2"/>
        <v>1</v>
      </c>
      <c r="H45" s="39" t="str">
        <f t="shared" si="3"/>
        <v/>
      </c>
      <c r="I45" s="39" t="str">
        <f t="shared" si="4"/>
        <v/>
      </c>
      <c r="J45" s="39" t="str">
        <f t="shared" si="5"/>
        <v/>
      </c>
      <c r="K45" s="39">
        <f t="shared" si="6"/>
        <v>1</v>
      </c>
      <c r="L45" s="43"/>
      <c r="M45" s="44"/>
      <c r="N45" s="44"/>
      <c r="O45" s="44"/>
      <c r="P45" s="47"/>
      <c r="Q45" s="47"/>
    </row>
    <row r="46" spans="1:24" x14ac:dyDescent="0.25">
      <c r="A46" s="42">
        <v>22371</v>
      </c>
      <c r="B46" s="41">
        <v>53.52</v>
      </c>
      <c r="C46" s="39" t="s">
        <v>243</v>
      </c>
      <c r="D46" s="39">
        <v>3493.703</v>
      </c>
      <c r="E46" s="39">
        <f t="shared" si="0"/>
        <v>0</v>
      </c>
      <c r="F46" s="39">
        <f t="shared" si="1"/>
        <v>1</v>
      </c>
      <c r="G46" s="40">
        <f t="shared" si="2"/>
        <v>1</v>
      </c>
      <c r="H46" s="39" t="str">
        <f t="shared" si="3"/>
        <v/>
      </c>
      <c r="I46" s="39" t="str">
        <f t="shared" si="4"/>
        <v/>
      </c>
      <c r="J46" s="39">
        <f t="shared" si="5"/>
        <v>1</v>
      </c>
      <c r="K46" s="39" t="str">
        <f t="shared" si="6"/>
        <v/>
      </c>
      <c r="L46" s="43"/>
      <c r="M46" s="44"/>
      <c r="N46" s="44"/>
      <c r="O46" s="44"/>
      <c r="P46" s="44"/>
      <c r="Q46" s="44"/>
    </row>
    <row r="47" spans="1:24" x14ac:dyDescent="0.25">
      <c r="A47" s="42">
        <v>22462</v>
      </c>
      <c r="B47" s="41">
        <v>58.11</v>
      </c>
      <c r="C47" s="39" t="s">
        <v>242</v>
      </c>
      <c r="D47" s="39">
        <v>3553.0210000000002</v>
      </c>
      <c r="E47" s="39">
        <f t="shared" si="0"/>
        <v>1</v>
      </c>
      <c r="F47" s="39">
        <f t="shared" si="1"/>
        <v>1</v>
      </c>
      <c r="G47" s="40">
        <f t="shared" si="2"/>
        <v>2</v>
      </c>
      <c r="H47" s="39" t="str">
        <f t="shared" si="3"/>
        <v/>
      </c>
      <c r="I47" s="39">
        <f t="shared" si="4"/>
        <v>1</v>
      </c>
      <c r="J47" s="39" t="str">
        <f t="shared" si="5"/>
        <v/>
      </c>
      <c r="K47" s="39" t="str">
        <f t="shared" si="6"/>
        <v/>
      </c>
      <c r="L47" s="43"/>
      <c r="M47" s="44"/>
      <c r="N47" s="44"/>
      <c r="O47" s="44"/>
      <c r="P47" s="44"/>
      <c r="Q47" s="44"/>
    </row>
    <row r="48" spans="1:24" x14ac:dyDescent="0.25">
      <c r="A48" s="42">
        <v>22554</v>
      </c>
      <c r="B48" s="41">
        <v>65.06</v>
      </c>
      <c r="C48" s="39" t="s">
        <v>241</v>
      </c>
      <c r="D48" s="39">
        <v>3621.252</v>
      </c>
      <c r="E48" s="39">
        <f t="shared" si="0"/>
        <v>1</v>
      </c>
      <c r="F48" s="39">
        <f t="shared" si="1"/>
        <v>1</v>
      </c>
      <c r="G48" s="40">
        <f t="shared" si="2"/>
        <v>2</v>
      </c>
      <c r="H48" s="39" t="str">
        <f t="shared" si="3"/>
        <v/>
      </c>
      <c r="I48" s="39">
        <f t="shared" si="4"/>
        <v>1</v>
      </c>
      <c r="J48" s="39" t="str">
        <f t="shared" si="5"/>
        <v/>
      </c>
      <c r="K48" s="39" t="str">
        <f t="shared" si="6"/>
        <v/>
      </c>
      <c r="L48" s="43"/>
      <c r="M48" s="44"/>
      <c r="N48" s="44"/>
      <c r="O48" s="44"/>
      <c r="P48" s="44"/>
      <c r="Q48" s="44"/>
    </row>
    <row r="49" spans="1:17" x14ac:dyDescent="0.25">
      <c r="A49" s="42">
        <v>22646</v>
      </c>
      <c r="B49" s="41">
        <v>64.64</v>
      </c>
      <c r="C49" s="39" t="s">
        <v>240</v>
      </c>
      <c r="D49" s="39">
        <v>3692.2890000000002</v>
      </c>
      <c r="E49" s="39">
        <f t="shared" si="0"/>
        <v>0</v>
      </c>
      <c r="F49" s="39">
        <f t="shared" si="1"/>
        <v>1</v>
      </c>
      <c r="G49" s="40">
        <f t="shared" si="2"/>
        <v>1</v>
      </c>
      <c r="H49" s="39" t="str">
        <f t="shared" si="3"/>
        <v/>
      </c>
      <c r="I49" s="39" t="str">
        <f t="shared" si="4"/>
        <v/>
      </c>
      <c r="J49" s="39">
        <f t="shared" si="5"/>
        <v>1</v>
      </c>
      <c r="K49" s="39" t="str">
        <f t="shared" si="6"/>
        <v/>
      </c>
      <c r="L49" s="43"/>
      <c r="M49" s="44"/>
      <c r="N49" s="46"/>
      <c r="O49" s="45"/>
      <c r="P49" s="44"/>
      <c r="Q49" s="44"/>
    </row>
    <row r="50" spans="1:17" x14ac:dyDescent="0.25">
      <c r="A50" s="42">
        <v>22736</v>
      </c>
      <c r="B50" s="41">
        <v>66.73</v>
      </c>
      <c r="C50" s="39" t="s">
        <v>239</v>
      </c>
      <c r="D50" s="39">
        <v>3758.1469999999999</v>
      </c>
      <c r="E50" s="39">
        <f t="shared" si="0"/>
        <v>1</v>
      </c>
      <c r="F50" s="39">
        <f t="shared" si="1"/>
        <v>1</v>
      </c>
      <c r="G50" s="40">
        <f t="shared" si="2"/>
        <v>2</v>
      </c>
      <c r="H50" s="39" t="str">
        <f t="shared" si="3"/>
        <v/>
      </c>
      <c r="I50" s="39">
        <f t="shared" si="4"/>
        <v>1</v>
      </c>
      <c r="J50" s="39" t="str">
        <f t="shared" si="5"/>
        <v/>
      </c>
      <c r="K50" s="39" t="str">
        <f t="shared" si="6"/>
        <v/>
      </c>
      <c r="L50" s="43"/>
      <c r="M50" s="44"/>
    </row>
    <row r="51" spans="1:17" x14ac:dyDescent="0.25">
      <c r="A51" s="42">
        <v>22827</v>
      </c>
      <c r="B51" s="41">
        <v>71.55</v>
      </c>
      <c r="C51" s="39" t="s">
        <v>238</v>
      </c>
      <c r="D51" s="39">
        <v>3792.1489999999999</v>
      </c>
      <c r="E51" s="39">
        <f t="shared" si="0"/>
        <v>1</v>
      </c>
      <c r="F51" s="39">
        <f t="shared" si="1"/>
        <v>1</v>
      </c>
      <c r="G51" s="40">
        <f t="shared" si="2"/>
        <v>2</v>
      </c>
      <c r="H51" s="39" t="str">
        <f t="shared" si="3"/>
        <v/>
      </c>
      <c r="I51" s="39">
        <f t="shared" si="4"/>
        <v>1</v>
      </c>
      <c r="J51" s="39" t="str">
        <f t="shared" si="5"/>
        <v/>
      </c>
      <c r="K51" s="39" t="str">
        <f t="shared" si="6"/>
        <v/>
      </c>
      <c r="L51" s="43"/>
      <c r="M51" s="44"/>
    </row>
    <row r="52" spans="1:17" x14ac:dyDescent="0.25">
      <c r="A52" s="42">
        <v>22919</v>
      </c>
      <c r="B52" s="41">
        <v>69.55</v>
      </c>
      <c r="C52" s="39" t="s">
        <v>237</v>
      </c>
      <c r="D52" s="39">
        <v>3838.7759999999998</v>
      </c>
      <c r="E52" s="39">
        <f t="shared" si="0"/>
        <v>0</v>
      </c>
      <c r="F52" s="39">
        <f t="shared" si="1"/>
        <v>1</v>
      </c>
      <c r="G52" s="40">
        <f t="shared" si="2"/>
        <v>1</v>
      </c>
      <c r="H52" s="39" t="str">
        <f t="shared" si="3"/>
        <v/>
      </c>
      <c r="I52" s="39" t="str">
        <f t="shared" si="4"/>
        <v/>
      </c>
      <c r="J52" s="39">
        <f t="shared" si="5"/>
        <v>1</v>
      </c>
      <c r="K52" s="39" t="str">
        <f t="shared" si="6"/>
        <v/>
      </c>
      <c r="L52" s="43"/>
      <c r="M52" s="44"/>
    </row>
    <row r="53" spans="1:17" x14ac:dyDescent="0.25">
      <c r="A53" s="42">
        <v>23011</v>
      </c>
      <c r="B53" s="41">
        <v>54.75</v>
      </c>
      <c r="C53" s="39" t="s">
        <v>236</v>
      </c>
      <c r="D53" s="39">
        <v>3851.4209999999998</v>
      </c>
      <c r="E53" s="39">
        <f t="shared" si="0"/>
        <v>0</v>
      </c>
      <c r="F53" s="39">
        <f t="shared" si="1"/>
        <v>1</v>
      </c>
      <c r="G53" s="40">
        <f t="shared" si="2"/>
        <v>1</v>
      </c>
      <c r="H53" s="39" t="str">
        <f t="shared" si="3"/>
        <v/>
      </c>
      <c r="I53" s="39" t="str">
        <f t="shared" si="4"/>
        <v/>
      </c>
      <c r="J53" s="39">
        <f t="shared" si="5"/>
        <v>1</v>
      </c>
      <c r="K53" s="39" t="str">
        <f t="shared" si="6"/>
        <v/>
      </c>
      <c r="L53" s="43"/>
      <c r="M53" s="44"/>
    </row>
    <row r="54" spans="1:17" x14ac:dyDescent="0.25">
      <c r="A54" s="42">
        <v>23101</v>
      </c>
      <c r="B54" s="41">
        <v>56.27</v>
      </c>
      <c r="C54" s="39" t="s">
        <v>235</v>
      </c>
      <c r="D54" s="39">
        <v>3893.482</v>
      </c>
      <c r="E54" s="39">
        <f t="shared" si="0"/>
        <v>1</v>
      </c>
      <c r="F54" s="39">
        <f t="shared" si="1"/>
        <v>1</v>
      </c>
      <c r="G54" s="40">
        <f t="shared" si="2"/>
        <v>2</v>
      </c>
      <c r="H54" s="39" t="str">
        <f t="shared" si="3"/>
        <v/>
      </c>
      <c r="I54" s="39">
        <f t="shared" si="4"/>
        <v>1</v>
      </c>
      <c r="J54" s="39" t="str">
        <f t="shared" si="5"/>
        <v/>
      </c>
      <c r="K54" s="39" t="str">
        <f t="shared" si="6"/>
        <v/>
      </c>
      <c r="L54" s="43"/>
      <c r="M54" s="44"/>
    </row>
    <row r="55" spans="1:17" x14ac:dyDescent="0.25">
      <c r="A55" s="42">
        <v>23192</v>
      </c>
      <c r="B55" s="41">
        <v>63.1</v>
      </c>
      <c r="C55" s="39" t="s">
        <v>234</v>
      </c>
      <c r="D55" s="39">
        <v>3937.183</v>
      </c>
      <c r="E55" s="39">
        <f t="shared" si="0"/>
        <v>1</v>
      </c>
      <c r="F55" s="39">
        <f t="shared" si="1"/>
        <v>1</v>
      </c>
      <c r="G55" s="40">
        <f t="shared" si="2"/>
        <v>2</v>
      </c>
      <c r="H55" s="39" t="str">
        <f t="shared" si="3"/>
        <v/>
      </c>
      <c r="I55" s="39">
        <f t="shared" si="4"/>
        <v>1</v>
      </c>
      <c r="J55" s="39" t="str">
        <f t="shared" si="5"/>
        <v/>
      </c>
      <c r="K55" s="39" t="str">
        <f t="shared" si="6"/>
        <v/>
      </c>
      <c r="L55" s="43"/>
      <c r="M55" s="44"/>
    </row>
    <row r="56" spans="1:17" x14ac:dyDescent="0.25">
      <c r="A56" s="42">
        <v>23284</v>
      </c>
      <c r="B56" s="41">
        <v>66.569999999999993</v>
      </c>
      <c r="C56" s="39" t="s">
        <v>233</v>
      </c>
      <c r="D56" s="39">
        <v>4023.7550000000001</v>
      </c>
      <c r="E56" s="39">
        <f t="shared" si="0"/>
        <v>1</v>
      </c>
      <c r="F56" s="39">
        <f t="shared" si="1"/>
        <v>1</v>
      </c>
      <c r="G56" s="40">
        <f t="shared" si="2"/>
        <v>2</v>
      </c>
      <c r="H56" s="39" t="str">
        <f t="shared" si="3"/>
        <v/>
      </c>
      <c r="I56" s="39">
        <f t="shared" si="4"/>
        <v>1</v>
      </c>
      <c r="J56" s="39" t="str">
        <f t="shared" si="5"/>
        <v/>
      </c>
      <c r="K56" s="39" t="str">
        <f t="shared" si="6"/>
        <v/>
      </c>
      <c r="L56" s="43"/>
      <c r="M56" s="44"/>
    </row>
    <row r="57" spans="1:17" x14ac:dyDescent="0.25">
      <c r="A57" s="42">
        <v>23376</v>
      </c>
      <c r="B57" s="41">
        <v>69.37</v>
      </c>
      <c r="C57" s="39" t="s">
        <v>232</v>
      </c>
      <c r="D57" s="39">
        <v>4050.1469999999999</v>
      </c>
      <c r="E57" s="39">
        <f t="shared" si="0"/>
        <v>1</v>
      </c>
      <c r="F57" s="39">
        <f t="shared" si="1"/>
        <v>1</v>
      </c>
      <c r="G57" s="40">
        <f t="shared" si="2"/>
        <v>2</v>
      </c>
      <c r="H57" s="39" t="str">
        <f t="shared" si="3"/>
        <v/>
      </c>
      <c r="I57" s="39">
        <f t="shared" si="4"/>
        <v>1</v>
      </c>
      <c r="J57" s="39" t="str">
        <f t="shared" si="5"/>
        <v/>
      </c>
      <c r="K57" s="39" t="str">
        <f t="shared" si="6"/>
        <v/>
      </c>
      <c r="L57" s="43"/>
      <c r="M57" s="44"/>
    </row>
    <row r="58" spans="1:17" x14ac:dyDescent="0.25">
      <c r="A58" s="42">
        <v>23467</v>
      </c>
      <c r="B58" s="41">
        <v>71.7</v>
      </c>
      <c r="C58" s="39" t="s">
        <v>231</v>
      </c>
      <c r="D58" s="39">
        <v>4135.5529999999999</v>
      </c>
      <c r="E58" s="39">
        <f t="shared" si="0"/>
        <v>1</v>
      </c>
      <c r="F58" s="39">
        <f t="shared" si="1"/>
        <v>1</v>
      </c>
      <c r="G58" s="40">
        <f t="shared" si="2"/>
        <v>2</v>
      </c>
      <c r="H58" s="39" t="str">
        <f t="shared" si="3"/>
        <v/>
      </c>
      <c r="I58" s="39">
        <f t="shared" si="4"/>
        <v>1</v>
      </c>
      <c r="J58" s="39" t="str">
        <f t="shared" si="5"/>
        <v/>
      </c>
      <c r="K58" s="39" t="str">
        <f t="shared" si="6"/>
        <v/>
      </c>
      <c r="L58" s="43"/>
      <c r="M58" s="44"/>
    </row>
    <row r="59" spans="1:17" x14ac:dyDescent="0.25">
      <c r="A59" s="42">
        <v>23558</v>
      </c>
      <c r="B59" s="41">
        <v>75.02</v>
      </c>
      <c r="C59" s="39" t="s">
        <v>230</v>
      </c>
      <c r="D59" s="39">
        <v>4180.5919999999996</v>
      </c>
      <c r="E59" s="39">
        <f t="shared" si="0"/>
        <v>1</v>
      </c>
      <c r="F59" s="39">
        <f t="shared" si="1"/>
        <v>1</v>
      </c>
      <c r="G59" s="40">
        <f t="shared" si="2"/>
        <v>2</v>
      </c>
      <c r="H59" s="39" t="str">
        <f t="shared" si="3"/>
        <v/>
      </c>
      <c r="I59" s="39">
        <f t="shared" si="4"/>
        <v>1</v>
      </c>
      <c r="J59" s="39" t="str">
        <f t="shared" si="5"/>
        <v/>
      </c>
      <c r="K59" s="39" t="str">
        <f t="shared" si="6"/>
        <v/>
      </c>
      <c r="L59" s="43"/>
      <c r="M59" s="44"/>
    </row>
    <row r="60" spans="1:17" x14ac:dyDescent="0.25">
      <c r="A60" s="42">
        <v>23650</v>
      </c>
      <c r="B60" s="41">
        <v>78.98</v>
      </c>
      <c r="C60" s="39" t="s">
        <v>229</v>
      </c>
      <c r="D60" s="39">
        <v>4245.9179999999997</v>
      </c>
      <c r="E60" s="39">
        <f t="shared" si="0"/>
        <v>1</v>
      </c>
      <c r="F60" s="39">
        <f t="shared" si="1"/>
        <v>1</v>
      </c>
      <c r="G60" s="40">
        <f t="shared" si="2"/>
        <v>2</v>
      </c>
      <c r="H60" s="39" t="str">
        <f t="shared" si="3"/>
        <v/>
      </c>
      <c r="I60" s="39">
        <f t="shared" si="4"/>
        <v>1</v>
      </c>
      <c r="J60" s="39" t="str">
        <f t="shared" si="5"/>
        <v/>
      </c>
      <c r="K60" s="39" t="str">
        <f t="shared" si="6"/>
        <v/>
      </c>
      <c r="L60" s="43"/>
      <c r="M60" s="44"/>
    </row>
    <row r="61" spans="1:17" x14ac:dyDescent="0.25">
      <c r="A61" s="42">
        <v>23742</v>
      </c>
      <c r="B61" s="41">
        <v>81.69</v>
      </c>
      <c r="C61" s="39" t="s">
        <v>228</v>
      </c>
      <c r="D61" s="39">
        <v>4259.0460000000003</v>
      </c>
      <c r="E61" s="39">
        <f t="shared" si="0"/>
        <v>1</v>
      </c>
      <c r="F61" s="39">
        <f t="shared" si="1"/>
        <v>1</v>
      </c>
      <c r="G61" s="40">
        <f t="shared" si="2"/>
        <v>2</v>
      </c>
      <c r="H61" s="39" t="str">
        <f t="shared" si="3"/>
        <v/>
      </c>
      <c r="I61" s="39">
        <f t="shared" si="4"/>
        <v>1</v>
      </c>
      <c r="J61" s="39" t="str">
        <f t="shared" si="5"/>
        <v/>
      </c>
      <c r="K61" s="39" t="str">
        <f t="shared" si="6"/>
        <v/>
      </c>
      <c r="L61" s="43"/>
      <c r="M61" s="44"/>
    </row>
    <row r="62" spans="1:17" x14ac:dyDescent="0.25">
      <c r="A62" s="42">
        <v>23832</v>
      </c>
      <c r="B62" s="41">
        <v>84.18</v>
      </c>
      <c r="C62" s="39" t="s">
        <v>227</v>
      </c>
      <c r="D62" s="39">
        <v>4362.1109999999999</v>
      </c>
      <c r="E62" s="39">
        <f t="shared" si="0"/>
        <v>1</v>
      </c>
      <c r="F62" s="39">
        <f t="shared" si="1"/>
        <v>1</v>
      </c>
      <c r="G62" s="40">
        <f t="shared" si="2"/>
        <v>2</v>
      </c>
      <c r="H62" s="39" t="str">
        <f t="shared" si="3"/>
        <v/>
      </c>
      <c r="I62" s="39">
        <f t="shared" si="4"/>
        <v>1</v>
      </c>
      <c r="J62" s="39" t="str">
        <f t="shared" si="5"/>
        <v/>
      </c>
      <c r="K62" s="39" t="str">
        <f t="shared" si="6"/>
        <v/>
      </c>
      <c r="L62" s="43"/>
      <c r="M62" s="44"/>
    </row>
    <row r="63" spans="1:17" x14ac:dyDescent="0.25">
      <c r="A63" s="42">
        <v>23923</v>
      </c>
      <c r="B63" s="41">
        <v>84.75</v>
      </c>
      <c r="C63" s="39" t="s">
        <v>226</v>
      </c>
      <c r="D63" s="39">
        <v>4417.2250000000004</v>
      </c>
      <c r="E63" s="39">
        <f t="shared" si="0"/>
        <v>1</v>
      </c>
      <c r="F63" s="39">
        <f t="shared" si="1"/>
        <v>1</v>
      </c>
      <c r="G63" s="40">
        <f t="shared" si="2"/>
        <v>2</v>
      </c>
      <c r="H63" s="39" t="str">
        <f t="shared" si="3"/>
        <v/>
      </c>
      <c r="I63" s="39">
        <f t="shared" si="4"/>
        <v>1</v>
      </c>
      <c r="J63" s="39" t="str">
        <f t="shared" si="5"/>
        <v/>
      </c>
      <c r="K63" s="39" t="str">
        <f t="shared" si="6"/>
        <v/>
      </c>
      <c r="L63" s="43"/>
      <c r="M63" s="44"/>
    </row>
    <row r="64" spans="1:17" x14ac:dyDescent="0.25">
      <c r="A64" s="42">
        <v>24015</v>
      </c>
      <c r="B64" s="41">
        <v>86.16</v>
      </c>
      <c r="C64" s="39" t="s">
        <v>225</v>
      </c>
      <c r="D64" s="39">
        <v>4515.4269999999997</v>
      </c>
      <c r="E64" s="39">
        <f t="shared" si="0"/>
        <v>1</v>
      </c>
      <c r="F64" s="39">
        <f t="shared" si="1"/>
        <v>1</v>
      </c>
      <c r="G64" s="40">
        <f t="shared" si="2"/>
        <v>2</v>
      </c>
      <c r="H64" s="39" t="str">
        <f t="shared" si="3"/>
        <v/>
      </c>
      <c r="I64" s="39">
        <f t="shared" si="4"/>
        <v>1</v>
      </c>
      <c r="J64" s="39" t="str">
        <f t="shared" si="5"/>
        <v/>
      </c>
      <c r="K64" s="39" t="str">
        <f t="shared" si="6"/>
        <v/>
      </c>
      <c r="L64" s="43"/>
      <c r="M64" s="44"/>
    </row>
    <row r="65" spans="1:13" x14ac:dyDescent="0.25">
      <c r="A65" s="42">
        <v>24107</v>
      </c>
      <c r="B65" s="41">
        <v>84.12</v>
      </c>
      <c r="C65" s="39" t="s">
        <v>224</v>
      </c>
      <c r="D65" s="39">
        <v>4619.4579999999996</v>
      </c>
      <c r="E65" s="39">
        <f t="shared" si="0"/>
        <v>0</v>
      </c>
      <c r="F65" s="39">
        <f t="shared" si="1"/>
        <v>1</v>
      </c>
      <c r="G65" s="40">
        <f t="shared" si="2"/>
        <v>1</v>
      </c>
      <c r="H65" s="39" t="str">
        <f t="shared" si="3"/>
        <v/>
      </c>
      <c r="I65" s="39" t="str">
        <f t="shared" si="4"/>
        <v/>
      </c>
      <c r="J65" s="39">
        <f t="shared" si="5"/>
        <v>1</v>
      </c>
      <c r="K65" s="39" t="str">
        <f t="shared" si="6"/>
        <v/>
      </c>
      <c r="L65" s="43"/>
      <c r="M65" s="44"/>
    </row>
    <row r="66" spans="1:13" x14ac:dyDescent="0.25">
      <c r="A66" s="42">
        <v>24197</v>
      </c>
      <c r="B66" s="41">
        <v>89.96</v>
      </c>
      <c r="C66" s="39" t="s">
        <v>223</v>
      </c>
      <c r="D66" s="39">
        <v>4731.8879999999999</v>
      </c>
      <c r="E66" s="39">
        <f t="shared" si="0"/>
        <v>1</v>
      </c>
      <c r="F66" s="39">
        <f t="shared" si="1"/>
        <v>1</v>
      </c>
      <c r="G66" s="40">
        <f t="shared" si="2"/>
        <v>2</v>
      </c>
      <c r="H66" s="39" t="str">
        <f t="shared" si="3"/>
        <v/>
      </c>
      <c r="I66" s="39">
        <f t="shared" si="4"/>
        <v>1</v>
      </c>
      <c r="J66" s="39" t="str">
        <f t="shared" si="5"/>
        <v/>
      </c>
      <c r="K66" s="39" t="str">
        <f t="shared" si="6"/>
        <v/>
      </c>
      <c r="L66" s="43"/>
      <c r="M66" s="44"/>
    </row>
    <row r="67" spans="1:13" x14ac:dyDescent="0.25">
      <c r="A67" s="42">
        <v>24288</v>
      </c>
      <c r="B67" s="41">
        <v>92.43</v>
      </c>
      <c r="C67" s="39" t="s">
        <v>222</v>
      </c>
      <c r="D67" s="39">
        <v>4748.0460000000003</v>
      </c>
      <c r="E67" s="39">
        <f t="shared" si="0"/>
        <v>1</v>
      </c>
      <c r="F67" s="39">
        <f t="shared" si="1"/>
        <v>1</v>
      </c>
      <c r="G67" s="40">
        <f t="shared" si="2"/>
        <v>2</v>
      </c>
      <c r="H67" s="39" t="str">
        <f t="shared" si="3"/>
        <v/>
      </c>
      <c r="I67" s="39">
        <f t="shared" si="4"/>
        <v>1</v>
      </c>
      <c r="J67" s="39" t="str">
        <f t="shared" si="5"/>
        <v/>
      </c>
      <c r="K67" s="39" t="str">
        <f t="shared" si="6"/>
        <v/>
      </c>
      <c r="L67" s="43"/>
      <c r="M67" s="44"/>
    </row>
    <row r="68" spans="1:13" x14ac:dyDescent="0.25">
      <c r="A68" s="42">
        <v>24380</v>
      </c>
      <c r="B68" s="41">
        <v>89.23</v>
      </c>
      <c r="C68" s="39" t="s">
        <v>221</v>
      </c>
      <c r="D68" s="39">
        <v>4788.2539999999999</v>
      </c>
      <c r="E68" s="39">
        <f t="shared" ref="E68:E131" si="7">IF(B68&gt;B67,1,IF(B68&lt;B67,0,#N/A))</f>
        <v>0</v>
      </c>
      <c r="F68" s="39">
        <f t="shared" ref="F68:F131" si="8">IF(D68&gt;D67,1,IF(D68&lt;D67,0,#N/A))</f>
        <v>1</v>
      </c>
      <c r="G68" s="40">
        <f t="shared" ref="G68:G131" si="9">E68+F68</f>
        <v>1</v>
      </c>
      <c r="H68" s="39" t="str">
        <f t="shared" ref="H68:H131" si="10">IF(AND(E68=0,F68=0),1,"")</f>
        <v/>
      </c>
      <c r="I68" s="39" t="str">
        <f t="shared" ref="I68:I131" si="11">IF(AND(E68=1,F68=1),1,"")</f>
        <v/>
      </c>
      <c r="J68" s="39">
        <f t="shared" ref="J68:J131" si="12">IF(AND(E68=0,F68=1),1,"")</f>
        <v>1</v>
      </c>
      <c r="K68" s="39" t="str">
        <f t="shared" ref="K68:K131" si="13">IF(AND(E68=1,F68=0),1,"")</f>
        <v/>
      </c>
      <c r="L68" s="43"/>
      <c r="M68" s="44"/>
    </row>
    <row r="69" spans="1:13" x14ac:dyDescent="0.25">
      <c r="A69" s="42">
        <v>24472</v>
      </c>
      <c r="B69" s="41">
        <v>84.74</v>
      </c>
      <c r="C69" s="39" t="s">
        <v>220</v>
      </c>
      <c r="D69" s="39">
        <v>4827.5370000000003</v>
      </c>
      <c r="E69" s="39">
        <f t="shared" si="7"/>
        <v>0</v>
      </c>
      <c r="F69" s="39">
        <f t="shared" si="8"/>
        <v>1</v>
      </c>
      <c r="G69" s="40">
        <f t="shared" si="9"/>
        <v>1</v>
      </c>
      <c r="H69" s="39" t="str">
        <f t="shared" si="10"/>
        <v/>
      </c>
      <c r="I69" s="39" t="str">
        <f t="shared" si="11"/>
        <v/>
      </c>
      <c r="J69" s="39">
        <f t="shared" si="12"/>
        <v>1</v>
      </c>
      <c r="K69" s="39" t="str">
        <f t="shared" si="13"/>
        <v/>
      </c>
      <c r="L69" s="43"/>
      <c r="M69" s="44"/>
    </row>
    <row r="70" spans="1:13" x14ac:dyDescent="0.25">
      <c r="A70" s="42">
        <v>24562</v>
      </c>
      <c r="B70" s="41">
        <v>76.56</v>
      </c>
      <c r="C70" s="39" t="s">
        <v>219</v>
      </c>
      <c r="D70" s="39">
        <v>4870.299</v>
      </c>
      <c r="E70" s="39">
        <f t="shared" si="7"/>
        <v>0</v>
      </c>
      <c r="F70" s="39">
        <f t="shared" si="8"/>
        <v>1</v>
      </c>
      <c r="G70" s="40">
        <f t="shared" si="9"/>
        <v>1</v>
      </c>
      <c r="H70" s="39" t="str">
        <f t="shared" si="10"/>
        <v/>
      </c>
      <c r="I70" s="39" t="str">
        <f t="shared" si="11"/>
        <v/>
      </c>
      <c r="J70" s="39">
        <f t="shared" si="12"/>
        <v>1</v>
      </c>
      <c r="K70" s="39" t="str">
        <f t="shared" si="13"/>
        <v/>
      </c>
      <c r="L70" s="43"/>
      <c r="M70" s="44"/>
    </row>
    <row r="71" spans="1:13" x14ac:dyDescent="0.25">
      <c r="A71" s="42">
        <v>24653</v>
      </c>
      <c r="B71" s="41">
        <v>80.33</v>
      </c>
      <c r="C71" s="39" t="s">
        <v>218</v>
      </c>
      <c r="D71" s="39">
        <v>4873.2870000000003</v>
      </c>
      <c r="E71" s="39">
        <f t="shared" si="7"/>
        <v>1</v>
      </c>
      <c r="F71" s="39">
        <f t="shared" si="8"/>
        <v>1</v>
      </c>
      <c r="G71" s="40">
        <f t="shared" si="9"/>
        <v>2</v>
      </c>
      <c r="H71" s="39" t="str">
        <f t="shared" si="10"/>
        <v/>
      </c>
      <c r="I71" s="39">
        <f t="shared" si="11"/>
        <v>1</v>
      </c>
      <c r="J71" s="39" t="str">
        <f t="shared" si="12"/>
        <v/>
      </c>
      <c r="K71" s="39" t="str">
        <f t="shared" si="13"/>
        <v/>
      </c>
      <c r="L71" s="43"/>
      <c r="M71" s="44"/>
    </row>
    <row r="72" spans="1:13" x14ac:dyDescent="0.25">
      <c r="A72" s="42">
        <v>24745</v>
      </c>
      <c r="B72" s="41">
        <v>90.2</v>
      </c>
      <c r="C72" s="39" t="s">
        <v>217</v>
      </c>
      <c r="D72" s="39">
        <v>4919.3919999999998</v>
      </c>
      <c r="E72" s="39">
        <f t="shared" si="7"/>
        <v>1</v>
      </c>
      <c r="F72" s="39">
        <f t="shared" si="8"/>
        <v>1</v>
      </c>
      <c r="G72" s="40">
        <f t="shared" si="9"/>
        <v>2</v>
      </c>
      <c r="H72" s="39" t="str">
        <f t="shared" si="10"/>
        <v/>
      </c>
      <c r="I72" s="39">
        <f t="shared" si="11"/>
        <v>1</v>
      </c>
      <c r="J72" s="39" t="str">
        <f t="shared" si="12"/>
        <v/>
      </c>
      <c r="K72" s="39" t="str">
        <f t="shared" si="13"/>
        <v/>
      </c>
      <c r="L72" s="43"/>
      <c r="M72" s="44"/>
    </row>
    <row r="73" spans="1:13" x14ac:dyDescent="0.25">
      <c r="A73" s="42">
        <v>24837</v>
      </c>
      <c r="B73" s="41">
        <v>90.64</v>
      </c>
      <c r="C73" s="39" t="s">
        <v>216</v>
      </c>
      <c r="D73" s="39">
        <v>4956.4769999999999</v>
      </c>
      <c r="E73" s="39">
        <f t="shared" si="7"/>
        <v>1</v>
      </c>
      <c r="F73" s="39">
        <f t="shared" si="8"/>
        <v>1</v>
      </c>
      <c r="G73" s="40">
        <f t="shared" si="9"/>
        <v>2</v>
      </c>
      <c r="H73" s="39" t="str">
        <f t="shared" si="10"/>
        <v/>
      </c>
      <c r="I73" s="39">
        <f t="shared" si="11"/>
        <v>1</v>
      </c>
      <c r="J73" s="39" t="str">
        <f t="shared" si="12"/>
        <v/>
      </c>
      <c r="K73" s="39" t="str">
        <f t="shared" si="13"/>
        <v/>
      </c>
      <c r="L73" s="43"/>
      <c r="M73" s="44"/>
    </row>
    <row r="74" spans="1:13" x14ac:dyDescent="0.25">
      <c r="A74" s="42">
        <v>24928</v>
      </c>
      <c r="B74" s="41">
        <v>96.71</v>
      </c>
      <c r="C74" s="39" t="s">
        <v>215</v>
      </c>
      <c r="D74" s="39">
        <v>5057.5529999999999</v>
      </c>
      <c r="E74" s="39">
        <f t="shared" si="7"/>
        <v>1</v>
      </c>
      <c r="F74" s="39">
        <f t="shared" si="8"/>
        <v>1</v>
      </c>
      <c r="G74" s="40">
        <f t="shared" si="9"/>
        <v>2</v>
      </c>
      <c r="H74" s="39" t="str">
        <f t="shared" si="10"/>
        <v/>
      </c>
      <c r="I74" s="39">
        <f t="shared" si="11"/>
        <v>1</v>
      </c>
      <c r="J74" s="39" t="str">
        <f t="shared" si="12"/>
        <v/>
      </c>
      <c r="K74" s="39" t="str">
        <f t="shared" si="13"/>
        <v/>
      </c>
      <c r="L74" s="43"/>
      <c r="M74" s="44"/>
    </row>
    <row r="75" spans="1:13" x14ac:dyDescent="0.25">
      <c r="A75" s="42">
        <v>25019</v>
      </c>
      <c r="B75" s="41">
        <v>96.47</v>
      </c>
      <c r="C75" s="39" t="s">
        <v>214</v>
      </c>
      <c r="D75" s="39">
        <v>5142.0330000000004</v>
      </c>
      <c r="E75" s="39">
        <f t="shared" si="7"/>
        <v>0</v>
      </c>
      <c r="F75" s="39">
        <f t="shared" si="8"/>
        <v>1</v>
      </c>
      <c r="G75" s="40">
        <f t="shared" si="9"/>
        <v>1</v>
      </c>
      <c r="H75" s="39" t="str">
        <f t="shared" si="10"/>
        <v/>
      </c>
      <c r="I75" s="39" t="str">
        <f t="shared" si="11"/>
        <v/>
      </c>
      <c r="J75" s="39">
        <f t="shared" si="12"/>
        <v>1</v>
      </c>
      <c r="K75" s="39" t="str">
        <f t="shared" si="13"/>
        <v/>
      </c>
      <c r="L75" s="43"/>
      <c r="M75" s="44"/>
    </row>
    <row r="76" spans="1:13" x14ac:dyDescent="0.25">
      <c r="A76" s="42">
        <v>25111</v>
      </c>
      <c r="B76" s="41">
        <v>90.2</v>
      </c>
      <c r="C76" s="39" t="s">
        <v>213</v>
      </c>
      <c r="D76" s="39">
        <v>5181.8590000000004</v>
      </c>
      <c r="E76" s="39">
        <f t="shared" si="7"/>
        <v>0</v>
      </c>
      <c r="F76" s="39">
        <f t="shared" si="8"/>
        <v>1</v>
      </c>
      <c r="G76" s="40">
        <f t="shared" si="9"/>
        <v>1</v>
      </c>
      <c r="H76" s="39" t="str">
        <f t="shared" si="10"/>
        <v/>
      </c>
      <c r="I76" s="39" t="str">
        <f t="shared" si="11"/>
        <v/>
      </c>
      <c r="J76" s="39">
        <f t="shared" si="12"/>
        <v>1</v>
      </c>
      <c r="K76" s="39" t="str">
        <f t="shared" si="13"/>
        <v/>
      </c>
      <c r="L76" s="43"/>
      <c r="M76" s="44"/>
    </row>
    <row r="77" spans="1:13" x14ac:dyDescent="0.25">
      <c r="A77" s="42">
        <v>25203</v>
      </c>
      <c r="B77" s="41">
        <v>99.58</v>
      </c>
      <c r="C77" s="39" t="s">
        <v>212</v>
      </c>
      <c r="D77" s="39">
        <v>5202.2120000000004</v>
      </c>
      <c r="E77" s="39">
        <f t="shared" si="7"/>
        <v>1</v>
      </c>
      <c r="F77" s="39">
        <f t="shared" si="8"/>
        <v>1</v>
      </c>
      <c r="G77" s="40">
        <f t="shared" si="9"/>
        <v>2</v>
      </c>
      <c r="H77" s="39" t="str">
        <f t="shared" si="10"/>
        <v/>
      </c>
      <c r="I77" s="39">
        <f t="shared" si="11"/>
        <v>1</v>
      </c>
      <c r="J77" s="39" t="str">
        <f t="shared" si="12"/>
        <v/>
      </c>
      <c r="K77" s="39" t="str">
        <f t="shared" si="13"/>
        <v/>
      </c>
      <c r="L77" s="43"/>
      <c r="M77" s="44"/>
    </row>
    <row r="78" spans="1:13" x14ac:dyDescent="0.25">
      <c r="A78" s="42">
        <v>25293</v>
      </c>
      <c r="B78" s="41">
        <v>102.67</v>
      </c>
      <c r="C78" s="39" t="s">
        <v>211</v>
      </c>
      <c r="D78" s="39">
        <v>5283.5969999999998</v>
      </c>
      <c r="E78" s="39">
        <f t="shared" si="7"/>
        <v>1</v>
      </c>
      <c r="F78" s="39">
        <f t="shared" si="8"/>
        <v>1</v>
      </c>
      <c r="G78" s="40">
        <f t="shared" si="9"/>
        <v>2</v>
      </c>
      <c r="H78" s="39" t="str">
        <f t="shared" si="10"/>
        <v/>
      </c>
      <c r="I78" s="39">
        <f t="shared" si="11"/>
        <v>1</v>
      </c>
      <c r="J78" s="39" t="str">
        <f t="shared" si="12"/>
        <v/>
      </c>
      <c r="K78" s="39" t="str">
        <f t="shared" si="13"/>
        <v/>
      </c>
      <c r="L78" s="43"/>
      <c r="M78" s="44"/>
    </row>
    <row r="79" spans="1:13" x14ac:dyDescent="0.25">
      <c r="A79" s="42">
        <v>25384</v>
      </c>
      <c r="B79" s="41">
        <v>103.86</v>
      </c>
      <c r="C79" s="39" t="s">
        <v>210</v>
      </c>
      <c r="D79" s="39">
        <v>5299.625</v>
      </c>
      <c r="E79" s="39">
        <f t="shared" si="7"/>
        <v>1</v>
      </c>
      <c r="F79" s="39">
        <f t="shared" si="8"/>
        <v>1</v>
      </c>
      <c r="G79" s="40">
        <f t="shared" si="9"/>
        <v>2</v>
      </c>
      <c r="H79" s="39" t="str">
        <f t="shared" si="10"/>
        <v/>
      </c>
      <c r="I79" s="39">
        <f t="shared" si="11"/>
        <v>1</v>
      </c>
      <c r="J79" s="39" t="str">
        <f t="shared" si="12"/>
        <v/>
      </c>
      <c r="K79" s="39" t="str">
        <f t="shared" si="13"/>
        <v/>
      </c>
      <c r="L79" s="43"/>
      <c r="M79" s="44"/>
    </row>
    <row r="80" spans="1:13" x14ac:dyDescent="0.25">
      <c r="A80" s="42">
        <v>25476</v>
      </c>
      <c r="B80" s="41">
        <v>101.51</v>
      </c>
      <c r="C80" s="39" t="s">
        <v>209</v>
      </c>
      <c r="D80" s="39">
        <v>5334.6</v>
      </c>
      <c r="E80" s="39">
        <f t="shared" si="7"/>
        <v>0</v>
      </c>
      <c r="F80" s="39">
        <f t="shared" si="8"/>
        <v>1</v>
      </c>
      <c r="G80" s="40">
        <f t="shared" si="9"/>
        <v>1</v>
      </c>
      <c r="H80" s="39" t="str">
        <f t="shared" si="10"/>
        <v/>
      </c>
      <c r="I80" s="39" t="str">
        <f t="shared" si="11"/>
        <v/>
      </c>
      <c r="J80" s="39">
        <f t="shared" si="12"/>
        <v>1</v>
      </c>
      <c r="K80" s="39" t="str">
        <f t="shared" si="13"/>
        <v/>
      </c>
      <c r="L80" s="43"/>
      <c r="M80" s="44"/>
    </row>
    <row r="81" spans="1:13" x14ac:dyDescent="0.25">
      <c r="A81" s="42">
        <v>25568</v>
      </c>
      <c r="B81" s="41">
        <v>97.71</v>
      </c>
      <c r="C81" s="39" t="s">
        <v>208</v>
      </c>
      <c r="D81" s="39">
        <v>5308.5559999999996</v>
      </c>
      <c r="E81" s="39">
        <f t="shared" si="7"/>
        <v>0</v>
      </c>
      <c r="F81" s="39">
        <f t="shared" si="8"/>
        <v>0</v>
      </c>
      <c r="G81" s="40">
        <f t="shared" si="9"/>
        <v>0</v>
      </c>
      <c r="H81" s="39">
        <f t="shared" si="10"/>
        <v>1</v>
      </c>
      <c r="I81" s="39" t="str">
        <f t="shared" si="11"/>
        <v/>
      </c>
      <c r="J81" s="39" t="str">
        <f t="shared" si="12"/>
        <v/>
      </c>
      <c r="K81" s="39" t="str">
        <f t="shared" si="13"/>
        <v/>
      </c>
      <c r="L81" s="43"/>
      <c r="M81" s="44"/>
    </row>
    <row r="82" spans="1:13" x14ac:dyDescent="0.25">
      <c r="A82" s="42">
        <v>25658</v>
      </c>
      <c r="B82" s="41">
        <v>93.12</v>
      </c>
      <c r="C82" s="39" t="s">
        <v>207</v>
      </c>
      <c r="D82" s="39">
        <v>5300.652</v>
      </c>
      <c r="E82" s="39">
        <f t="shared" si="7"/>
        <v>0</v>
      </c>
      <c r="F82" s="39">
        <f t="shared" si="8"/>
        <v>0</v>
      </c>
      <c r="G82" s="40">
        <f t="shared" si="9"/>
        <v>0</v>
      </c>
      <c r="H82" s="39">
        <f t="shared" si="10"/>
        <v>1</v>
      </c>
      <c r="I82" s="39" t="str">
        <f t="shared" si="11"/>
        <v/>
      </c>
      <c r="J82" s="39" t="str">
        <f t="shared" si="12"/>
        <v/>
      </c>
      <c r="K82" s="39" t="str">
        <f t="shared" si="13"/>
        <v/>
      </c>
      <c r="L82" s="43"/>
      <c r="M82" s="44"/>
    </row>
    <row r="83" spans="1:13" x14ac:dyDescent="0.25">
      <c r="A83" s="42">
        <v>25749</v>
      </c>
      <c r="B83" s="41">
        <v>92.06</v>
      </c>
      <c r="C83" s="39" t="s">
        <v>206</v>
      </c>
      <c r="D83" s="39">
        <v>5308.1639999999998</v>
      </c>
      <c r="E83" s="39">
        <f t="shared" si="7"/>
        <v>0</v>
      </c>
      <c r="F83" s="39">
        <f t="shared" si="8"/>
        <v>1</v>
      </c>
      <c r="G83" s="40">
        <f t="shared" si="9"/>
        <v>1</v>
      </c>
      <c r="H83" s="39" t="str">
        <f t="shared" si="10"/>
        <v/>
      </c>
      <c r="I83" s="39" t="str">
        <f t="shared" si="11"/>
        <v/>
      </c>
      <c r="J83" s="39">
        <f t="shared" si="12"/>
        <v>1</v>
      </c>
      <c r="K83" s="39" t="str">
        <f t="shared" si="13"/>
        <v/>
      </c>
      <c r="L83" s="43"/>
    </row>
    <row r="84" spans="1:13" x14ac:dyDescent="0.25">
      <c r="A84" s="42">
        <v>25841</v>
      </c>
      <c r="B84" s="41">
        <v>89.63</v>
      </c>
      <c r="C84" s="39" t="s">
        <v>205</v>
      </c>
      <c r="D84" s="39">
        <v>5357.0770000000002</v>
      </c>
      <c r="E84" s="39">
        <f t="shared" si="7"/>
        <v>0</v>
      </c>
      <c r="F84" s="39">
        <f t="shared" si="8"/>
        <v>1</v>
      </c>
      <c r="G84" s="40">
        <f t="shared" si="9"/>
        <v>1</v>
      </c>
      <c r="H84" s="39" t="str">
        <f t="shared" si="10"/>
        <v/>
      </c>
      <c r="I84" s="39" t="str">
        <f t="shared" si="11"/>
        <v/>
      </c>
      <c r="J84" s="39">
        <f t="shared" si="12"/>
        <v>1</v>
      </c>
      <c r="K84" s="39" t="str">
        <f t="shared" si="13"/>
        <v/>
      </c>
      <c r="L84" s="43"/>
    </row>
    <row r="85" spans="1:13" x14ac:dyDescent="0.25">
      <c r="A85" s="42">
        <v>25933</v>
      </c>
      <c r="B85" s="41">
        <v>72.72</v>
      </c>
      <c r="C85" s="39" t="s">
        <v>204</v>
      </c>
      <c r="D85" s="39">
        <v>5299.6719999999996</v>
      </c>
      <c r="E85" s="39">
        <f t="shared" si="7"/>
        <v>0</v>
      </c>
      <c r="F85" s="39">
        <f t="shared" si="8"/>
        <v>0</v>
      </c>
      <c r="G85" s="40">
        <f t="shared" si="9"/>
        <v>0</v>
      </c>
      <c r="H85" s="39">
        <f t="shared" si="10"/>
        <v>1</v>
      </c>
      <c r="I85" s="39" t="str">
        <f t="shared" si="11"/>
        <v/>
      </c>
      <c r="J85" s="39" t="str">
        <f t="shared" si="12"/>
        <v/>
      </c>
      <c r="K85" s="39" t="str">
        <f t="shared" si="13"/>
        <v/>
      </c>
      <c r="L85" s="43"/>
    </row>
    <row r="86" spans="1:13" x14ac:dyDescent="0.25">
      <c r="A86" s="42">
        <v>26023</v>
      </c>
      <c r="B86" s="41">
        <v>84.21</v>
      </c>
      <c r="C86" s="39" t="s">
        <v>203</v>
      </c>
      <c r="D86" s="39">
        <v>5443.6189999999997</v>
      </c>
      <c r="E86" s="39">
        <f t="shared" si="7"/>
        <v>1</v>
      </c>
      <c r="F86" s="39">
        <f t="shared" si="8"/>
        <v>1</v>
      </c>
      <c r="G86" s="40">
        <f t="shared" si="9"/>
        <v>2</v>
      </c>
      <c r="H86" s="39" t="str">
        <f t="shared" si="10"/>
        <v/>
      </c>
      <c r="I86" s="39">
        <f t="shared" si="11"/>
        <v>1</v>
      </c>
      <c r="J86" s="39" t="str">
        <f t="shared" si="12"/>
        <v/>
      </c>
      <c r="K86" s="39" t="str">
        <f t="shared" si="13"/>
        <v/>
      </c>
      <c r="L86" s="43"/>
    </row>
    <row r="87" spans="1:13" x14ac:dyDescent="0.25">
      <c r="A87" s="42">
        <v>26114</v>
      </c>
      <c r="B87" s="41">
        <v>92.15</v>
      </c>
      <c r="C87" s="39" t="s">
        <v>202</v>
      </c>
      <c r="D87" s="39">
        <v>5473.0590000000002</v>
      </c>
      <c r="E87" s="39">
        <f t="shared" si="7"/>
        <v>1</v>
      </c>
      <c r="F87" s="39">
        <f t="shared" si="8"/>
        <v>1</v>
      </c>
      <c r="G87" s="40">
        <f t="shared" si="9"/>
        <v>2</v>
      </c>
      <c r="H87" s="39" t="str">
        <f t="shared" si="10"/>
        <v/>
      </c>
      <c r="I87" s="39">
        <f t="shared" si="11"/>
        <v>1</v>
      </c>
      <c r="J87" s="39" t="str">
        <f t="shared" si="12"/>
        <v/>
      </c>
      <c r="K87" s="39" t="str">
        <f t="shared" si="13"/>
        <v/>
      </c>
      <c r="L87" s="43"/>
    </row>
    <row r="88" spans="1:13" x14ac:dyDescent="0.25">
      <c r="A88" s="42">
        <v>26206</v>
      </c>
      <c r="B88" s="41">
        <v>100.31</v>
      </c>
      <c r="C88" s="39" t="s">
        <v>201</v>
      </c>
      <c r="D88" s="39">
        <v>5518.0720000000001</v>
      </c>
      <c r="E88" s="39">
        <f t="shared" si="7"/>
        <v>1</v>
      </c>
      <c r="F88" s="39">
        <f t="shared" si="8"/>
        <v>1</v>
      </c>
      <c r="G88" s="40">
        <f t="shared" si="9"/>
        <v>2</v>
      </c>
      <c r="H88" s="39" t="str">
        <f t="shared" si="10"/>
        <v/>
      </c>
      <c r="I88" s="39">
        <f t="shared" si="11"/>
        <v>1</v>
      </c>
      <c r="J88" s="39" t="str">
        <f t="shared" si="12"/>
        <v/>
      </c>
      <c r="K88" s="39" t="str">
        <f t="shared" si="13"/>
        <v/>
      </c>
      <c r="L88" s="43"/>
    </row>
    <row r="89" spans="1:13" x14ac:dyDescent="0.25">
      <c r="A89" s="42">
        <v>26298</v>
      </c>
      <c r="B89" s="41">
        <v>99.7</v>
      </c>
      <c r="C89" s="39" t="s">
        <v>200</v>
      </c>
      <c r="D89" s="39">
        <v>5531.0320000000002</v>
      </c>
      <c r="E89" s="39">
        <f t="shared" si="7"/>
        <v>0</v>
      </c>
      <c r="F89" s="39">
        <f t="shared" si="8"/>
        <v>1</v>
      </c>
      <c r="G89" s="40">
        <f t="shared" si="9"/>
        <v>1</v>
      </c>
      <c r="H89" s="39" t="str">
        <f t="shared" si="10"/>
        <v/>
      </c>
      <c r="I89" s="39" t="str">
        <f t="shared" si="11"/>
        <v/>
      </c>
      <c r="J89" s="39">
        <f t="shared" si="12"/>
        <v>1</v>
      </c>
      <c r="K89" s="39" t="str">
        <f t="shared" si="13"/>
        <v/>
      </c>
      <c r="L89" s="43"/>
    </row>
    <row r="90" spans="1:13" x14ac:dyDescent="0.25">
      <c r="A90" s="42">
        <v>26389</v>
      </c>
      <c r="B90" s="41">
        <v>98.34</v>
      </c>
      <c r="C90" s="39" t="s">
        <v>199</v>
      </c>
      <c r="D90" s="39">
        <v>5632.6490000000003</v>
      </c>
      <c r="E90" s="39">
        <f t="shared" si="7"/>
        <v>0</v>
      </c>
      <c r="F90" s="39">
        <f t="shared" si="8"/>
        <v>1</v>
      </c>
      <c r="G90" s="40">
        <f t="shared" si="9"/>
        <v>1</v>
      </c>
      <c r="H90" s="39" t="str">
        <f t="shared" si="10"/>
        <v/>
      </c>
      <c r="I90" s="39" t="str">
        <f t="shared" si="11"/>
        <v/>
      </c>
      <c r="J90" s="39">
        <f t="shared" si="12"/>
        <v>1</v>
      </c>
      <c r="K90" s="39" t="str">
        <f t="shared" si="13"/>
        <v/>
      </c>
      <c r="L90" s="43"/>
    </row>
    <row r="91" spans="1:13" x14ac:dyDescent="0.25">
      <c r="A91" s="42">
        <v>26480</v>
      </c>
      <c r="B91" s="41">
        <v>102.09</v>
      </c>
      <c r="C91" s="39" t="s">
        <v>198</v>
      </c>
      <c r="D91" s="39">
        <v>5760.47</v>
      </c>
      <c r="E91" s="39">
        <f t="shared" si="7"/>
        <v>1</v>
      </c>
      <c r="F91" s="39">
        <f t="shared" si="8"/>
        <v>1</v>
      </c>
      <c r="G91" s="40">
        <f t="shared" si="9"/>
        <v>2</v>
      </c>
      <c r="H91" s="39" t="str">
        <f t="shared" si="10"/>
        <v/>
      </c>
      <c r="I91" s="39">
        <f t="shared" si="11"/>
        <v>1</v>
      </c>
      <c r="J91" s="39" t="str">
        <f t="shared" si="12"/>
        <v/>
      </c>
      <c r="K91" s="39" t="str">
        <f t="shared" si="13"/>
        <v/>
      </c>
      <c r="L91" s="43"/>
    </row>
    <row r="92" spans="1:13" x14ac:dyDescent="0.25">
      <c r="A92" s="42">
        <v>26572</v>
      </c>
      <c r="B92" s="41">
        <v>107.2</v>
      </c>
      <c r="C92" s="39" t="s">
        <v>197</v>
      </c>
      <c r="D92" s="39">
        <v>5814.8540000000003</v>
      </c>
      <c r="E92" s="39">
        <f t="shared" si="7"/>
        <v>1</v>
      </c>
      <c r="F92" s="39">
        <f t="shared" si="8"/>
        <v>1</v>
      </c>
      <c r="G92" s="40">
        <f t="shared" si="9"/>
        <v>2</v>
      </c>
      <c r="H92" s="39" t="str">
        <f t="shared" si="10"/>
        <v/>
      </c>
      <c r="I92" s="39">
        <f t="shared" si="11"/>
        <v>1</v>
      </c>
      <c r="J92" s="39" t="str">
        <f t="shared" si="12"/>
        <v/>
      </c>
      <c r="K92" s="39" t="str">
        <f t="shared" si="13"/>
        <v/>
      </c>
      <c r="L92" s="43"/>
    </row>
    <row r="93" spans="1:13" x14ac:dyDescent="0.25">
      <c r="A93" s="42">
        <v>26664</v>
      </c>
      <c r="B93" s="41">
        <v>107.14</v>
      </c>
      <c r="C93" s="39" t="s">
        <v>196</v>
      </c>
      <c r="D93" s="39">
        <v>5912.22</v>
      </c>
      <c r="E93" s="39">
        <f t="shared" si="7"/>
        <v>0</v>
      </c>
      <c r="F93" s="39">
        <f t="shared" si="8"/>
        <v>1</v>
      </c>
      <c r="G93" s="40">
        <f t="shared" si="9"/>
        <v>1</v>
      </c>
      <c r="H93" s="39" t="str">
        <f t="shared" si="10"/>
        <v/>
      </c>
      <c r="I93" s="39" t="str">
        <f t="shared" si="11"/>
        <v/>
      </c>
      <c r="J93" s="39">
        <f t="shared" si="12"/>
        <v>1</v>
      </c>
      <c r="K93" s="39" t="str">
        <f t="shared" si="13"/>
        <v/>
      </c>
      <c r="L93" s="43"/>
    </row>
    <row r="94" spans="1:13" x14ac:dyDescent="0.25">
      <c r="A94" s="42">
        <v>26754</v>
      </c>
      <c r="B94" s="41">
        <v>110.55</v>
      </c>
      <c r="C94" s="39" t="s">
        <v>195</v>
      </c>
      <c r="D94" s="39">
        <v>6058.5439999999999</v>
      </c>
      <c r="E94" s="39">
        <f t="shared" si="7"/>
        <v>1</v>
      </c>
      <c r="F94" s="39">
        <f t="shared" si="8"/>
        <v>1</v>
      </c>
      <c r="G94" s="40">
        <f t="shared" si="9"/>
        <v>2</v>
      </c>
      <c r="H94" s="39" t="str">
        <f t="shared" si="10"/>
        <v/>
      </c>
      <c r="I94" s="39">
        <f t="shared" si="11"/>
        <v>1</v>
      </c>
      <c r="J94" s="39" t="str">
        <f t="shared" si="12"/>
        <v/>
      </c>
      <c r="K94" s="39" t="str">
        <f t="shared" si="13"/>
        <v/>
      </c>
      <c r="L94" s="43"/>
    </row>
    <row r="95" spans="1:13" x14ac:dyDescent="0.25">
      <c r="A95" s="42">
        <v>26845</v>
      </c>
      <c r="B95" s="41">
        <v>118.05</v>
      </c>
      <c r="C95" s="39" t="s">
        <v>194</v>
      </c>
      <c r="D95" s="39">
        <v>6124.5060000000003</v>
      </c>
      <c r="E95" s="39">
        <f t="shared" si="7"/>
        <v>1</v>
      </c>
      <c r="F95" s="39">
        <f t="shared" si="8"/>
        <v>1</v>
      </c>
      <c r="G95" s="40">
        <f t="shared" si="9"/>
        <v>2</v>
      </c>
      <c r="H95" s="39" t="str">
        <f t="shared" si="10"/>
        <v/>
      </c>
      <c r="I95" s="39">
        <f t="shared" si="11"/>
        <v>1</v>
      </c>
      <c r="J95" s="39" t="str">
        <f t="shared" si="12"/>
        <v/>
      </c>
      <c r="K95" s="39" t="str">
        <f t="shared" si="13"/>
        <v/>
      </c>
      <c r="L95" s="43"/>
    </row>
    <row r="96" spans="1:13" x14ac:dyDescent="0.25">
      <c r="A96" s="42">
        <v>26937</v>
      </c>
      <c r="B96" s="41">
        <v>111.52</v>
      </c>
      <c r="C96" s="39" t="s">
        <v>193</v>
      </c>
      <c r="D96" s="39">
        <v>6092.3010000000004</v>
      </c>
      <c r="E96" s="39">
        <f t="shared" si="7"/>
        <v>0</v>
      </c>
      <c r="F96" s="39">
        <f t="shared" si="8"/>
        <v>0</v>
      </c>
      <c r="G96" s="40">
        <f t="shared" si="9"/>
        <v>0</v>
      </c>
      <c r="H96" s="39">
        <f t="shared" si="10"/>
        <v>1</v>
      </c>
      <c r="I96" s="39" t="str">
        <f t="shared" si="11"/>
        <v/>
      </c>
      <c r="J96" s="39" t="str">
        <f t="shared" si="12"/>
        <v/>
      </c>
      <c r="K96" s="39" t="str">
        <f t="shared" si="13"/>
        <v/>
      </c>
      <c r="L96" s="43"/>
    </row>
    <row r="97" spans="1:12" x14ac:dyDescent="0.25">
      <c r="A97" s="42">
        <v>27029</v>
      </c>
      <c r="B97" s="41">
        <v>104.26</v>
      </c>
      <c r="C97" s="39" t="s">
        <v>192</v>
      </c>
      <c r="D97" s="39">
        <v>6150.1310000000003</v>
      </c>
      <c r="E97" s="39">
        <f t="shared" si="7"/>
        <v>0</v>
      </c>
      <c r="F97" s="39">
        <f t="shared" si="8"/>
        <v>1</v>
      </c>
      <c r="G97" s="40">
        <f t="shared" si="9"/>
        <v>1</v>
      </c>
      <c r="H97" s="39" t="str">
        <f t="shared" si="10"/>
        <v/>
      </c>
      <c r="I97" s="39" t="str">
        <f t="shared" si="11"/>
        <v/>
      </c>
      <c r="J97" s="39">
        <f t="shared" si="12"/>
        <v>1</v>
      </c>
      <c r="K97" s="39" t="str">
        <f t="shared" si="13"/>
        <v/>
      </c>
      <c r="L97" s="43"/>
    </row>
    <row r="98" spans="1:12" x14ac:dyDescent="0.25">
      <c r="A98" s="42">
        <v>27119</v>
      </c>
      <c r="B98" s="41">
        <v>108.43</v>
      </c>
      <c r="C98" s="39" t="s">
        <v>191</v>
      </c>
      <c r="D98" s="39">
        <v>6097.2579999999998</v>
      </c>
      <c r="E98" s="39">
        <f t="shared" si="7"/>
        <v>1</v>
      </c>
      <c r="F98" s="39">
        <f t="shared" si="8"/>
        <v>0</v>
      </c>
      <c r="G98" s="40">
        <f t="shared" si="9"/>
        <v>1</v>
      </c>
      <c r="H98" s="39" t="str">
        <f t="shared" si="10"/>
        <v/>
      </c>
      <c r="I98" s="39" t="str">
        <f t="shared" si="11"/>
        <v/>
      </c>
      <c r="J98" s="39" t="str">
        <f t="shared" si="12"/>
        <v/>
      </c>
      <c r="K98" s="39">
        <f t="shared" si="13"/>
        <v>1</v>
      </c>
      <c r="L98" s="43"/>
    </row>
    <row r="99" spans="1:12" x14ac:dyDescent="0.25">
      <c r="A99" s="42">
        <v>27210</v>
      </c>
      <c r="B99" s="41">
        <v>97.55</v>
      </c>
      <c r="C99" s="39" t="s">
        <v>190</v>
      </c>
      <c r="D99" s="39">
        <v>6111.7510000000002</v>
      </c>
      <c r="E99" s="39">
        <f t="shared" si="7"/>
        <v>0</v>
      </c>
      <c r="F99" s="39">
        <f t="shared" si="8"/>
        <v>1</v>
      </c>
      <c r="G99" s="40">
        <f t="shared" si="9"/>
        <v>1</v>
      </c>
      <c r="H99" s="39" t="str">
        <f t="shared" si="10"/>
        <v/>
      </c>
      <c r="I99" s="39" t="str">
        <f t="shared" si="11"/>
        <v/>
      </c>
      <c r="J99" s="39">
        <f t="shared" si="12"/>
        <v>1</v>
      </c>
      <c r="K99" s="39" t="str">
        <f t="shared" si="13"/>
        <v/>
      </c>
      <c r="L99" s="43"/>
    </row>
    <row r="100" spans="1:12" x14ac:dyDescent="0.25">
      <c r="A100" s="42">
        <v>27302</v>
      </c>
      <c r="B100" s="41">
        <v>93.98</v>
      </c>
      <c r="C100" s="39" t="s">
        <v>189</v>
      </c>
      <c r="D100" s="39">
        <v>6053.9780000000001</v>
      </c>
      <c r="E100" s="39">
        <f t="shared" si="7"/>
        <v>0</v>
      </c>
      <c r="F100" s="39">
        <f t="shared" si="8"/>
        <v>0</v>
      </c>
      <c r="G100" s="40">
        <f t="shared" si="9"/>
        <v>0</v>
      </c>
      <c r="H100" s="39">
        <f t="shared" si="10"/>
        <v>1</v>
      </c>
      <c r="I100" s="39" t="str">
        <f t="shared" si="11"/>
        <v/>
      </c>
      <c r="J100" s="39" t="str">
        <f t="shared" si="12"/>
        <v/>
      </c>
      <c r="K100" s="39" t="str">
        <f t="shared" si="13"/>
        <v/>
      </c>
      <c r="L100" s="43"/>
    </row>
    <row r="101" spans="1:12" x14ac:dyDescent="0.25">
      <c r="A101" s="42">
        <v>27394</v>
      </c>
      <c r="B101" s="41">
        <v>86</v>
      </c>
      <c r="C101" s="39" t="s">
        <v>188</v>
      </c>
      <c r="D101" s="39">
        <v>6030.4639999999999</v>
      </c>
      <c r="E101" s="39">
        <f t="shared" si="7"/>
        <v>0</v>
      </c>
      <c r="F101" s="39">
        <f t="shared" si="8"/>
        <v>0</v>
      </c>
      <c r="G101" s="40">
        <f t="shared" si="9"/>
        <v>0</v>
      </c>
      <c r="H101" s="39">
        <f t="shared" si="10"/>
        <v>1</v>
      </c>
      <c r="I101" s="39" t="str">
        <f t="shared" si="11"/>
        <v/>
      </c>
      <c r="J101" s="39" t="str">
        <f t="shared" si="12"/>
        <v/>
      </c>
      <c r="K101" s="39" t="str">
        <f t="shared" si="13"/>
        <v/>
      </c>
      <c r="L101" s="43"/>
    </row>
    <row r="102" spans="1:12" x14ac:dyDescent="0.25">
      <c r="A102" s="42">
        <v>27484</v>
      </c>
      <c r="B102" s="41">
        <v>63.54</v>
      </c>
      <c r="C102" s="39" t="s">
        <v>187</v>
      </c>
      <c r="D102" s="39">
        <v>5957.0349999999999</v>
      </c>
      <c r="E102" s="39">
        <f t="shared" si="7"/>
        <v>0</v>
      </c>
      <c r="F102" s="39">
        <f t="shared" si="8"/>
        <v>0</v>
      </c>
      <c r="G102" s="40">
        <f t="shared" si="9"/>
        <v>0</v>
      </c>
      <c r="H102" s="39">
        <f t="shared" si="10"/>
        <v>1</v>
      </c>
      <c r="I102" s="39" t="str">
        <f t="shared" si="11"/>
        <v/>
      </c>
      <c r="J102" s="39" t="str">
        <f t="shared" si="12"/>
        <v/>
      </c>
      <c r="K102" s="39" t="str">
        <f t="shared" si="13"/>
        <v/>
      </c>
      <c r="L102" s="43"/>
    </row>
    <row r="103" spans="1:12" x14ac:dyDescent="0.25">
      <c r="A103" s="42">
        <v>27575</v>
      </c>
      <c r="B103" s="41">
        <v>68.56</v>
      </c>
      <c r="C103" s="39" t="s">
        <v>186</v>
      </c>
      <c r="D103" s="39">
        <v>5999.61</v>
      </c>
      <c r="E103" s="39">
        <f t="shared" si="7"/>
        <v>1</v>
      </c>
      <c r="F103" s="39">
        <f t="shared" si="8"/>
        <v>1</v>
      </c>
      <c r="G103" s="40">
        <f t="shared" si="9"/>
        <v>2</v>
      </c>
      <c r="H103" s="39" t="str">
        <f t="shared" si="10"/>
        <v/>
      </c>
      <c r="I103" s="39">
        <f t="shared" si="11"/>
        <v>1</v>
      </c>
      <c r="J103" s="39" t="str">
        <f t="shared" si="12"/>
        <v/>
      </c>
      <c r="K103" s="39" t="str">
        <f t="shared" si="13"/>
        <v/>
      </c>
      <c r="L103" s="43"/>
    </row>
    <row r="104" spans="1:12" x14ac:dyDescent="0.25">
      <c r="A104" s="42">
        <v>27667</v>
      </c>
      <c r="B104" s="41">
        <v>83.360000999999997</v>
      </c>
      <c r="C104" s="39" t="s">
        <v>185</v>
      </c>
      <c r="D104" s="39">
        <v>6102.326</v>
      </c>
      <c r="E104" s="39">
        <f t="shared" si="7"/>
        <v>1</v>
      </c>
      <c r="F104" s="39">
        <f t="shared" si="8"/>
        <v>1</v>
      </c>
      <c r="G104" s="40">
        <f t="shared" si="9"/>
        <v>2</v>
      </c>
      <c r="H104" s="39" t="str">
        <f t="shared" si="10"/>
        <v/>
      </c>
      <c r="I104" s="39">
        <f t="shared" si="11"/>
        <v>1</v>
      </c>
      <c r="J104" s="39" t="str">
        <f t="shared" si="12"/>
        <v/>
      </c>
      <c r="K104" s="39" t="str">
        <f t="shared" si="13"/>
        <v/>
      </c>
      <c r="L104" s="43"/>
    </row>
    <row r="105" spans="1:12" x14ac:dyDescent="0.25">
      <c r="A105" s="42">
        <v>27759</v>
      </c>
      <c r="B105" s="41">
        <v>95.190002000000007</v>
      </c>
      <c r="C105" s="39" t="s">
        <v>184</v>
      </c>
      <c r="D105" s="39">
        <v>6184.53</v>
      </c>
      <c r="E105" s="39">
        <f t="shared" si="7"/>
        <v>1</v>
      </c>
      <c r="F105" s="39">
        <f t="shared" si="8"/>
        <v>1</v>
      </c>
      <c r="G105" s="40">
        <f t="shared" si="9"/>
        <v>2</v>
      </c>
      <c r="H105" s="39" t="str">
        <f t="shared" si="10"/>
        <v/>
      </c>
      <c r="I105" s="39">
        <f t="shared" si="11"/>
        <v>1</v>
      </c>
      <c r="J105" s="39" t="str">
        <f t="shared" si="12"/>
        <v/>
      </c>
      <c r="K105" s="39" t="str">
        <f t="shared" si="13"/>
        <v/>
      </c>
      <c r="L105" s="43"/>
    </row>
    <row r="106" spans="1:12" x14ac:dyDescent="0.25">
      <c r="A106" s="42">
        <v>27850</v>
      </c>
      <c r="B106" s="41">
        <v>83.870002999999997</v>
      </c>
      <c r="C106" s="39" t="s">
        <v>183</v>
      </c>
      <c r="D106" s="39">
        <v>6323.6490000000003</v>
      </c>
      <c r="E106" s="39">
        <f t="shared" si="7"/>
        <v>0</v>
      </c>
      <c r="F106" s="39">
        <f t="shared" si="8"/>
        <v>1</v>
      </c>
      <c r="G106" s="40">
        <f t="shared" si="9"/>
        <v>1</v>
      </c>
      <c r="H106" s="39" t="str">
        <f t="shared" si="10"/>
        <v/>
      </c>
      <c r="I106" s="39" t="str">
        <f t="shared" si="11"/>
        <v/>
      </c>
      <c r="J106" s="39">
        <f t="shared" si="12"/>
        <v>1</v>
      </c>
      <c r="K106" s="39" t="str">
        <f t="shared" si="13"/>
        <v/>
      </c>
      <c r="L106" s="43"/>
    </row>
    <row r="107" spans="1:12" x14ac:dyDescent="0.25">
      <c r="A107" s="42">
        <v>27941</v>
      </c>
      <c r="B107" s="41">
        <v>90.190002000000007</v>
      </c>
      <c r="C107" s="39" t="s">
        <v>182</v>
      </c>
      <c r="D107" s="39">
        <v>6370.0249999999996</v>
      </c>
      <c r="E107" s="39">
        <f t="shared" si="7"/>
        <v>1</v>
      </c>
      <c r="F107" s="39">
        <f t="shared" si="8"/>
        <v>1</v>
      </c>
      <c r="G107" s="40">
        <f t="shared" si="9"/>
        <v>2</v>
      </c>
      <c r="H107" s="39" t="str">
        <f t="shared" si="10"/>
        <v/>
      </c>
      <c r="I107" s="39">
        <f t="shared" si="11"/>
        <v>1</v>
      </c>
      <c r="J107" s="39" t="str">
        <f t="shared" si="12"/>
        <v/>
      </c>
      <c r="K107" s="39" t="str">
        <f t="shared" si="13"/>
        <v/>
      </c>
      <c r="L107" s="43"/>
    </row>
    <row r="108" spans="1:12" x14ac:dyDescent="0.25">
      <c r="A108" s="42">
        <v>28033</v>
      </c>
      <c r="B108" s="41">
        <v>102.769997</v>
      </c>
      <c r="C108" s="39" t="s">
        <v>181</v>
      </c>
      <c r="D108" s="39">
        <v>6404.8950000000004</v>
      </c>
      <c r="E108" s="39">
        <f t="shared" si="7"/>
        <v>1</v>
      </c>
      <c r="F108" s="39">
        <f t="shared" si="8"/>
        <v>1</v>
      </c>
      <c r="G108" s="40">
        <f t="shared" si="9"/>
        <v>2</v>
      </c>
      <c r="H108" s="39" t="str">
        <f t="shared" si="10"/>
        <v/>
      </c>
      <c r="I108" s="39">
        <f t="shared" si="11"/>
        <v>1</v>
      </c>
      <c r="J108" s="39" t="str">
        <f t="shared" si="12"/>
        <v/>
      </c>
      <c r="K108" s="39" t="str">
        <f t="shared" si="13"/>
        <v/>
      </c>
      <c r="L108" s="43"/>
    </row>
    <row r="109" spans="1:12" x14ac:dyDescent="0.25">
      <c r="A109" s="42">
        <v>28125</v>
      </c>
      <c r="B109" s="41">
        <v>104.279999</v>
      </c>
      <c r="C109" s="39" t="s">
        <v>180</v>
      </c>
      <c r="D109" s="39">
        <v>6451.1769999999997</v>
      </c>
      <c r="E109" s="39">
        <f t="shared" si="7"/>
        <v>1</v>
      </c>
      <c r="F109" s="39">
        <f t="shared" si="8"/>
        <v>1</v>
      </c>
      <c r="G109" s="40">
        <f t="shared" si="9"/>
        <v>2</v>
      </c>
      <c r="H109" s="39" t="str">
        <f t="shared" si="10"/>
        <v/>
      </c>
      <c r="I109" s="39">
        <f t="shared" si="11"/>
        <v>1</v>
      </c>
      <c r="J109" s="39" t="str">
        <f t="shared" si="12"/>
        <v/>
      </c>
      <c r="K109" s="39" t="str">
        <f t="shared" si="13"/>
        <v/>
      </c>
      <c r="L109" s="43"/>
    </row>
    <row r="110" spans="1:12" x14ac:dyDescent="0.25">
      <c r="A110" s="42">
        <v>28215</v>
      </c>
      <c r="B110" s="41">
        <v>105.239998</v>
      </c>
      <c r="C110" s="39" t="s">
        <v>179</v>
      </c>
      <c r="D110" s="39">
        <v>6527.7030000000004</v>
      </c>
      <c r="E110" s="39">
        <f t="shared" si="7"/>
        <v>1</v>
      </c>
      <c r="F110" s="39">
        <f t="shared" si="8"/>
        <v>1</v>
      </c>
      <c r="G110" s="40">
        <f t="shared" si="9"/>
        <v>2</v>
      </c>
      <c r="H110" s="39" t="str">
        <f t="shared" si="10"/>
        <v/>
      </c>
      <c r="I110" s="39">
        <f t="shared" si="11"/>
        <v>1</v>
      </c>
      <c r="J110" s="39" t="str">
        <f t="shared" si="12"/>
        <v/>
      </c>
      <c r="K110" s="39" t="str">
        <f t="shared" si="13"/>
        <v/>
      </c>
      <c r="L110" s="43"/>
    </row>
    <row r="111" spans="1:12" x14ac:dyDescent="0.25">
      <c r="A111" s="42">
        <v>28306</v>
      </c>
      <c r="B111" s="41">
        <v>107.459999</v>
      </c>
      <c r="C111" s="39" t="s">
        <v>178</v>
      </c>
      <c r="D111" s="39">
        <v>6654.4660000000003</v>
      </c>
      <c r="E111" s="39">
        <f t="shared" si="7"/>
        <v>1</v>
      </c>
      <c r="F111" s="39">
        <f t="shared" si="8"/>
        <v>1</v>
      </c>
      <c r="G111" s="40">
        <f t="shared" si="9"/>
        <v>2</v>
      </c>
      <c r="H111" s="39" t="str">
        <f t="shared" si="10"/>
        <v/>
      </c>
      <c r="I111" s="39">
        <f t="shared" si="11"/>
        <v>1</v>
      </c>
      <c r="J111" s="39" t="str">
        <f t="shared" si="12"/>
        <v/>
      </c>
      <c r="K111" s="39" t="str">
        <f t="shared" si="13"/>
        <v/>
      </c>
      <c r="L111" s="43"/>
    </row>
    <row r="112" spans="1:12" x14ac:dyDescent="0.25">
      <c r="A112" s="42">
        <v>28398</v>
      </c>
      <c r="B112" s="41">
        <v>98.419998000000007</v>
      </c>
      <c r="C112" s="39" t="s">
        <v>177</v>
      </c>
      <c r="D112" s="39">
        <v>6774.4570000000003</v>
      </c>
      <c r="E112" s="39">
        <f t="shared" si="7"/>
        <v>0</v>
      </c>
      <c r="F112" s="39">
        <f t="shared" si="8"/>
        <v>1</v>
      </c>
      <c r="G112" s="40">
        <f t="shared" si="9"/>
        <v>1</v>
      </c>
      <c r="H112" s="39" t="str">
        <f t="shared" si="10"/>
        <v/>
      </c>
      <c r="I112" s="39" t="str">
        <f t="shared" si="11"/>
        <v/>
      </c>
      <c r="J112" s="39">
        <f t="shared" si="12"/>
        <v>1</v>
      </c>
      <c r="K112" s="39" t="str">
        <f t="shared" si="13"/>
        <v/>
      </c>
      <c r="L112" s="43"/>
    </row>
    <row r="113" spans="1:12" x14ac:dyDescent="0.25">
      <c r="A113" s="42">
        <v>28490</v>
      </c>
      <c r="B113" s="41">
        <v>100.480003</v>
      </c>
      <c r="C113" s="39" t="s">
        <v>176</v>
      </c>
      <c r="D113" s="39">
        <v>6774.5919999999996</v>
      </c>
      <c r="E113" s="39">
        <f t="shared" si="7"/>
        <v>1</v>
      </c>
      <c r="F113" s="39">
        <f t="shared" si="8"/>
        <v>1</v>
      </c>
      <c r="G113" s="40">
        <f t="shared" si="9"/>
        <v>2</v>
      </c>
      <c r="H113" s="39" t="str">
        <f t="shared" si="10"/>
        <v/>
      </c>
      <c r="I113" s="39">
        <f t="shared" si="11"/>
        <v>1</v>
      </c>
      <c r="J113" s="39" t="str">
        <f t="shared" si="12"/>
        <v/>
      </c>
      <c r="K113" s="39" t="str">
        <f t="shared" si="13"/>
        <v/>
      </c>
      <c r="L113" s="43"/>
    </row>
    <row r="114" spans="1:12" x14ac:dyDescent="0.25">
      <c r="A114" s="42">
        <v>28580</v>
      </c>
      <c r="B114" s="41">
        <v>96.529999000000004</v>
      </c>
      <c r="C114" s="39" t="s">
        <v>175</v>
      </c>
      <c r="D114" s="39">
        <v>6796.26</v>
      </c>
      <c r="E114" s="39">
        <f t="shared" si="7"/>
        <v>0</v>
      </c>
      <c r="F114" s="39">
        <f t="shared" si="8"/>
        <v>1</v>
      </c>
      <c r="G114" s="40">
        <f t="shared" si="9"/>
        <v>1</v>
      </c>
      <c r="H114" s="39" t="str">
        <f t="shared" si="10"/>
        <v/>
      </c>
      <c r="I114" s="39" t="str">
        <f t="shared" si="11"/>
        <v/>
      </c>
      <c r="J114" s="39">
        <f t="shared" si="12"/>
        <v>1</v>
      </c>
      <c r="K114" s="39" t="str">
        <f t="shared" si="13"/>
        <v/>
      </c>
      <c r="L114" s="43"/>
    </row>
    <row r="115" spans="1:12" x14ac:dyDescent="0.25">
      <c r="A115" s="42">
        <v>28671</v>
      </c>
      <c r="B115" s="41">
        <v>95.099997999999999</v>
      </c>
      <c r="C115" s="39" t="s">
        <v>174</v>
      </c>
      <c r="D115" s="39">
        <v>7058.92</v>
      </c>
      <c r="E115" s="39">
        <f t="shared" si="7"/>
        <v>0</v>
      </c>
      <c r="F115" s="39">
        <f t="shared" si="8"/>
        <v>1</v>
      </c>
      <c r="G115" s="40">
        <f t="shared" si="9"/>
        <v>1</v>
      </c>
      <c r="H115" s="39" t="str">
        <f t="shared" si="10"/>
        <v/>
      </c>
      <c r="I115" s="39" t="str">
        <f t="shared" si="11"/>
        <v/>
      </c>
      <c r="J115" s="39">
        <f t="shared" si="12"/>
        <v>1</v>
      </c>
      <c r="K115" s="39" t="str">
        <f t="shared" si="13"/>
        <v/>
      </c>
      <c r="L115" s="43"/>
    </row>
    <row r="116" spans="1:12" x14ac:dyDescent="0.25">
      <c r="A116" s="42">
        <v>28763</v>
      </c>
      <c r="B116" s="41">
        <v>89.209998999999996</v>
      </c>
      <c r="C116" s="39" t="s">
        <v>173</v>
      </c>
      <c r="D116" s="39">
        <v>7129.915</v>
      </c>
      <c r="E116" s="39">
        <f t="shared" si="7"/>
        <v>0</v>
      </c>
      <c r="F116" s="39">
        <f t="shared" si="8"/>
        <v>1</v>
      </c>
      <c r="G116" s="40">
        <f t="shared" si="9"/>
        <v>1</v>
      </c>
      <c r="H116" s="39" t="str">
        <f t="shared" si="10"/>
        <v/>
      </c>
      <c r="I116" s="39" t="str">
        <f t="shared" si="11"/>
        <v/>
      </c>
      <c r="J116" s="39">
        <f t="shared" si="12"/>
        <v>1</v>
      </c>
      <c r="K116" s="39" t="str">
        <f t="shared" si="13"/>
        <v/>
      </c>
      <c r="L116" s="43"/>
    </row>
    <row r="117" spans="1:12" x14ac:dyDescent="0.25">
      <c r="A117" s="42">
        <v>28855</v>
      </c>
      <c r="B117" s="41">
        <v>95.529999000000004</v>
      </c>
      <c r="C117" s="39" t="s">
        <v>172</v>
      </c>
      <c r="D117" s="39">
        <v>7225.75</v>
      </c>
      <c r="E117" s="39">
        <f t="shared" si="7"/>
        <v>1</v>
      </c>
      <c r="F117" s="39">
        <f t="shared" si="8"/>
        <v>1</v>
      </c>
      <c r="G117" s="40">
        <f t="shared" si="9"/>
        <v>2</v>
      </c>
      <c r="H117" s="39" t="str">
        <f t="shared" si="10"/>
        <v/>
      </c>
      <c r="I117" s="39">
        <f t="shared" si="11"/>
        <v>1</v>
      </c>
      <c r="J117" s="39" t="str">
        <f t="shared" si="12"/>
        <v/>
      </c>
      <c r="K117" s="39" t="str">
        <f t="shared" si="13"/>
        <v/>
      </c>
      <c r="L117" s="43"/>
    </row>
    <row r="118" spans="1:12" x14ac:dyDescent="0.25">
      <c r="A118" s="42">
        <v>28945</v>
      </c>
      <c r="B118" s="41">
        <v>102.540001</v>
      </c>
      <c r="C118" s="39" t="s">
        <v>171</v>
      </c>
      <c r="D118" s="39">
        <v>7238.7269999999999</v>
      </c>
      <c r="E118" s="39">
        <f t="shared" si="7"/>
        <v>1</v>
      </c>
      <c r="F118" s="39">
        <f t="shared" si="8"/>
        <v>1</v>
      </c>
      <c r="G118" s="40">
        <f t="shared" si="9"/>
        <v>2</v>
      </c>
      <c r="H118" s="39" t="str">
        <f t="shared" si="10"/>
        <v/>
      </c>
      <c r="I118" s="39">
        <f t="shared" si="11"/>
        <v>1</v>
      </c>
      <c r="J118" s="39" t="str">
        <f t="shared" si="12"/>
        <v/>
      </c>
      <c r="K118" s="39" t="str">
        <f t="shared" si="13"/>
        <v/>
      </c>
      <c r="L118" s="43"/>
    </row>
    <row r="119" spans="1:12" x14ac:dyDescent="0.25">
      <c r="A119" s="42">
        <v>29036</v>
      </c>
      <c r="B119" s="41">
        <v>96.110000999999997</v>
      </c>
      <c r="C119" s="39" t="s">
        <v>170</v>
      </c>
      <c r="D119" s="39">
        <v>7246.4539999999997</v>
      </c>
      <c r="E119" s="39">
        <f t="shared" si="7"/>
        <v>0</v>
      </c>
      <c r="F119" s="39">
        <f t="shared" si="8"/>
        <v>1</v>
      </c>
      <c r="G119" s="40">
        <f t="shared" si="9"/>
        <v>1</v>
      </c>
      <c r="H119" s="39" t="str">
        <f t="shared" si="10"/>
        <v/>
      </c>
      <c r="I119" s="39" t="str">
        <f t="shared" si="11"/>
        <v/>
      </c>
      <c r="J119" s="39">
        <f t="shared" si="12"/>
        <v>1</v>
      </c>
      <c r="K119" s="39" t="str">
        <f t="shared" si="13"/>
        <v/>
      </c>
      <c r="L119" s="43"/>
    </row>
    <row r="120" spans="1:12" x14ac:dyDescent="0.25">
      <c r="A120" s="42">
        <v>29128</v>
      </c>
      <c r="B120" s="41">
        <v>101.589996</v>
      </c>
      <c r="C120" s="39" t="s">
        <v>169</v>
      </c>
      <c r="D120" s="39">
        <v>7300.2809999999999</v>
      </c>
      <c r="E120" s="39">
        <f t="shared" si="7"/>
        <v>1</v>
      </c>
      <c r="F120" s="39">
        <f t="shared" si="8"/>
        <v>1</v>
      </c>
      <c r="G120" s="40">
        <f t="shared" si="9"/>
        <v>2</v>
      </c>
      <c r="H120" s="39" t="str">
        <f t="shared" si="10"/>
        <v/>
      </c>
      <c r="I120" s="39">
        <f t="shared" si="11"/>
        <v>1</v>
      </c>
      <c r="J120" s="39" t="str">
        <f t="shared" si="12"/>
        <v/>
      </c>
      <c r="K120" s="39" t="str">
        <f t="shared" si="13"/>
        <v/>
      </c>
      <c r="L120" s="43"/>
    </row>
    <row r="121" spans="1:12" x14ac:dyDescent="0.25">
      <c r="A121" s="42">
        <v>29220</v>
      </c>
      <c r="B121" s="41">
        <v>102.910004</v>
      </c>
      <c r="C121" s="39" t="s">
        <v>168</v>
      </c>
      <c r="D121" s="39">
        <v>7318.5349999999999</v>
      </c>
      <c r="E121" s="39">
        <f t="shared" si="7"/>
        <v>1</v>
      </c>
      <c r="F121" s="39">
        <f t="shared" si="8"/>
        <v>1</v>
      </c>
      <c r="G121" s="40">
        <f t="shared" si="9"/>
        <v>2</v>
      </c>
      <c r="H121" s="39" t="str">
        <f t="shared" si="10"/>
        <v/>
      </c>
      <c r="I121" s="39">
        <f t="shared" si="11"/>
        <v>1</v>
      </c>
      <c r="J121" s="39" t="str">
        <f t="shared" si="12"/>
        <v/>
      </c>
      <c r="K121" s="39" t="str">
        <f t="shared" si="13"/>
        <v/>
      </c>
      <c r="L121" s="43"/>
    </row>
    <row r="122" spans="1:12" x14ac:dyDescent="0.25">
      <c r="A122" s="42">
        <v>29311</v>
      </c>
      <c r="B122" s="41">
        <v>109.32</v>
      </c>
      <c r="C122" s="39" t="s">
        <v>167</v>
      </c>
      <c r="D122" s="39">
        <v>7341.5569999999998</v>
      </c>
      <c r="E122" s="39">
        <f t="shared" si="7"/>
        <v>1</v>
      </c>
      <c r="F122" s="39">
        <f t="shared" si="8"/>
        <v>1</v>
      </c>
      <c r="G122" s="40">
        <f t="shared" si="9"/>
        <v>2</v>
      </c>
      <c r="H122" s="39" t="str">
        <f t="shared" si="10"/>
        <v/>
      </c>
      <c r="I122" s="39">
        <f t="shared" si="11"/>
        <v>1</v>
      </c>
      <c r="J122" s="39" t="str">
        <f t="shared" si="12"/>
        <v/>
      </c>
      <c r="K122" s="39" t="str">
        <f t="shared" si="13"/>
        <v/>
      </c>
      <c r="L122" s="43"/>
    </row>
    <row r="123" spans="1:12" x14ac:dyDescent="0.25">
      <c r="A123" s="42">
        <v>29402</v>
      </c>
      <c r="B123" s="41">
        <v>107.94000200000001</v>
      </c>
      <c r="C123" s="39" t="s">
        <v>166</v>
      </c>
      <c r="D123" s="39">
        <v>7190.2889999999998</v>
      </c>
      <c r="E123" s="39">
        <f t="shared" si="7"/>
        <v>0</v>
      </c>
      <c r="F123" s="39">
        <f t="shared" si="8"/>
        <v>0</v>
      </c>
      <c r="G123" s="40">
        <f t="shared" si="9"/>
        <v>0</v>
      </c>
      <c r="H123" s="39">
        <f t="shared" si="10"/>
        <v>1</v>
      </c>
      <c r="I123" s="39" t="str">
        <f t="shared" si="11"/>
        <v/>
      </c>
      <c r="J123" s="39" t="str">
        <f t="shared" si="12"/>
        <v/>
      </c>
      <c r="K123" s="39" t="str">
        <f t="shared" si="13"/>
        <v/>
      </c>
      <c r="L123" s="43"/>
    </row>
    <row r="124" spans="1:12" x14ac:dyDescent="0.25">
      <c r="A124" s="42">
        <v>29494</v>
      </c>
      <c r="B124" s="41">
        <v>102.089996</v>
      </c>
      <c r="C124" s="39" t="s">
        <v>165</v>
      </c>
      <c r="D124" s="39">
        <v>7181.7430000000004</v>
      </c>
      <c r="E124" s="39">
        <f t="shared" si="7"/>
        <v>0</v>
      </c>
      <c r="F124" s="39">
        <f t="shared" si="8"/>
        <v>0</v>
      </c>
      <c r="G124" s="40">
        <f t="shared" si="9"/>
        <v>0</v>
      </c>
      <c r="H124" s="39">
        <f t="shared" si="10"/>
        <v>1</v>
      </c>
      <c r="I124" s="39" t="str">
        <f t="shared" si="11"/>
        <v/>
      </c>
      <c r="J124" s="39" t="str">
        <f t="shared" si="12"/>
        <v/>
      </c>
      <c r="K124" s="39" t="str">
        <f t="shared" si="13"/>
        <v/>
      </c>
      <c r="L124" s="43"/>
    </row>
    <row r="125" spans="1:12" x14ac:dyDescent="0.25">
      <c r="A125" s="42">
        <v>29586</v>
      </c>
      <c r="B125" s="41">
        <v>114.239998</v>
      </c>
      <c r="C125" s="39" t="s">
        <v>164</v>
      </c>
      <c r="D125" s="39">
        <v>7315.6769999999997</v>
      </c>
      <c r="E125" s="39">
        <f t="shared" si="7"/>
        <v>1</v>
      </c>
      <c r="F125" s="39">
        <f t="shared" si="8"/>
        <v>1</v>
      </c>
      <c r="G125" s="40">
        <f t="shared" si="9"/>
        <v>2</v>
      </c>
      <c r="H125" s="39" t="str">
        <f t="shared" si="10"/>
        <v/>
      </c>
      <c r="I125" s="39">
        <f t="shared" si="11"/>
        <v>1</v>
      </c>
      <c r="J125" s="39" t="str">
        <f t="shared" si="12"/>
        <v/>
      </c>
      <c r="K125" s="39" t="str">
        <f t="shared" si="13"/>
        <v/>
      </c>
      <c r="L125" s="43"/>
    </row>
    <row r="126" spans="1:12" x14ac:dyDescent="0.25">
      <c r="A126" s="42">
        <v>29676</v>
      </c>
      <c r="B126" s="41">
        <v>125.459999</v>
      </c>
      <c r="C126" s="39" t="s">
        <v>163</v>
      </c>
      <c r="D126" s="39">
        <v>7459.0219999999999</v>
      </c>
      <c r="E126" s="39">
        <f t="shared" si="7"/>
        <v>1</v>
      </c>
      <c r="F126" s="39">
        <f t="shared" si="8"/>
        <v>1</v>
      </c>
      <c r="G126" s="40">
        <f t="shared" si="9"/>
        <v>2</v>
      </c>
      <c r="H126" s="39" t="str">
        <f t="shared" si="10"/>
        <v/>
      </c>
      <c r="I126" s="39">
        <f t="shared" si="11"/>
        <v>1</v>
      </c>
      <c r="J126" s="39" t="str">
        <f t="shared" si="12"/>
        <v/>
      </c>
      <c r="K126" s="39" t="str">
        <f t="shared" si="13"/>
        <v/>
      </c>
      <c r="L126" s="43"/>
    </row>
    <row r="127" spans="1:12" x14ac:dyDescent="0.25">
      <c r="A127" s="42">
        <v>29767</v>
      </c>
      <c r="B127" s="41">
        <v>135.759995</v>
      </c>
      <c r="C127" s="39" t="s">
        <v>162</v>
      </c>
      <c r="D127" s="39">
        <v>7403.7449999999999</v>
      </c>
      <c r="E127" s="39">
        <f t="shared" si="7"/>
        <v>1</v>
      </c>
      <c r="F127" s="39">
        <f t="shared" si="8"/>
        <v>0</v>
      </c>
      <c r="G127" s="40">
        <f t="shared" si="9"/>
        <v>1</v>
      </c>
      <c r="H127" s="39" t="str">
        <f t="shared" si="10"/>
        <v/>
      </c>
      <c r="I127" s="39" t="str">
        <f t="shared" si="11"/>
        <v/>
      </c>
      <c r="J127" s="39" t="str">
        <f t="shared" si="12"/>
        <v/>
      </c>
      <c r="K127" s="39">
        <f t="shared" si="13"/>
        <v>1</v>
      </c>
      <c r="L127" s="43"/>
    </row>
    <row r="128" spans="1:12" x14ac:dyDescent="0.25">
      <c r="A128" s="42">
        <v>29859</v>
      </c>
      <c r="B128" s="41">
        <v>136</v>
      </c>
      <c r="C128" s="39" t="s">
        <v>161</v>
      </c>
      <c r="D128" s="39">
        <v>7492.4049999999997</v>
      </c>
      <c r="E128" s="39">
        <f t="shared" si="7"/>
        <v>1</v>
      </c>
      <c r="F128" s="39">
        <f t="shared" si="8"/>
        <v>1</v>
      </c>
      <c r="G128" s="40">
        <f t="shared" si="9"/>
        <v>2</v>
      </c>
      <c r="H128" s="39" t="str">
        <f t="shared" si="10"/>
        <v/>
      </c>
      <c r="I128" s="39">
        <f t="shared" si="11"/>
        <v>1</v>
      </c>
      <c r="J128" s="39" t="str">
        <f t="shared" si="12"/>
        <v/>
      </c>
      <c r="K128" s="39" t="str">
        <f t="shared" si="13"/>
        <v/>
      </c>
      <c r="L128" s="43"/>
    </row>
    <row r="129" spans="1:12" x14ac:dyDescent="0.25">
      <c r="A129" s="42">
        <v>29951</v>
      </c>
      <c r="B129" s="41">
        <v>131.21000699999999</v>
      </c>
      <c r="C129" s="39" t="s">
        <v>160</v>
      </c>
      <c r="D129" s="39">
        <v>7410.768</v>
      </c>
      <c r="E129" s="39">
        <f t="shared" si="7"/>
        <v>0</v>
      </c>
      <c r="F129" s="39">
        <f t="shared" si="8"/>
        <v>0</v>
      </c>
      <c r="G129" s="40">
        <f t="shared" si="9"/>
        <v>0</v>
      </c>
      <c r="H129" s="39">
        <f t="shared" si="10"/>
        <v>1</v>
      </c>
      <c r="I129" s="39" t="str">
        <f t="shared" si="11"/>
        <v/>
      </c>
      <c r="J129" s="39" t="str">
        <f t="shared" si="12"/>
        <v/>
      </c>
      <c r="K129" s="39" t="str">
        <f t="shared" si="13"/>
        <v/>
      </c>
      <c r="L129" s="43"/>
    </row>
    <row r="130" spans="1:12" x14ac:dyDescent="0.25">
      <c r="A130" s="42">
        <v>30041</v>
      </c>
      <c r="B130" s="41">
        <v>116.18</v>
      </c>
      <c r="C130" s="39" t="s">
        <v>159</v>
      </c>
      <c r="D130" s="39">
        <v>7295.6310000000003</v>
      </c>
      <c r="E130" s="39">
        <f t="shared" si="7"/>
        <v>0</v>
      </c>
      <c r="F130" s="39">
        <f t="shared" si="8"/>
        <v>0</v>
      </c>
      <c r="G130" s="40">
        <f t="shared" si="9"/>
        <v>0</v>
      </c>
      <c r="H130" s="39">
        <f t="shared" si="10"/>
        <v>1</v>
      </c>
      <c r="I130" s="39" t="str">
        <f t="shared" si="11"/>
        <v/>
      </c>
      <c r="J130" s="39" t="str">
        <f t="shared" si="12"/>
        <v/>
      </c>
      <c r="K130" s="39" t="str">
        <f t="shared" si="13"/>
        <v/>
      </c>
      <c r="L130" s="43"/>
    </row>
    <row r="131" spans="1:12" x14ac:dyDescent="0.25">
      <c r="A131" s="42">
        <v>30132</v>
      </c>
      <c r="B131" s="41">
        <v>122.550003</v>
      </c>
      <c r="C131" s="39" t="s">
        <v>158</v>
      </c>
      <c r="D131" s="39">
        <v>7328.9120000000003</v>
      </c>
      <c r="E131" s="39">
        <f t="shared" si="7"/>
        <v>1</v>
      </c>
      <c r="F131" s="39">
        <f t="shared" si="8"/>
        <v>1</v>
      </c>
      <c r="G131" s="40">
        <f t="shared" si="9"/>
        <v>2</v>
      </c>
      <c r="H131" s="39" t="str">
        <f t="shared" si="10"/>
        <v/>
      </c>
      <c r="I131" s="39">
        <f t="shared" si="11"/>
        <v>1</v>
      </c>
      <c r="J131" s="39" t="str">
        <f t="shared" si="12"/>
        <v/>
      </c>
      <c r="K131" s="39" t="str">
        <f t="shared" si="13"/>
        <v/>
      </c>
      <c r="L131" s="43"/>
    </row>
    <row r="132" spans="1:12" x14ac:dyDescent="0.25">
      <c r="A132" s="42">
        <v>30224</v>
      </c>
      <c r="B132" s="41">
        <v>111.959999</v>
      </c>
      <c r="C132" s="39" t="s">
        <v>157</v>
      </c>
      <c r="D132" s="39">
        <v>7300.8959999999997</v>
      </c>
      <c r="E132" s="39">
        <f t="shared" ref="E132:E195" si="14">IF(B132&gt;B131,1,IF(B132&lt;B131,0,#N/A))</f>
        <v>0</v>
      </c>
      <c r="F132" s="39">
        <f t="shared" ref="F132:F195" si="15">IF(D132&gt;D131,1,IF(D132&lt;D131,0,#N/A))</f>
        <v>0</v>
      </c>
      <c r="G132" s="40">
        <f t="shared" ref="G132:G195" si="16">E132+F132</f>
        <v>0</v>
      </c>
      <c r="H132" s="39">
        <f t="shared" ref="H132:H195" si="17">IF(AND(E132=0,F132=0),1,"")</f>
        <v>1</v>
      </c>
      <c r="I132" s="39" t="str">
        <f t="shared" ref="I132:I195" si="18">IF(AND(E132=1,F132=1),1,"")</f>
        <v/>
      </c>
      <c r="J132" s="39" t="str">
        <f t="shared" ref="J132:J195" si="19">IF(AND(E132=0,F132=1),1,"")</f>
        <v/>
      </c>
      <c r="K132" s="39" t="str">
        <f t="shared" ref="K132:K195" si="20">IF(AND(E132=1,F132=0),1,"")</f>
        <v/>
      </c>
      <c r="L132" s="43"/>
    </row>
    <row r="133" spans="1:12" x14ac:dyDescent="0.25">
      <c r="A133" s="42">
        <v>30316</v>
      </c>
      <c r="B133" s="41">
        <v>109.61</v>
      </c>
      <c r="C133" s="39" t="s">
        <v>156</v>
      </c>
      <c r="D133" s="39">
        <v>7303.817</v>
      </c>
      <c r="E133" s="39">
        <f t="shared" si="14"/>
        <v>0</v>
      </c>
      <c r="F133" s="39">
        <f t="shared" si="15"/>
        <v>1</v>
      </c>
      <c r="G133" s="40">
        <f t="shared" si="16"/>
        <v>1</v>
      </c>
      <c r="H133" s="39" t="str">
        <f t="shared" si="17"/>
        <v/>
      </c>
      <c r="I133" s="39" t="str">
        <f t="shared" si="18"/>
        <v/>
      </c>
      <c r="J133" s="39">
        <f t="shared" si="19"/>
        <v>1</v>
      </c>
      <c r="K133" s="39" t="str">
        <f t="shared" si="20"/>
        <v/>
      </c>
      <c r="L133" s="43"/>
    </row>
    <row r="134" spans="1:12" x14ac:dyDescent="0.25">
      <c r="A134" s="42">
        <v>30406</v>
      </c>
      <c r="B134" s="41">
        <v>120.42</v>
      </c>
      <c r="C134" s="39" t="s">
        <v>155</v>
      </c>
      <c r="D134" s="39">
        <v>7400.0659999999998</v>
      </c>
      <c r="E134" s="39">
        <f t="shared" si="14"/>
        <v>1</v>
      </c>
      <c r="F134" s="39">
        <f t="shared" si="15"/>
        <v>1</v>
      </c>
      <c r="G134" s="40">
        <f t="shared" si="16"/>
        <v>2</v>
      </c>
      <c r="H134" s="39" t="str">
        <f t="shared" si="17"/>
        <v/>
      </c>
      <c r="I134" s="39">
        <f t="shared" si="18"/>
        <v>1</v>
      </c>
      <c r="J134" s="39" t="str">
        <f t="shared" si="19"/>
        <v/>
      </c>
      <c r="K134" s="39" t="str">
        <f t="shared" si="20"/>
        <v/>
      </c>
      <c r="L134" s="43"/>
    </row>
    <row r="135" spans="1:12" x14ac:dyDescent="0.25">
      <c r="A135" s="42">
        <v>30497</v>
      </c>
      <c r="B135" s="41">
        <v>140.63999999999999</v>
      </c>
      <c r="C135" s="39" t="s">
        <v>154</v>
      </c>
      <c r="D135" s="39">
        <v>7568.4560000000001</v>
      </c>
      <c r="E135" s="39">
        <f t="shared" si="14"/>
        <v>1</v>
      </c>
      <c r="F135" s="39">
        <f t="shared" si="15"/>
        <v>1</v>
      </c>
      <c r="G135" s="40">
        <f t="shared" si="16"/>
        <v>2</v>
      </c>
      <c r="H135" s="39" t="str">
        <f t="shared" si="17"/>
        <v/>
      </c>
      <c r="I135" s="39">
        <f t="shared" si="18"/>
        <v>1</v>
      </c>
      <c r="J135" s="39" t="str">
        <f t="shared" si="19"/>
        <v/>
      </c>
      <c r="K135" s="39" t="str">
        <f t="shared" si="20"/>
        <v/>
      </c>
      <c r="L135" s="43"/>
    </row>
    <row r="136" spans="1:12" x14ac:dyDescent="0.25">
      <c r="A136" s="42">
        <v>30589</v>
      </c>
      <c r="B136" s="41">
        <v>152.96</v>
      </c>
      <c r="C136" s="39" t="s">
        <v>153</v>
      </c>
      <c r="D136" s="39">
        <v>7719.7460000000001</v>
      </c>
      <c r="E136" s="39">
        <f t="shared" si="14"/>
        <v>1</v>
      </c>
      <c r="F136" s="39">
        <f t="shared" si="15"/>
        <v>1</v>
      </c>
      <c r="G136" s="40">
        <f t="shared" si="16"/>
        <v>2</v>
      </c>
      <c r="H136" s="39" t="str">
        <f t="shared" si="17"/>
        <v/>
      </c>
      <c r="I136" s="39">
        <f t="shared" si="18"/>
        <v>1</v>
      </c>
      <c r="J136" s="39" t="str">
        <f t="shared" si="19"/>
        <v/>
      </c>
      <c r="K136" s="39" t="str">
        <f t="shared" si="20"/>
        <v/>
      </c>
      <c r="L136" s="43"/>
    </row>
    <row r="137" spans="1:12" x14ac:dyDescent="0.25">
      <c r="A137" s="42">
        <v>30681</v>
      </c>
      <c r="B137" s="41">
        <v>168.11</v>
      </c>
      <c r="C137" s="39" t="s">
        <v>152</v>
      </c>
      <c r="D137" s="39">
        <v>7880.7939999999999</v>
      </c>
      <c r="E137" s="39">
        <f t="shared" si="14"/>
        <v>1</v>
      </c>
      <c r="F137" s="39">
        <f t="shared" si="15"/>
        <v>1</v>
      </c>
      <c r="G137" s="40">
        <f t="shared" si="16"/>
        <v>2</v>
      </c>
      <c r="H137" s="39" t="str">
        <f t="shared" si="17"/>
        <v/>
      </c>
      <c r="I137" s="39">
        <f t="shared" si="18"/>
        <v>1</v>
      </c>
      <c r="J137" s="39" t="str">
        <f t="shared" si="19"/>
        <v/>
      </c>
      <c r="K137" s="39" t="str">
        <f t="shared" si="20"/>
        <v/>
      </c>
      <c r="L137" s="43"/>
    </row>
    <row r="138" spans="1:12" x14ac:dyDescent="0.25">
      <c r="A138" s="42">
        <v>30772</v>
      </c>
      <c r="B138" s="41">
        <v>166.07</v>
      </c>
      <c r="C138" s="39" t="s">
        <v>151</v>
      </c>
      <c r="D138" s="39">
        <v>8034.8469999999998</v>
      </c>
      <c r="E138" s="39">
        <f t="shared" si="14"/>
        <v>0</v>
      </c>
      <c r="F138" s="39">
        <f t="shared" si="15"/>
        <v>1</v>
      </c>
      <c r="G138" s="40">
        <f t="shared" si="16"/>
        <v>1</v>
      </c>
      <c r="H138" s="39" t="str">
        <f t="shared" si="17"/>
        <v/>
      </c>
      <c r="I138" s="39" t="str">
        <f t="shared" si="18"/>
        <v/>
      </c>
      <c r="J138" s="39">
        <f t="shared" si="19"/>
        <v>1</v>
      </c>
      <c r="K138" s="39" t="str">
        <f t="shared" si="20"/>
        <v/>
      </c>
      <c r="L138" s="43"/>
    </row>
    <row r="139" spans="1:12" x14ac:dyDescent="0.25">
      <c r="A139" s="42">
        <v>30863</v>
      </c>
      <c r="B139" s="41">
        <v>164.93</v>
      </c>
      <c r="C139" s="39" t="s">
        <v>150</v>
      </c>
      <c r="D139" s="39">
        <v>8173.67</v>
      </c>
      <c r="E139" s="39">
        <f t="shared" si="14"/>
        <v>0</v>
      </c>
      <c r="F139" s="39">
        <f t="shared" si="15"/>
        <v>1</v>
      </c>
      <c r="G139" s="40">
        <f t="shared" si="16"/>
        <v>1</v>
      </c>
      <c r="H139" s="39" t="str">
        <f t="shared" si="17"/>
        <v/>
      </c>
      <c r="I139" s="39" t="str">
        <f t="shared" si="18"/>
        <v/>
      </c>
      <c r="J139" s="39">
        <f t="shared" si="19"/>
        <v>1</v>
      </c>
      <c r="K139" s="39" t="str">
        <f t="shared" si="20"/>
        <v/>
      </c>
      <c r="L139" s="43"/>
    </row>
    <row r="140" spans="1:12" x14ac:dyDescent="0.25">
      <c r="A140" s="42">
        <v>30955</v>
      </c>
      <c r="B140" s="41">
        <v>159.18</v>
      </c>
      <c r="C140" s="39" t="s">
        <v>149</v>
      </c>
      <c r="D140" s="39">
        <v>8252.4650000000001</v>
      </c>
      <c r="E140" s="39">
        <f t="shared" si="14"/>
        <v>0</v>
      </c>
      <c r="F140" s="39">
        <f t="shared" si="15"/>
        <v>1</v>
      </c>
      <c r="G140" s="40">
        <f t="shared" si="16"/>
        <v>1</v>
      </c>
      <c r="H140" s="39" t="str">
        <f t="shared" si="17"/>
        <v/>
      </c>
      <c r="I140" s="39" t="str">
        <f t="shared" si="18"/>
        <v/>
      </c>
      <c r="J140" s="39">
        <f t="shared" si="19"/>
        <v>1</v>
      </c>
      <c r="K140" s="39" t="str">
        <f t="shared" si="20"/>
        <v/>
      </c>
      <c r="L140" s="43"/>
    </row>
    <row r="141" spans="1:12" x14ac:dyDescent="0.25">
      <c r="A141" s="42">
        <v>31047</v>
      </c>
      <c r="B141" s="41">
        <v>153.18</v>
      </c>
      <c r="C141" s="39" t="s">
        <v>148</v>
      </c>
      <c r="D141" s="39">
        <v>8320.1990000000005</v>
      </c>
      <c r="E141" s="39">
        <f t="shared" si="14"/>
        <v>0</v>
      </c>
      <c r="F141" s="39">
        <f t="shared" si="15"/>
        <v>1</v>
      </c>
      <c r="G141" s="40">
        <f t="shared" si="16"/>
        <v>1</v>
      </c>
      <c r="H141" s="39" t="str">
        <f t="shared" si="17"/>
        <v/>
      </c>
      <c r="I141" s="39" t="str">
        <f t="shared" si="18"/>
        <v/>
      </c>
      <c r="J141" s="39">
        <f t="shared" si="19"/>
        <v>1</v>
      </c>
      <c r="K141" s="39" t="str">
        <f t="shared" si="20"/>
        <v/>
      </c>
      <c r="L141" s="43"/>
    </row>
    <row r="142" spans="1:12" x14ac:dyDescent="0.25">
      <c r="A142" s="42">
        <v>31137</v>
      </c>
      <c r="B142" s="41">
        <v>166.1</v>
      </c>
      <c r="C142" s="39" t="s">
        <v>147</v>
      </c>
      <c r="D142" s="39">
        <v>8400.82</v>
      </c>
      <c r="E142" s="39">
        <f t="shared" si="14"/>
        <v>1</v>
      </c>
      <c r="F142" s="39">
        <f t="shared" si="15"/>
        <v>1</v>
      </c>
      <c r="G142" s="40">
        <f t="shared" si="16"/>
        <v>2</v>
      </c>
      <c r="H142" s="39" t="str">
        <f t="shared" si="17"/>
        <v/>
      </c>
      <c r="I142" s="39">
        <f t="shared" si="18"/>
        <v>1</v>
      </c>
      <c r="J142" s="39" t="str">
        <f t="shared" si="19"/>
        <v/>
      </c>
      <c r="K142" s="39" t="str">
        <f t="shared" si="20"/>
        <v/>
      </c>
      <c r="L142" s="43"/>
    </row>
    <row r="143" spans="1:12" x14ac:dyDescent="0.25">
      <c r="A143" s="42">
        <v>31228</v>
      </c>
      <c r="B143" s="41">
        <v>167.24</v>
      </c>
      <c r="C143" s="39" t="s">
        <v>146</v>
      </c>
      <c r="D143" s="39">
        <v>8474.7870000000003</v>
      </c>
      <c r="E143" s="39">
        <f t="shared" si="14"/>
        <v>1</v>
      </c>
      <c r="F143" s="39">
        <f t="shared" si="15"/>
        <v>1</v>
      </c>
      <c r="G143" s="40">
        <f t="shared" si="16"/>
        <v>2</v>
      </c>
      <c r="H143" s="39" t="str">
        <f t="shared" si="17"/>
        <v/>
      </c>
      <c r="I143" s="39">
        <f t="shared" si="18"/>
        <v>1</v>
      </c>
      <c r="J143" s="39" t="str">
        <f t="shared" si="19"/>
        <v/>
      </c>
      <c r="K143" s="39" t="str">
        <f t="shared" si="20"/>
        <v/>
      </c>
      <c r="L143" s="43"/>
    </row>
    <row r="144" spans="1:12" x14ac:dyDescent="0.25">
      <c r="A144" s="42">
        <v>31320</v>
      </c>
      <c r="B144" s="41">
        <v>180.66</v>
      </c>
      <c r="C144" s="39" t="s">
        <v>145</v>
      </c>
      <c r="D144" s="39">
        <v>8604.2199999999993</v>
      </c>
      <c r="E144" s="39">
        <f t="shared" si="14"/>
        <v>1</v>
      </c>
      <c r="F144" s="39">
        <f t="shared" si="15"/>
        <v>1</v>
      </c>
      <c r="G144" s="40">
        <f t="shared" si="16"/>
        <v>2</v>
      </c>
      <c r="H144" s="39" t="str">
        <f t="shared" si="17"/>
        <v/>
      </c>
      <c r="I144" s="39">
        <f t="shared" si="18"/>
        <v>1</v>
      </c>
      <c r="J144" s="39" t="str">
        <f t="shared" si="19"/>
        <v/>
      </c>
      <c r="K144" s="39" t="str">
        <f t="shared" si="20"/>
        <v/>
      </c>
      <c r="L144" s="43"/>
    </row>
    <row r="145" spans="1:12" x14ac:dyDescent="0.25">
      <c r="A145" s="42">
        <v>31412</v>
      </c>
      <c r="B145" s="41">
        <v>191.85</v>
      </c>
      <c r="C145" s="39" t="s">
        <v>144</v>
      </c>
      <c r="D145" s="39">
        <v>8668.1880000000001</v>
      </c>
      <c r="E145" s="39">
        <f t="shared" si="14"/>
        <v>1</v>
      </c>
      <c r="F145" s="39">
        <f t="shared" si="15"/>
        <v>1</v>
      </c>
      <c r="G145" s="40">
        <f t="shared" si="16"/>
        <v>2</v>
      </c>
      <c r="H145" s="39" t="str">
        <f t="shared" si="17"/>
        <v/>
      </c>
      <c r="I145" s="39">
        <f t="shared" si="18"/>
        <v>1</v>
      </c>
      <c r="J145" s="39" t="str">
        <f t="shared" si="19"/>
        <v/>
      </c>
      <c r="K145" s="39" t="str">
        <f t="shared" si="20"/>
        <v/>
      </c>
      <c r="L145" s="43"/>
    </row>
    <row r="146" spans="1:12" x14ac:dyDescent="0.25">
      <c r="A146" s="42">
        <v>31502</v>
      </c>
      <c r="B146" s="41">
        <v>182.08</v>
      </c>
      <c r="C146" s="39" t="s">
        <v>143</v>
      </c>
      <c r="D146" s="39">
        <v>8749.1270000000004</v>
      </c>
      <c r="E146" s="39">
        <f t="shared" si="14"/>
        <v>0</v>
      </c>
      <c r="F146" s="39">
        <f t="shared" si="15"/>
        <v>1</v>
      </c>
      <c r="G146" s="40">
        <f t="shared" si="16"/>
        <v>1</v>
      </c>
      <c r="H146" s="39" t="str">
        <f t="shared" si="17"/>
        <v/>
      </c>
      <c r="I146" s="39" t="str">
        <f t="shared" si="18"/>
        <v/>
      </c>
      <c r="J146" s="39">
        <f t="shared" si="19"/>
        <v>1</v>
      </c>
      <c r="K146" s="39" t="str">
        <f t="shared" si="20"/>
        <v/>
      </c>
      <c r="L146" s="43"/>
    </row>
    <row r="147" spans="1:12" x14ac:dyDescent="0.25">
      <c r="A147" s="42">
        <v>31593</v>
      </c>
      <c r="B147" s="41">
        <v>211.28</v>
      </c>
      <c r="C147" s="39" t="s">
        <v>142</v>
      </c>
      <c r="D147" s="39">
        <v>8788.5239999999994</v>
      </c>
      <c r="E147" s="39">
        <f t="shared" si="14"/>
        <v>1</v>
      </c>
      <c r="F147" s="39">
        <f t="shared" si="15"/>
        <v>1</v>
      </c>
      <c r="G147" s="40">
        <f t="shared" si="16"/>
        <v>2</v>
      </c>
      <c r="H147" s="39" t="str">
        <f t="shared" si="17"/>
        <v/>
      </c>
      <c r="I147" s="39">
        <f t="shared" si="18"/>
        <v>1</v>
      </c>
      <c r="J147" s="39" t="str">
        <f t="shared" si="19"/>
        <v/>
      </c>
      <c r="K147" s="39" t="str">
        <f t="shared" si="20"/>
        <v/>
      </c>
      <c r="L147" s="43"/>
    </row>
    <row r="148" spans="1:12" x14ac:dyDescent="0.25">
      <c r="A148" s="42">
        <v>31685</v>
      </c>
      <c r="B148" s="41">
        <v>238.9</v>
      </c>
      <c r="C148" s="39" t="s">
        <v>141</v>
      </c>
      <c r="D148" s="39">
        <v>8872.6010000000006</v>
      </c>
      <c r="E148" s="39">
        <f t="shared" si="14"/>
        <v>1</v>
      </c>
      <c r="F148" s="39">
        <f t="shared" si="15"/>
        <v>1</v>
      </c>
      <c r="G148" s="40">
        <f t="shared" si="16"/>
        <v>2</v>
      </c>
      <c r="H148" s="39" t="str">
        <f t="shared" si="17"/>
        <v/>
      </c>
      <c r="I148" s="39">
        <f t="shared" si="18"/>
        <v>1</v>
      </c>
      <c r="J148" s="39" t="str">
        <f t="shared" si="19"/>
        <v/>
      </c>
      <c r="K148" s="39" t="str">
        <f t="shared" si="20"/>
        <v/>
      </c>
      <c r="L148" s="43"/>
    </row>
    <row r="149" spans="1:12" x14ac:dyDescent="0.25">
      <c r="A149" s="42">
        <v>31777</v>
      </c>
      <c r="B149" s="41">
        <v>250.84</v>
      </c>
      <c r="C149" s="39" t="s">
        <v>140</v>
      </c>
      <c r="D149" s="39">
        <v>8920.1929999999993</v>
      </c>
      <c r="E149" s="39">
        <f t="shared" si="14"/>
        <v>1</v>
      </c>
      <c r="F149" s="39">
        <f t="shared" si="15"/>
        <v>1</v>
      </c>
      <c r="G149" s="40">
        <f t="shared" si="16"/>
        <v>2</v>
      </c>
      <c r="H149" s="39" t="str">
        <f t="shared" si="17"/>
        <v/>
      </c>
      <c r="I149" s="39">
        <f t="shared" si="18"/>
        <v>1</v>
      </c>
      <c r="J149" s="39" t="str">
        <f t="shared" si="19"/>
        <v/>
      </c>
      <c r="K149" s="39" t="str">
        <f t="shared" si="20"/>
        <v/>
      </c>
      <c r="L149" s="43"/>
    </row>
    <row r="150" spans="1:12" x14ac:dyDescent="0.25">
      <c r="A150" s="42">
        <v>31867</v>
      </c>
      <c r="B150" s="41">
        <v>231.32</v>
      </c>
      <c r="C150" s="39" t="s">
        <v>139</v>
      </c>
      <c r="D150" s="39">
        <v>8986.3670000000002</v>
      </c>
      <c r="E150" s="39">
        <f t="shared" si="14"/>
        <v>0</v>
      </c>
      <c r="F150" s="39">
        <f t="shared" si="15"/>
        <v>1</v>
      </c>
      <c r="G150" s="40">
        <f t="shared" si="16"/>
        <v>1</v>
      </c>
      <c r="H150" s="39" t="str">
        <f t="shared" si="17"/>
        <v/>
      </c>
      <c r="I150" s="39" t="str">
        <f t="shared" si="18"/>
        <v/>
      </c>
      <c r="J150" s="39">
        <f t="shared" si="19"/>
        <v>1</v>
      </c>
      <c r="K150" s="39" t="str">
        <f t="shared" si="20"/>
        <v/>
      </c>
      <c r="L150" s="43"/>
    </row>
    <row r="151" spans="1:12" x14ac:dyDescent="0.25">
      <c r="A151" s="42">
        <v>31958</v>
      </c>
      <c r="B151" s="41">
        <v>242.17</v>
      </c>
      <c r="C151" s="39" t="s">
        <v>138</v>
      </c>
      <c r="D151" s="39">
        <v>9083.2559999999994</v>
      </c>
      <c r="E151" s="39">
        <f t="shared" si="14"/>
        <v>1</v>
      </c>
      <c r="F151" s="39">
        <f t="shared" si="15"/>
        <v>1</v>
      </c>
      <c r="G151" s="40">
        <f t="shared" si="16"/>
        <v>2</v>
      </c>
      <c r="H151" s="39" t="str">
        <f t="shared" si="17"/>
        <v/>
      </c>
      <c r="I151" s="39">
        <f t="shared" si="18"/>
        <v>1</v>
      </c>
      <c r="J151" s="39" t="str">
        <f t="shared" si="19"/>
        <v/>
      </c>
      <c r="K151" s="39" t="str">
        <f t="shared" si="20"/>
        <v/>
      </c>
      <c r="L151" s="43"/>
    </row>
    <row r="152" spans="1:12" x14ac:dyDescent="0.25">
      <c r="A152" s="42">
        <v>32050</v>
      </c>
      <c r="B152" s="41">
        <v>291.7</v>
      </c>
      <c r="C152" s="39" t="s">
        <v>137</v>
      </c>
      <c r="D152" s="39">
        <v>9162.0239999999994</v>
      </c>
      <c r="E152" s="39">
        <f t="shared" si="14"/>
        <v>1</v>
      </c>
      <c r="F152" s="39">
        <f t="shared" si="15"/>
        <v>1</v>
      </c>
      <c r="G152" s="40">
        <f t="shared" si="16"/>
        <v>2</v>
      </c>
      <c r="H152" s="39" t="str">
        <f t="shared" si="17"/>
        <v/>
      </c>
      <c r="I152" s="39">
        <f t="shared" si="18"/>
        <v>1</v>
      </c>
      <c r="J152" s="39" t="str">
        <f t="shared" si="19"/>
        <v/>
      </c>
      <c r="K152" s="39" t="str">
        <f t="shared" si="20"/>
        <v/>
      </c>
      <c r="L152" s="43"/>
    </row>
    <row r="153" spans="1:12" x14ac:dyDescent="0.25">
      <c r="A153" s="42">
        <v>32142</v>
      </c>
      <c r="B153" s="41">
        <v>304</v>
      </c>
      <c r="C153" s="39" t="s">
        <v>136</v>
      </c>
      <c r="D153" s="39">
        <v>9319.3320000000003</v>
      </c>
      <c r="E153" s="39">
        <f t="shared" si="14"/>
        <v>1</v>
      </c>
      <c r="F153" s="39">
        <f t="shared" si="15"/>
        <v>1</v>
      </c>
      <c r="G153" s="40">
        <f t="shared" si="16"/>
        <v>2</v>
      </c>
      <c r="H153" s="39" t="str">
        <f t="shared" si="17"/>
        <v/>
      </c>
      <c r="I153" s="39">
        <f t="shared" si="18"/>
        <v>1</v>
      </c>
      <c r="J153" s="39" t="str">
        <f t="shared" si="19"/>
        <v/>
      </c>
      <c r="K153" s="39" t="str">
        <f t="shared" si="20"/>
        <v/>
      </c>
      <c r="L153" s="43"/>
    </row>
    <row r="154" spans="1:12" x14ac:dyDescent="0.25">
      <c r="A154" s="42">
        <v>32233</v>
      </c>
      <c r="B154" s="41">
        <v>321.83</v>
      </c>
      <c r="C154" s="39" t="s">
        <v>135</v>
      </c>
      <c r="D154" s="39">
        <v>9367.5020000000004</v>
      </c>
      <c r="E154" s="39">
        <f t="shared" si="14"/>
        <v>1</v>
      </c>
      <c r="F154" s="39">
        <f t="shared" si="15"/>
        <v>1</v>
      </c>
      <c r="G154" s="40">
        <f t="shared" si="16"/>
        <v>2</v>
      </c>
      <c r="H154" s="39" t="str">
        <f t="shared" si="17"/>
        <v/>
      </c>
      <c r="I154" s="39">
        <f t="shared" si="18"/>
        <v>1</v>
      </c>
      <c r="J154" s="39" t="str">
        <f t="shared" si="19"/>
        <v/>
      </c>
      <c r="K154" s="39" t="str">
        <f t="shared" si="20"/>
        <v/>
      </c>
      <c r="L154" s="43"/>
    </row>
    <row r="155" spans="1:12" x14ac:dyDescent="0.25">
      <c r="A155" s="42">
        <v>32324</v>
      </c>
      <c r="B155" s="41">
        <v>247.08</v>
      </c>
      <c r="C155" s="39" t="s">
        <v>134</v>
      </c>
      <c r="D155" s="39">
        <v>9490.5939999999991</v>
      </c>
      <c r="E155" s="39">
        <f t="shared" si="14"/>
        <v>0</v>
      </c>
      <c r="F155" s="39">
        <f t="shared" si="15"/>
        <v>1</v>
      </c>
      <c r="G155" s="40">
        <f t="shared" si="16"/>
        <v>1</v>
      </c>
      <c r="H155" s="39" t="str">
        <f t="shared" si="17"/>
        <v/>
      </c>
      <c r="I155" s="39" t="str">
        <f t="shared" si="18"/>
        <v/>
      </c>
      <c r="J155" s="39">
        <f t="shared" si="19"/>
        <v>1</v>
      </c>
      <c r="K155" s="39" t="str">
        <f t="shared" si="20"/>
        <v/>
      </c>
      <c r="L155" s="43"/>
    </row>
    <row r="156" spans="1:12" x14ac:dyDescent="0.25">
      <c r="A156" s="42">
        <v>32416</v>
      </c>
      <c r="B156" s="41">
        <v>258.89</v>
      </c>
      <c r="C156" s="39" t="s">
        <v>133</v>
      </c>
      <c r="D156" s="39">
        <v>9546.2060000000001</v>
      </c>
      <c r="E156" s="39">
        <f t="shared" si="14"/>
        <v>1</v>
      </c>
      <c r="F156" s="39">
        <f t="shared" si="15"/>
        <v>1</v>
      </c>
      <c r="G156" s="40">
        <f t="shared" si="16"/>
        <v>2</v>
      </c>
      <c r="H156" s="39" t="str">
        <f t="shared" si="17"/>
        <v/>
      </c>
      <c r="I156" s="39">
        <f t="shared" si="18"/>
        <v>1</v>
      </c>
      <c r="J156" s="39" t="str">
        <f t="shared" si="19"/>
        <v/>
      </c>
      <c r="K156" s="39" t="str">
        <f t="shared" si="20"/>
        <v/>
      </c>
      <c r="L156" s="43"/>
    </row>
    <row r="157" spans="1:12" x14ac:dyDescent="0.25">
      <c r="A157" s="42">
        <v>32508</v>
      </c>
      <c r="B157" s="41">
        <v>273.5</v>
      </c>
      <c r="C157" s="39" t="s">
        <v>132</v>
      </c>
      <c r="D157" s="39">
        <v>9673.4050000000007</v>
      </c>
      <c r="E157" s="39">
        <f t="shared" si="14"/>
        <v>1</v>
      </c>
      <c r="F157" s="39">
        <f t="shared" si="15"/>
        <v>1</v>
      </c>
      <c r="G157" s="40">
        <f t="shared" si="16"/>
        <v>2</v>
      </c>
      <c r="H157" s="39" t="str">
        <f t="shared" si="17"/>
        <v/>
      </c>
      <c r="I157" s="39">
        <f t="shared" si="18"/>
        <v>1</v>
      </c>
      <c r="J157" s="39" t="str">
        <f t="shared" si="19"/>
        <v/>
      </c>
      <c r="K157" s="39" t="str">
        <f t="shared" si="20"/>
        <v/>
      </c>
      <c r="L157" s="43"/>
    </row>
    <row r="158" spans="1:12" x14ac:dyDescent="0.25">
      <c r="A158" s="42">
        <v>32598</v>
      </c>
      <c r="B158" s="41">
        <v>271.91000000000003</v>
      </c>
      <c r="C158" s="39" t="s">
        <v>131</v>
      </c>
      <c r="D158" s="39">
        <v>9771.7250000000004</v>
      </c>
      <c r="E158" s="39">
        <f t="shared" si="14"/>
        <v>0</v>
      </c>
      <c r="F158" s="39">
        <f t="shared" si="15"/>
        <v>1</v>
      </c>
      <c r="G158" s="40">
        <f t="shared" si="16"/>
        <v>1</v>
      </c>
      <c r="H158" s="39" t="str">
        <f t="shared" si="17"/>
        <v/>
      </c>
      <c r="I158" s="39" t="str">
        <f t="shared" si="18"/>
        <v/>
      </c>
      <c r="J158" s="39">
        <f t="shared" si="19"/>
        <v>1</v>
      </c>
      <c r="K158" s="39" t="str">
        <f t="shared" si="20"/>
        <v/>
      </c>
      <c r="L158" s="43"/>
    </row>
    <row r="159" spans="1:12" x14ac:dyDescent="0.25">
      <c r="A159" s="42">
        <v>32689</v>
      </c>
      <c r="B159" s="41">
        <v>277.72000000000003</v>
      </c>
      <c r="C159" s="39" t="s">
        <v>130</v>
      </c>
      <c r="D159" s="39">
        <v>9846.2929999999997</v>
      </c>
      <c r="E159" s="39">
        <f t="shared" si="14"/>
        <v>1</v>
      </c>
      <c r="F159" s="39">
        <f t="shared" si="15"/>
        <v>1</v>
      </c>
      <c r="G159" s="40">
        <f t="shared" si="16"/>
        <v>2</v>
      </c>
      <c r="H159" s="39" t="str">
        <f t="shared" si="17"/>
        <v/>
      </c>
      <c r="I159" s="39">
        <f t="shared" si="18"/>
        <v>1</v>
      </c>
      <c r="J159" s="39" t="str">
        <f t="shared" si="19"/>
        <v/>
      </c>
      <c r="K159" s="39" t="str">
        <f t="shared" si="20"/>
        <v/>
      </c>
      <c r="L159" s="43"/>
    </row>
    <row r="160" spans="1:12" x14ac:dyDescent="0.25">
      <c r="A160" s="42">
        <v>32781</v>
      </c>
      <c r="B160" s="41">
        <v>294.87</v>
      </c>
      <c r="C160" s="39" t="s">
        <v>129</v>
      </c>
      <c r="D160" s="39">
        <v>9919.2279999999992</v>
      </c>
      <c r="E160" s="39">
        <f t="shared" si="14"/>
        <v>1</v>
      </c>
      <c r="F160" s="39">
        <f t="shared" si="15"/>
        <v>1</v>
      </c>
      <c r="G160" s="40">
        <f t="shared" si="16"/>
        <v>2</v>
      </c>
      <c r="H160" s="39" t="str">
        <f t="shared" si="17"/>
        <v/>
      </c>
      <c r="I160" s="39">
        <f t="shared" si="18"/>
        <v>1</v>
      </c>
      <c r="J160" s="39" t="str">
        <f t="shared" si="19"/>
        <v/>
      </c>
      <c r="K160" s="39" t="str">
        <f t="shared" si="20"/>
        <v/>
      </c>
      <c r="L160" s="43"/>
    </row>
    <row r="161" spans="1:12" x14ac:dyDescent="0.25">
      <c r="A161" s="42">
        <v>32873</v>
      </c>
      <c r="B161" s="41">
        <v>317.98</v>
      </c>
      <c r="C161" s="39" t="s">
        <v>128</v>
      </c>
      <c r="D161" s="39">
        <v>9938.7669999999998</v>
      </c>
      <c r="E161" s="39">
        <f t="shared" si="14"/>
        <v>1</v>
      </c>
      <c r="F161" s="39">
        <f t="shared" si="15"/>
        <v>1</v>
      </c>
      <c r="G161" s="40">
        <f t="shared" si="16"/>
        <v>2</v>
      </c>
      <c r="H161" s="39" t="str">
        <f t="shared" si="17"/>
        <v/>
      </c>
      <c r="I161" s="39">
        <f t="shared" si="18"/>
        <v>1</v>
      </c>
      <c r="J161" s="39" t="str">
        <f t="shared" si="19"/>
        <v/>
      </c>
      <c r="K161" s="39" t="str">
        <f t="shared" si="20"/>
        <v/>
      </c>
      <c r="L161" s="43"/>
    </row>
    <row r="162" spans="1:12" x14ac:dyDescent="0.25">
      <c r="A162" s="42">
        <v>32963</v>
      </c>
      <c r="B162" s="41">
        <v>349.15</v>
      </c>
      <c r="C162" s="39" t="s">
        <v>127</v>
      </c>
      <c r="D162" s="39">
        <v>10047.386</v>
      </c>
      <c r="E162" s="39">
        <f t="shared" si="14"/>
        <v>1</v>
      </c>
      <c r="F162" s="39">
        <f t="shared" si="15"/>
        <v>1</v>
      </c>
      <c r="G162" s="40">
        <f t="shared" si="16"/>
        <v>2</v>
      </c>
      <c r="H162" s="39" t="str">
        <f t="shared" si="17"/>
        <v/>
      </c>
      <c r="I162" s="39">
        <f t="shared" si="18"/>
        <v>1</v>
      </c>
      <c r="J162" s="39" t="str">
        <f t="shared" si="19"/>
        <v/>
      </c>
      <c r="K162" s="39" t="str">
        <f t="shared" si="20"/>
        <v/>
      </c>
      <c r="L162" s="43"/>
    </row>
    <row r="163" spans="1:12" x14ac:dyDescent="0.25">
      <c r="A163" s="42">
        <v>33054</v>
      </c>
      <c r="B163" s="41">
        <v>353.4</v>
      </c>
      <c r="C163" s="39" t="s">
        <v>126</v>
      </c>
      <c r="D163" s="39">
        <v>10083.855</v>
      </c>
      <c r="E163" s="39">
        <f t="shared" si="14"/>
        <v>1</v>
      </c>
      <c r="F163" s="39">
        <f t="shared" si="15"/>
        <v>1</v>
      </c>
      <c r="G163" s="40">
        <f t="shared" si="16"/>
        <v>2</v>
      </c>
      <c r="H163" s="39" t="str">
        <f t="shared" si="17"/>
        <v/>
      </c>
      <c r="I163" s="39">
        <f t="shared" si="18"/>
        <v>1</v>
      </c>
      <c r="J163" s="39" t="str">
        <f t="shared" si="19"/>
        <v/>
      </c>
      <c r="K163" s="39" t="str">
        <f t="shared" si="20"/>
        <v/>
      </c>
      <c r="L163" s="43"/>
    </row>
    <row r="164" spans="1:12" x14ac:dyDescent="0.25">
      <c r="A164" s="42">
        <v>33146</v>
      </c>
      <c r="B164" s="41">
        <v>339.94</v>
      </c>
      <c r="C164" s="39" t="s">
        <v>125</v>
      </c>
      <c r="D164" s="39">
        <v>10090.569</v>
      </c>
      <c r="E164" s="39">
        <f t="shared" si="14"/>
        <v>0</v>
      </c>
      <c r="F164" s="39">
        <f t="shared" si="15"/>
        <v>1</v>
      </c>
      <c r="G164" s="40">
        <f t="shared" si="16"/>
        <v>1</v>
      </c>
      <c r="H164" s="39" t="str">
        <f t="shared" si="17"/>
        <v/>
      </c>
      <c r="I164" s="39" t="str">
        <f t="shared" si="18"/>
        <v/>
      </c>
      <c r="J164" s="39">
        <f t="shared" si="19"/>
        <v>1</v>
      </c>
      <c r="K164" s="39" t="str">
        <f t="shared" si="20"/>
        <v/>
      </c>
      <c r="L164" s="43"/>
    </row>
    <row r="165" spans="1:12" x14ac:dyDescent="0.25">
      <c r="A165" s="42">
        <v>33238</v>
      </c>
      <c r="B165" s="41">
        <v>358.02</v>
      </c>
      <c r="C165" s="39" t="s">
        <v>124</v>
      </c>
      <c r="D165" s="39">
        <v>9998.7039999999997</v>
      </c>
      <c r="E165" s="39">
        <f t="shared" si="14"/>
        <v>1</v>
      </c>
      <c r="F165" s="39">
        <f t="shared" si="15"/>
        <v>0</v>
      </c>
      <c r="G165" s="40">
        <f t="shared" si="16"/>
        <v>1</v>
      </c>
      <c r="H165" s="39" t="str">
        <f t="shared" si="17"/>
        <v/>
      </c>
      <c r="I165" s="39" t="str">
        <f t="shared" si="18"/>
        <v/>
      </c>
      <c r="J165" s="39" t="str">
        <f t="shared" si="19"/>
        <v/>
      </c>
      <c r="K165" s="39">
        <f t="shared" si="20"/>
        <v>1</v>
      </c>
      <c r="L165" s="43"/>
    </row>
    <row r="166" spans="1:12" x14ac:dyDescent="0.25">
      <c r="A166" s="42">
        <v>33328</v>
      </c>
      <c r="B166" s="41">
        <v>306.05</v>
      </c>
      <c r="C166" s="39" t="s">
        <v>123</v>
      </c>
      <c r="D166" s="39">
        <v>9951.9159999999993</v>
      </c>
      <c r="E166" s="39">
        <f t="shared" si="14"/>
        <v>0</v>
      </c>
      <c r="F166" s="39">
        <f t="shared" si="15"/>
        <v>0</v>
      </c>
      <c r="G166" s="40">
        <f t="shared" si="16"/>
        <v>0</v>
      </c>
      <c r="H166" s="39">
        <f t="shared" si="17"/>
        <v>1</v>
      </c>
      <c r="I166" s="39" t="str">
        <f t="shared" si="18"/>
        <v/>
      </c>
      <c r="J166" s="39" t="str">
        <f t="shared" si="19"/>
        <v/>
      </c>
      <c r="K166" s="39" t="str">
        <f t="shared" si="20"/>
        <v/>
      </c>
      <c r="L166" s="43"/>
    </row>
    <row r="167" spans="1:12" x14ac:dyDescent="0.25">
      <c r="A167" s="42">
        <v>33419</v>
      </c>
      <c r="B167" s="41">
        <v>330.22</v>
      </c>
      <c r="C167" s="39" t="s">
        <v>122</v>
      </c>
      <c r="D167" s="39">
        <v>10029.51</v>
      </c>
      <c r="E167" s="39">
        <f t="shared" si="14"/>
        <v>1</v>
      </c>
      <c r="F167" s="39">
        <f t="shared" si="15"/>
        <v>1</v>
      </c>
      <c r="G167" s="40">
        <f t="shared" si="16"/>
        <v>2</v>
      </c>
      <c r="H167" s="39" t="str">
        <f t="shared" si="17"/>
        <v/>
      </c>
      <c r="I167" s="39">
        <f t="shared" si="18"/>
        <v>1</v>
      </c>
      <c r="J167" s="39" t="str">
        <f t="shared" si="19"/>
        <v/>
      </c>
      <c r="K167" s="39" t="str">
        <f t="shared" si="20"/>
        <v/>
      </c>
      <c r="L167" s="43"/>
    </row>
    <row r="168" spans="1:12" x14ac:dyDescent="0.25">
      <c r="A168" s="42">
        <v>33511</v>
      </c>
      <c r="B168" s="41">
        <v>375.22</v>
      </c>
      <c r="C168" s="39" t="s">
        <v>121</v>
      </c>
      <c r="D168" s="39">
        <v>10080.195</v>
      </c>
      <c r="E168" s="39">
        <f t="shared" si="14"/>
        <v>1</v>
      </c>
      <c r="F168" s="39">
        <f t="shared" si="15"/>
        <v>1</v>
      </c>
      <c r="G168" s="40">
        <f t="shared" si="16"/>
        <v>2</v>
      </c>
      <c r="H168" s="39" t="str">
        <f t="shared" si="17"/>
        <v/>
      </c>
      <c r="I168" s="39">
        <f t="shared" si="18"/>
        <v>1</v>
      </c>
      <c r="J168" s="39" t="str">
        <f t="shared" si="19"/>
        <v/>
      </c>
      <c r="K168" s="39" t="str">
        <f t="shared" si="20"/>
        <v/>
      </c>
      <c r="L168" s="43"/>
    </row>
    <row r="169" spans="1:12" x14ac:dyDescent="0.25">
      <c r="A169" s="42">
        <v>33603</v>
      </c>
      <c r="B169" s="41">
        <v>371.16</v>
      </c>
      <c r="C169" s="39" t="s">
        <v>120</v>
      </c>
      <c r="D169" s="39">
        <v>10115.329</v>
      </c>
      <c r="E169" s="39">
        <f t="shared" si="14"/>
        <v>0</v>
      </c>
      <c r="F169" s="39">
        <f t="shared" si="15"/>
        <v>1</v>
      </c>
      <c r="G169" s="40">
        <f t="shared" si="16"/>
        <v>1</v>
      </c>
      <c r="H169" s="39" t="str">
        <f t="shared" si="17"/>
        <v/>
      </c>
      <c r="I169" s="39" t="str">
        <f t="shared" si="18"/>
        <v/>
      </c>
      <c r="J169" s="39">
        <f t="shared" si="19"/>
        <v>1</v>
      </c>
      <c r="K169" s="39" t="str">
        <f t="shared" si="20"/>
        <v/>
      </c>
      <c r="L169" s="43"/>
    </row>
    <row r="170" spans="1:12" x14ac:dyDescent="0.25">
      <c r="A170" s="42">
        <v>33694</v>
      </c>
      <c r="B170" s="41">
        <v>387.86</v>
      </c>
      <c r="C170" s="39" t="s">
        <v>119</v>
      </c>
      <c r="D170" s="39">
        <v>10236.434999999999</v>
      </c>
      <c r="E170" s="39">
        <f t="shared" si="14"/>
        <v>1</v>
      </c>
      <c r="F170" s="39">
        <f t="shared" si="15"/>
        <v>1</v>
      </c>
      <c r="G170" s="40">
        <f t="shared" si="16"/>
        <v>2</v>
      </c>
      <c r="H170" s="39" t="str">
        <f t="shared" si="17"/>
        <v/>
      </c>
      <c r="I170" s="39">
        <f t="shared" si="18"/>
        <v>1</v>
      </c>
      <c r="J170" s="39" t="str">
        <f t="shared" si="19"/>
        <v/>
      </c>
      <c r="K170" s="39" t="str">
        <f t="shared" si="20"/>
        <v/>
      </c>
      <c r="L170" s="43"/>
    </row>
    <row r="171" spans="1:12" x14ac:dyDescent="0.25">
      <c r="A171" s="42">
        <v>33785</v>
      </c>
      <c r="B171" s="41">
        <v>417.09</v>
      </c>
      <c r="C171" s="39" t="s">
        <v>118</v>
      </c>
      <c r="D171" s="39">
        <v>10347.429</v>
      </c>
      <c r="E171" s="39">
        <f t="shared" si="14"/>
        <v>1</v>
      </c>
      <c r="F171" s="39">
        <f t="shared" si="15"/>
        <v>1</v>
      </c>
      <c r="G171" s="40">
        <f t="shared" si="16"/>
        <v>2</v>
      </c>
      <c r="H171" s="39" t="str">
        <f t="shared" si="17"/>
        <v/>
      </c>
      <c r="I171" s="39">
        <f t="shared" si="18"/>
        <v>1</v>
      </c>
      <c r="J171" s="39" t="str">
        <f t="shared" si="19"/>
        <v/>
      </c>
      <c r="K171" s="39" t="str">
        <f t="shared" si="20"/>
        <v/>
      </c>
      <c r="L171" s="43"/>
    </row>
    <row r="172" spans="1:12" x14ac:dyDescent="0.25">
      <c r="A172" s="42">
        <v>33877</v>
      </c>
      <c r="B172" s="41">
        <v>403.69</v>
      </c>
      <c r="C172" s="39" t="s">
        <v>117</v>
      </c>
      <c r="D172" s="39">
        <v>10449.673000000001</v>
      </c>
      <c r="E172" s="39">
        <f t="shared" si="14"/>
        <v>0</v>
      </c>
      <c r="F172" s="39">
        <f t="shared" si="15"/>
        <v>1</v>
      </c>
      <c r="G172" s="40">
        <f t="shared" si="16"/>
        <v>1</v>
      </c>
      <c r="H172" s="39" t="str">
        <f t="shared" si="17"/>
        <v/>
      </c>
      <c r="I172" s="39" t="str">
        <f t="shared" si="18"/>
        <v/>
      </c>
      <c r="J172" s="39">
        <f t="shared" si="19"/>
        <v>1</v>
      </c>
      <c r="K172" s="39" t="str">
        <f t="shared" si="20"/>
        <v/>
      </c>
      <c r="L172" s="43"/>
    </row>
    <row r="173" spans="1:12" x14ac:dyDescent="0.25">
      <c r="A173" s="42">
        <v>33969</v>
      </c>
      <c r="B173" s="41">
        <v>408.14</v>
      </c>
      <c r="C173" s="39" t="s">
        <v>116</v>
      </c>
      <c r="D173" s="39">
        <v>10558.647999999999</v>
      </c>
      <c r="E173" s="39">
        <f t="shared" si="14"/>
        <v>1</v>
      </c>
      <c r="F173" s="39">
        <f t="shared" si="15"/>
        <v>1</v>
      </c>
      <c r="G173" s="40">
        <f t="shared" si="16"/>
        <v>2</v>
      </c>
      <c r="H173" s="39" t="str">
        <f t="shared" si="17"/>
        <v/>
      </c>
      <c r="I173" s="39">
        <f t="shared" si="18"/>
        <v>1</v>
      </c>
      <c r="J173" s="39" t="str">
        <f t="shared" si="19"/>
        <v/>
      </c>
      <c r="K173" s="39" t="str">
        <f t="shared" si="20"/>
        <v/>
      </c>
      <c r="L173" s="43"/>
    </row>
    <row r="174" spans="1:12" x14ac:dyDescent="0.25">
      <c r="A174" s="42">
        <v>34059</v>
      </c>
      <c r="B174" s="41">
        <v>417.8</v>
      </c>
      <c r="C174" s="39" t="s">
        <v>115</v>
      </c>
      <c r="D174" s="39">
        <v>10576.275</v>
      </c>
      <c r="E174" s="39">
        <f t="shared" si="14"/>
        <v>1</v>
      </c>
      <c r="F174" s="39">
        <f t="shared" si="15"/>
        <v>1</v>
      </c>
      <c r="G174" s="40">
        <f t="shared" si="16"/>
        <v>2</v>
      </c>
      <c r="H174" s="39" t="str">
        <f t="shared" si="17"/>
        <v/>
      </c>
      <c r="I174" s="39">
        <f t="shared" si="18"/>
        <v>1</v>
      </c>
      <c r="J174" s="39" t="str">
        <f t="shared" si="19"/>
        <v/>
      </c>
      <c r="K174" s="39" t="str">
        <f t="shared" si="20"/>
        <v/>
      </c>
      <c r="L174" s="43"/>
    </row>
    <row r="175" spans="1:12" x14ac:dyDescent="0.25">
      <c r="A175" s="42">
        <v>34150</v>
      </c>
      <c r="B175" s="41">
        <v>435.71</v>
      </c>
      <c r="C175" s="39" t="s">
        <v>114</v>
      </c>
      <c r="D175" s="39">
        <v>10637.847</v>
      </c>
      <c r="E175" s="39">
        <f t="shared" si="14"/>
        <v>1</v>
      </c>
      <c r="F175" s="39">
        <f t="shared" si="15"/>
        <v>1</v>
      </c>
      <c r="G175" s="40">
        <f t="shared" si="16"/>
        <v>2</v>
      </c>
      <c r="H175" s="39" t="str">
        <f t="shared" si="17"/>
        <v/>
      </c>
      <c r="I175" s="39">
        <f t="shared" si="18"/>
        <v>1</v>
      </c>
      <c r="J175" s="39" t="str">
        <f t="shared" si="19"/>
        <v/>
      </c>
      <c r="K175" s="39" t="str">
        <f t="shared" si="20"/>
        <v/>
      </c>
      <c r="L175" s="43"/>
    </row>
    <row r="176" spans="1:12" x14ac:dyDescent="0.25">
      <c r="A176" s="42">
        <v>34242</v>
      </c>
      <c r="B176" s="41">
        <v>451.67</v>
      </c>
      <c r="C176" s="39" t="s">
        <v>113</v>
      </c>
      <c r="D176" s="39">
        <v>10688.606</v>
      </c>
      <c r="E176" s="39">
        <f t="shared" si="14"/>
        <v>1</v>
      </c>
      <c r="F176" s="39">
        <f t="shared" si="15"/>
        <v>1</v>
      </c>
      <c r="G176" s="40">
        <f t="shared" si="16"/>
        <v>2</v>
      </c>
      <c r="H176" s="39" t="str">
        <f t="shared" si="17"/>
        <v/>
      </c>
      <c r="I176" s="39">
        <f t="shared" si="18"/>
        <v>1</v>
      </c>
      <c r="J176" s="39" t="str">
        <f t="shared" si="19"/>
        <v/>
      </c>
      <c r="K176" s="39" t="str">
        <f t="shared" si="20"/>
        <v/>
      </c>
      <c r="L176" s="43"/>
    </row>
    <row r="177" spans="1:12" x14ac:dyDescent="0.25">
      <c r="A177" s="42">
        <v>34334</v>
      </c>
      <c r="B177" s="41">
        <v>450.53</v>
      </c>
      <c r="C177" s="39" t="s">
        <v>112</v>
      </c>
      <c r="D177" s="39">
        <v>10833.986999999999</v>
      </c>
      <c r="E177" s="39">
        <f t="shared" si="14"/>
        <v>0</v>
      </c>
      <c r="F177" s="39">
        <f t="shared" si="15"/>
        <v>1</v>
      </c>
      <c r="G177" s="40">
        <f t="shared" si="16"/>
        <v>1</v>
      </c>
      <c r="H177" s="39" t="str">
        <f t="shared" si="17"/>
        <v/>
      </c>
      <c r="I177" s="39" t="str">
        <f t="shared" si="18"/>
        <v/>
      </c>
      <c r="J177" s="39">
        <f t="shared" si="19"/>
        <v>1</v>
      </c>
      <c r="K177" s="39" t="str">
        <f t="shared" si="20"/>
        <v/>
      </c>
      <c r="L177" s="43"/>
    </row>
    <row r="178" spans="1:12" x14ac:dyDescent="0.25">
      <c r="A178" s="42">
        <v>34424</v>
      </c>
      <c r="B178" s="41">
        <v>458.93</v>
      </c>
      <c r="C178" s="39" t="s">
        <v>111</v>
      </c>
      <c r="D178" s="39">
        <v>10939.116</v>
      </c>
      <c r="E178" s="39">
        <f t="shared" si="14"/>
        <v>1</v>
      </c>
      <c r="F178" s="39">
        <f t="shared" si="15"/>
        <v>1</v>
      </c>
      <c r="G178" s="40">
        <f t="shared" si="16"/>
        <v>2</v>
      </c>
      <c r="H178" s="39" t="str">
        <f t="shared" si="17"/>
        <v/>
      </c>
      <c r="I178" s="39">
        <f t="shared" si="18"/>
        <v>1</v>
      </c>
      <c r="J178" s="39" t="str">
        <f t="shared" si="19"/>
        <v/>
      </c>
      <c r="K178" s="39" t="str">
        <f t="shared" si="20"/>
        <v/>
      </c>
      <c r="L178" s="43"/>
    </row>
    <row r="179" spans="1:12" x14ac:dyDescent="0.25">
      <c r="A179" s="42">
        <v>34515</v>
      </c>
      <c r="B179" s="41">
        <v>466.45</v>
      </c>
      <c r="C179" s="39" t="s">
        <v>110</v>
      </c>
      <c r="D179" s="39">
        <v>11087.361000000001</v>
      </c>
      <c r="E179" s="39">
        <f t="shared" si="14"/>
        <v>1</v>
      </c>
      <c r="F179" s="39">
        <f t="shared" si="15"/>
        <v>1</v>
      </c>
      <c r="G179" s="40">
        <f t="shared" si="16"/>
        <v>2</v>
      </c>
      <c r="H179" s="39" t="str">
        <f t="shared" si="17"/>
        <v/>
      </c>
      <c r="I179" s="39">
        <f t="shared" si="18"/>
        <v>1</v>
      </c>
      <c r="J179" s="39" t="str">
        <f t="shared" si="19"/>
        <v/>
      </c>
      <c r="K179" s="39" t="str">
        <f t="shared" si="20"/>
        <v/>
      </c>
      <c r="L179" s="43"/>
    </row>
    <row r="180" spans="1:12" x14ac:dyDescent="0.25">
      <c r="A180" s="42">
        <v>34607</v>
      </c>
      <c r="B180" s="41">
        <v>445.77</v>
      </c>
      <c r="C180" s="39" t="s">
        <v>109</v>
      </c>
      <c r="D180" s="39">
        <v>11152.175999999999</v>
      </c>
      <c r="E180" s="39">
        <f t="shared" si="14"/>
        <v>0</v>
      </c>
      <c r="F180" s="39">
        <f t="shared" si="15"/>
        <v>1</v>
      </c>
      <c r="G180" s="40">
        <f t="shared" si="16"/>
        <v>1</v>
      </c>
      <c r="H180" s="39" t="str">
        <f t="shared" si="17"/>
        <v/>
      </c>
      <c r="I180" s="39" t="str">
        <f t="shared" si="18"/>
        <v/>
      </c>
      <c r="J180" s="39">
        <f t="shared" si="19"/>
        <v>1</v>
      </c>
      <c r="K180" s="39" t="str">
        <f t="shared" si="20"/>
        <v/>
      </c>
      <c r="L180" s="43"/>
    </row>
    <row r="181" spans="1:12" x14ac:dyDescent="0.25">
      <c r="A181" s="42">
        <v>34699</v>
      </c>
      <c r="B181" s="41">
        <v>444.27</v>
      </c>
      <c r="C181" s="39" t="s">
        <v>108</v>
      </c>
      <c r="D181" s="39">
        <v>11279.932000000001</v>
      </c>
      <c r="E181" s="39">
        <f t="shared" si="14"/>
        <v>0</v>
      </c>
      <c r="F181" s="39">
        <f t="shared" si="15"/>
        <v>1</v>
      </c>
      <c r="G181" s="40">
        <f t="shared" si="16"/>
        <v>1</v>
      </c>
      <c r="H181" s="39" t="str">
        <f t="shared" si="17"/>
        <v/>
      </c>
      <c r="I181" s="39" t="str">
        <f t="shared" si="18"/>
        <v/>
      </c>
      <c r="J181" s="39">
        <f t="shared" si="19"/>
        <v>1</v>
      </c>
      <c r="K181" s="39" t="str">
        <f t="shared" si="20"/>
        <v/>
      </c>
      <c r="L181" s="43"/>
    </row>
    <row r="182" spans="1:12" x14ac:dyDescent="0.25">
      <c r="A182" s="42">
        <v>34789</v>
      </c>
      <c r="B182" s="41">
        <v>462.69</v>
      </c>
      <c r="C182" s="39" t="s">
        <v>107</v>
      </c>
      <c r="D182" s="39">
        <v>11319.950999999999</v>
      </c>
      <c r="E182" s="39">
        <f t="shared" si="14"/>
        <v>1</v>
      </c>
      <c r="F182" s="39">
        <f t="shared" si="15"/>
        <v>1</v>
      </c>
      <c r="G182" s="40">
        <f t="shared" si="16"/>
        <v>2</v>
      </c>
      <c r="H182" s="39" t="str">
        <f t="shared" si="17"/>
        <v/>
      </c>
      <c r="I182" s="39">
        <f t="shared" si="18"/>
        <v>1</v>
      </c>
      <c r="J182" s="39" t="str">
        <f t="shared" si="19"/>
        <v/>
      </c>
      <c r="K182" s="39" t="str">
        <f t="shared" si="20"/>
        <v/>
      </c>
      <c r="L182" s="43"/>
    </row>
    <row r="183" spans="1:12" x14ac:dyDescent="0.25">
      <c r="A183" s="42">
        <v>34880</v>
      </c>
      <c r="B183" s="41">
        <v>459.27</v>
      </c>
      <c r="C183" s="39" t="s">
        <v>106</v>
      </c>
      <c r="D183" s="39">
        <v>11353.721</v>
      </c>
      <c r="E183" s="39">
        <f t="shared" si="14"/>
        <v>0</v>
      </c>
      <c r="F183" s="39">
        <f t="shared" si="15"/>
        <v>1</v>
      </c>
      <c r="G183" s="40">
        <f t="shared" si="16"/>
        <v>1</v>
      </c>
      <c r="H183" s="39" t="str">
        <f t="shared" si="17"/>
        <v/>
      </c>
      <c r="I183" s="39" t="str">
        <f t="shared" si="18"/>
        <v/>
      </c>
      <c r="J183" s="39">
        <f t="shared" si="19"/>
        <v>1</v>
      </c>
      <c r="K183" s="39" t="str">
        <f t="shared" si="20"/>
        <v/>
      </c>
      <c r="L183" s="43"/>
    </row>
    <row r="184" spans="1:12" x14ac:dyDescent="0.25">
      <c r="A184" s="42">
        <v>34972</v>
      </c>
      <c r="B184" s="41">
        <v>500.71</v>
      </c>
      <c r="C184" s="39" t="s">
        <v>105</v>
      </c>
      <c r="D184" s="39">
        <v>11450.31</v>
      </c>
      <c r="E184" s="39">
        <f t="shared" si="14"/>
        <v>1</v>
      </c>
      <c r="F184" s="39">
        <f t="shared" si="15"/>
        <v>1</v>
      </c>
      <c r="G184" s="40">
        <f t="shared" si="16"/>
        <v>2</v>
      </c>
      <c r="H184" s="39" t="str">
        <f t="shared" si="17"/>
        <v/>
      </c>
      <c r="I184" s="39">
        <f t="shared" si="18"/>
        <v>1</v>
      </c>
      <c r="J184" s="39" t="str">
        <f t="shared" si="19"/>
        <v/>
      </c>
      <c r="K184" s="39" t="str">
        <f t="shared" si="20"/>
        <v/>
      </c>
      <c r="L184" s="43"/>
    </row>
    <row r="185" spans="1:12" x14ac:dyDescent="0.25">
      <c r="A185" s="42">
        <v>35064</v>
      </c>
      <c r="B185" s="41">
        <v>544.75</v>
      </c>
      <c r="C185" s="39" t="s">
        <v>104</v>
      </c>
      <c r="D185" s="39">
        <v>11528.066999999999</v>
      </c>
      <c r="E185" s="39">
        <f t="shared" si="14"/>
        <v>1</v>
      </c>
      <c r="F185" s="39">
        <f t="shared" si="15"/>
        <v>1</v>
      </c>
      <c r="G185" s="40">
        <f t="shared" si="16"/>
        <v>2</v>
      </c>
      <c r="H185" s="39" t="str">
        <f t="shared" si="17"/>
        <v/>
      </c>
      <c r="I185" s="39">
        <f t="shared" si="18"/>
        <v>1</v>
      </c>
      <c r="J185" s="39" t="str">
        <f t="shared" si="19"/>
        <v/>
      </c>
      <c r="K185" s="39" t="str">
        <f t="shared" si="20"/>
        <v/>
      </c>
      <c r="L185" s="43"/>
    </row>
    <row r="186" spans="1:12" x14ac:dyDescent="0.25">
      <c r="A186" s="42">
        <v>35155</v>
      </c>
      <c r="B186" s="41">
        <v>584.41</v>
      </c>
      <c r="C186" s="39" t="s">
        <v>103</v>
      </c>
      <c r="D186" s="39">
        <v>11614.418</v>
      </c>
      <c r="E186" s="39">
        <f t="shared" si="14"/>
        <v>1</v>
      </c>
      <c r="F186" s="39">
        <f t="shared" si="15"/>
        <v>1</v>
      </c>
      <c r="G186" s="40">
        <f t="shared" si="16"/>
        <v>2</v>
      </c>
      <c r="H186" s="39" t="str">
        <f t="shared" si="17"/>
        <v/>
      </c>
      <c r="I186" s="39">
        <f t="shared" si="18"/>
        <v>1</v>
      </c>
      <c r="J186" s="39" t="str">
        <f t="shared" si="19"/>
        <v/>
      </c>
      <c r="K186" s="39" t="str">
        <f t="shared" si="20"/>
        <v/>
      </c>
      <c r="L186" s="43"/>
    </row>
    <row r="187" spans="1:12" x14ac:dyDescent="0.25">
      <c r="A187" s="42">
        <v>35246</v>
      </c>
      <c r="B187" s="41">
        <v>615.92999999999995</v>
      </c>
      <c r="C187" s="39" t="s">
        <v>102</v>
      </c>
      <c r="D187" s="39">
        <v>11808.14</v>
      </c>
      <c r="E187" s="39">
        <f t="shared" si="14"/>
        <v>1</v>
      </c>
      <c r="F187" s="39">
        <f t="shared" si="15"/>
        <v>1</v>
      </c>
      <c r="G187" s="40">
        <f t="shared" si="16"/>
        <v>2</v>
      </c>
      <c r="H187" s="39" t="str">
        <f t="shared" si="17"/>
        <v/>
      </c>
      <c r="I187" s="39">
        <f t="shared" si="18"/>
        <v>1</v>
      </c>
      <c r="J187" s="39" t="str">
        <f t="shared" si="19"/>
        <v/>
      </c>
      <c r="K187" s="39" t="str">
        <f t="shared" si="20"/>
        <v/>
      </c>
      <c r="L187" s="43"/>
    </row>
    <row r="188" spans="1:12" x14ac:dyDescent="0.25">
      <c r="A188" s="42">
        <v>35338</v>
      </c>
      <c r="B188" s="41">
        <v>645.5</v>
      </c>
      <c r="C188" s="39" t="s">
        <v>101</v>
      </c>
      <c r="D188" s="39">
        <v>11914.063</v>
      </c>
      <c r="E188" s="39">
        <f t="shared" si="14"/>
        <v>1</v>
      </c>
      <c r="F188" s="39">
        <f t="shared" si="15"/>
        <v>1</v>
      </c>
      <c r="G188" s="40">
        <f t="shared" si="16"/>
        <v>2</v>
      </c>
      <c r="H188" s="39" t="str">
        <f t="shared" si="17"/>
        <v/>
      </c>
      <c r="I188" s="39">
        <f t="shared" si="18"/>
        <v>1</v>
      </c>
      <c r="J188" s="39" t="str">
        <f t="shared" si="19"/>
        <v/>
      </c>
      <c r="K188" s="39" t="str">
        <f t="shared" si="20"/>
        <v/>
      </c>
      <c r="L188" s="43"/>
    </row>
    <row r="189" spans="1:12" x14ac:dyDescent="0.25">
      <c r="A189" s="42">
        <v>35430</v>
      </c>
      <c r="B189" s="41">
        <v>670.63</v>
      </c>
      <c r="C189" s="39" t="s">
        <v>100</v>
      </c>
      <c r="D189" s="39">
        <v>12037.775</v>
      </c>
      <c r="E189" s="39">
        <f t="shared" si="14"/>
        <v>1</v>
      </c>
      <c r="F189" s="39">
        <f t="shared" si="15"/>
        <v>1</v>
      </c>
      <c r="G189" s="40">
        <f t="shared" si="16"/>
        <v>2</v>
      </c>
      <c r="H189" s="39" t="str">
        <f t="shared" si="17"/>
        <v/>
      </c>
      <c r="I189" s="39">
        <f t="shared" si="18"/>
        <v>1</v>
      </c>
      <c r="J189" s="39" t="str">
        <f t="shared" si="19"/>
        <v/>
      </c>
      <c r="K189" s="39" t="str">
        <f t="shared" si="20"/>
        <v/>
      </c>
      <c r="L189" s="43"/>
    </row>
    <row r="190" spans="1:12" x14ac:dyDescent="0.25">
      <c r="A190" s="42">
        <v>35520</v>
      </c>
      <c r="B190" s="41">
        <v>687.31</v>
      </c>
      <c r="C190" s="39" t="s">
        <v>99</v>
      </c>
      <c r="D190" s="39">
        <v>12115.472</v>
      </c>
      <c r="E190" s="39">
        <f t="shared" si="14"/>
        <v>1</v>
      </c>
      <c r="F190" s="39">
        <f t="shared" si="15"/>
        <v>1</v>
      </c>
      <c r="G190" s="40">
        <f t="shared" si="16"/>
        <v>2</v>
      </c>
      <c r="H190" s="39" t="str">
        <f t="shared" si="17"/>
        <v/>
      </c>
      <c r="I190" s="39">
        <f t="shared" si="18"/>
        <v>1</v>
      </c>
      <c r="J190" s="39" t="str">
        <f t="shared" si="19"/>
        <v/>
      </c>
      <c r="K190" s="39" t="str">
        <f t="shared" si="20"/>
        <v/>
      </c>
      <c r="L190" s="43"/>
    </row>
    <row r="191" spans="1:12" x14ac:dyDescent="0.25">
      <c r="A191" s="42">
        <v>35611</v>
      </c>
      <c r="B191" s="41">
        <v>740.74</v>
      </c>
      <c r="C191" s="39" t="s">
        <v>98</v>
      </c>
      <c r="D191" s="39">
        <v>12317.221</v>
      </c>
      <c r="E191" s="39">
        <f t="shared" si="14"/>
        <v>1</v>
      </c>
      <c r="F191" s="39">
        <f t="shared" si="15"/>
        <v>1</v>
      </c>
      <c r="G191" s="40">
        <f t="shared" si="16"/>
        <v>2</v>
      </c>
      <c r="H191" s="39" t="str">
        <f t="shared" si="17"/>
        <v/>
      </c>
      <c r="I191" s="39">
        <f t="shared" si="18"/>
        <v>1</v>
      </c>
      <c r="J191" s="39" t="str">
        <f t="shared" si="19"/>
        <v/>
      </c>
      <c r="K191" s="39" t="str">
        <f t="shared" si="20"/>
        <v/>
      </c>
      <c r="L191" s="43"/>
    </row>
    <row r="192" spans="1:12" x14ac:dyDescent="0.25">
      <c r="A192" s="42">
        <v>35703</v>
      </c>
      <c r="B192" s="41">
        <v>757.12</v>
      </c>
      <c r="C192" s="39" t="s">
        <v>97</v>
      </c>
      <c r="D192" s="39">
        <v>12471.01</v>
      </c>
      <c r="E192" s="39">
        <f t="shared" si="14"/>
        <v>1</v>
      </c>
      <c r="F192" s="39">
        <f t="shared" si="15"/>
        <v>1</v>
      </c>
      <c r="G192" s="40">
        <f t="shared" si="16"/>
        <v>2</v>
      </c>
      <c r="H192" s="39" t="str">
        <f t="shared" si="17"/>
        <v/>
      </c>
      <c r="I192" s="39">
        <f t="shared" si="18"/>
        <v>1</v>
      </c>
      <c r="J192" s="39" t="str">
        <f t="shared" si="19"/>
        <v/>
      </c>
      <c r="K192" s="39" t="str">
        <f t="shared" si="20"/>
        <v/>
      </c>
      <c r="L192" s="43"/>
    </row>
    <row r="193" spans="1:12" x14ac:dyDescent="0.25">
      <c r="A193" s="42">
        <v>35795</v>
      </c>
      <c r="B193" s="41">
        <v>885.14</v>
      </c>
      <c r="C193" s="39" t="s">
        <v>96</v>
      </c>
      <c r="D193" s="39">
        <v>12577.495000000001</v>
      </c>
      <c r="E193" s="39">
        <f t="shared" si="14"/>
        <v>1</v>
      </c>
      <c r="F193" s="39">
        <f t="shared" si="15"/>
        <v>1</v>
      </c>
      <c r="G193" s="40">
        <f t="shared" si="16"/>
        <v>2</v>
      </c>
      <c r="H193" s="39" t="str">
        <f t="shared" si="17"/>
        <v/>
      </c>
      <c r="I193" s="39">
        <f t="shared" si="18"/>
        <v>1</v>
      </c>
      <c r="J193" s="39" t="str">
        <f t="shared" si="19"/>
        <v/>
      </c>
      <c r="K193" s="39" t="str">
        <f t="shared" si="20"/>
        <v/>
      </c>
      <c r="L193" s="43"/>
    </row>
    <row r="194" spans="1:12" x14ac:dyDescent="0.25">
      <c r="A194" s="42">
        <v>35885</v>
      </c>
      <c r="B194" s="41">
        <v>947.28</v>
      </c>
      <c r="C194" s="39" t="s">
        <v>95</v>
      </c>
      <c r="D194" s="39">
        <v>12703.742</v>
      </c>
      <c r="E194" s="39">
        <f t="shared" si="14"/>
        <v>1</v>
      </c>
      <c r="F194" s="39">
        <f t="shared" si="15"/>
        <v>1</v>
      </c>
      <c r="G194" s="40">
        <f t="shared" si="16"/>
        <v>2</v>
      </c>
      <c r="H194" s="39" t="str">
        <f t="shared" si="17"/>
        <v/>
      </c>
      <c r="I194" s="39">
        <f t="shared" si="18"/>
        <v>1</v>
      </c>
      <c r="J194" s="39" t="str">
        <f t="shared" si="19"/>
        <v/>
      </c>
      <c r="K194" s="39" t="str">
        <f t="shared" si="20"/>
        <v/>
      </c>
      <c r="L194" s="43"/>
    </row>
    <row r="195" spans="1:12" x14ac:dyDescent="0.25">
      <c r="A195" s="42">
        <v>35976</v>
      </c>
      <c r="B195" s="41">
        <v>970.43</v>
      </c>
      <c r="C195" s="39" t="s">
        <v>94</v>
      </c>
      <c r="D195" s="39">
        <v>12821.339</v>
      </c>
      <c r="E195" s="39">
        <f t="shared" si="14"/>
        <v>1</v>
      </c>
      <c r="F195" s="39">
        <f t="shared" si="15"/>
        <v>1</v>
      </c>
      <c r="G195" s="40">
        <f t="shared" si="16"/>
        <v>2</v>
      </c>
      <c r="H195" s="39" t="str">
        <f t="shared" si="17"/>
        <v/>
      </c>
      <c r="I195" s="39">
        <f t="shared" si="18"/>
        <v>1</v>
      </c>
      <c r="J195" s="39" t="str">
        <f t="shared" si="19"/>
        <v/>
      </c>
      <c r="K195" s="39" t="str">
        <f t="shared" si="20"/>
        <v/>
      </c>
      <c r="L195" s="43"/>
    </row>
    <row r="196" spans="1:12" x14ac:dyDescent="0.25">
      <c r="A196" s="42">
        <v>36068</v>
      </c>
      <c r="B196" s="41">
        <v>1101.75</v>
      </c>
      <c r="C196" s="39" t="s">
        <v>93</v>
      </c>
      <c r="D196" s="39">
        <v>12982.752</v>
      </c>
      <c r="E196" s="39">
        <f t="shared" ref="E196:E259" si="21">IF(B196&gt;B195,1,IF(B196&lt;B195,0,#N/A))</f>
        <v>1</v>
      </c>
      <c r="F196" s="39">
        <f t="shared" ref="F196:F259" si="22">IF(D196&gt;D195,1,IF(D196&lt;D195,0,#N/A))</f>
        <v>1</v>
      </c>
      <c r="G196" s="40">
        <f t="shared" ref="G196:G259" si="23">E196+F196</f>
        <v>2</v>
      </c>
      <c r="H196" s="39" t="str">
        <f t="shared" ref="H196:H259" si="24">IF(AND(E196=0,F196=0),1,"")</f>
        <v/>
      </c>
      <c r="I196" s="39">
        <f t="shared" ref="I196:I259" si="25">IF(AND(E196=1,F196=1),1,"")</f>
        <v>1</v>
      </c>
      <c r="J196" s="39" t="str">
        <f t="shared" ref="J196:J259" si="26">IF(AND(E196=0,F196=1),1,"")</f>
        <v/>
      </c>
      <c r="K196" s="39" t="str">
        <f t="shared" ref="K196:K259" si="27">IF(AND(E196=1,F196=0),1,"")</f>
        <v/>
      </c>
      <c r="L196" s="43"/>
    </row>
    <row r="197" spans="1:12" x14ac:dyDescent="0.25">
      <c r="A197" s="42">
        <v>36160</v>
      </c>
      <c r="B197" s="41">
        <v>1133.8399999999999</v>
      </c>
      <c r="C197" s="39" t="s">
        <v>92</v>
      </c>
      <c r="D197" s="39">
        <v>13191.67</v>
      </c>
      <c r="E197" s="39">
        <f t="shared" si="21"/>
        <v>1</v>
      </c>
      <c r="F197" s="39">
        <f t="shared" si="22"/>
        <v>1</v>
      </c>
      <c r="G197" s="40">
        <f t="shared" si="23"/>
        <v>2</v>
      </c>
      <c r="H197" s="39" t="str">
        <f t="shared" si="24"/>
        <v/>
      </c>
      <c r="I197" s="39">
        <f t="shared" si="25"/>
        <v>1</v>
      </c>
      <c r="J197" s="39" t="str">
        <f t="shared" si="26"/>
        <v/>
      </c>
      <c r="K197" s="39" t="str">
        <f t="shared" si="27"/>
        <v/>
      </c>
      <c r="L197" s="43"/>
    </row>
    <row r="198" spans="1:12" x14ac:dyDescent="0.25">
      <c r="A198" s="42">
        <v>36250</v>
      </c>
      <c r="B198" s="41">
        <v>1017.01</v>
      </c>
      <c r="C198" s="39" t="s">
        <v>91</v>
      </c>
      <c r="D198" s="39">
        <v>13315.597</v>
      </c>
      <c r="E198" s="39">
        <f t="shared" si="21"/>
        <v>0</v>
      </c>
      <c r="F198" s="39">
        <f t="shared" si="22"/>
        <v>1</v>
      </c>
      <c r="G198" s="40">
        <f t="shared" si="23"/>
        <v>1</v>
      </c>
      <c r="H198" s="39" t="str">
        <f t="shared" si="24"/>
        <v/>
      </c>
      <c r="I198" s="39" t="str">
        <f t="shared" si="25"/>
        <v/>
      </c>
      <c r="J198" s="39">
        <f t="shared" si="26"/>
        <v>1</v>
      </c>
      <c r="K198" s="39" t="str">
        <f t="shared" si="27"/>
        <v/>
      </c>
      <c r="L198" s="43"/>
    </row>
    <row r="199" spans="1:12" x14ac:dyDescent="0.25">
      <c r="A199" s="42">
        <v>36341</v>
      </c>
      <c r="B199" s="41">
        <v>1229.23</v>
      </c>
      <c r="C199" s="39" t="s">
        <v>90</v>
      </c>
      <c r="D199" s="39">
        <v>13426.748</v>
      </c>
      <c r="E199" s="39">
        <f t="shared" si="21"/>
        <v>1</v>
      </c>
      <c r="F199" s="39">
        <f t="shared" si="22"/>
        <v>1</v>
      </c>
      <c r="G199" s="40">
        <f t="shared" si="23"/>
        <v>2</v>
      </c>
      <c r="H199" s="39" t="str">
        <f t="shared" si="24"/>
        <v/>
      </c>
      <c r="I199" s="39">
        <f t="shared" si="25"/>
        <v>1</v>
      </c>
      <c r="J199" s="39" t="str">
        <f t="shared" si="26"/>
        <v/>
      </c>
      <c r="K199" s="39" t="str">
        <f t="shared" si="27"/>
        <v/>
      </c>
      <c r="L199" s="43"/>
    </row>
    <row r="200" spans="1:12" x14ac:dyDescent="0.25">
      <c r="A200" s="42">
        <v>36433</v>
      </c>
      <c r="B200" s="41">
        <v>1286.3699999999999</v>
      </c>
      <c r="C200" s="39" t="s">
        <v>89</v>
      </c>
      <c r="D200" s="39">
        <v>13604.771000000001</v>
      </c>
      <c r="E200" s="39">
        <f t="shared" si="21"/>
        <v>1</v>
      </c>
      <c r="F200" s="39">
        <f t="shared" si="22"/>
        <v>1</v>
      </c>
      <c r="G200" s="40">
        <f t="shared" si="23"/>
        <v>2</v>
      </c>
      <c r="H200" s="39" t="str">
        <f t="shared" si="24"/>
        <v/>
      </c>
      <c r="I200" s="39">
        <f t="shared" si="25"/>
        <v>1</v>
      </c>
      <c r="J200" s="39" t="str">
        <f t="shared" si="26"/>
        <v/>
      </c>
      <c r="K200" s="39" t="str">
        <f t="shared" si="27"/>
        <v/>
      </c>
      <c r="L200" s="43"/>
    </row>
    <row r="201" spans="1:12" x14ac:dyDescent="0.25">
      <c r="A201" s="42">
        <v>36525</v>
      </c>
      <c r="B201" s="41">
        <v>1372.71</v>
      </c>
      <c r="C201" s="39" t="s">
        <v>88</v>
      </c>
      <c r="D201" s="39">
        <v>13827.98</v>
      </c>
      <c r="E201" s="39">
        <f t="shared" si="21"/>
        <v>1</v>
      </c>
      <c r="F201" s="39">
        <f t="shared" si="22"/>
        <v>1</v>
      </c>
      <c r="G201" s="40">
        <f t="shared" si="23"/>
        <v>2</v>
      </c>
      <c r="H201" s="39" t="str">
        <f t="shared" si="24"/>
        <v/>
      </c>
      <c r="I201" s="39">
        <f t="shared" si="25"/>
        <v>1</v>
      </c>
      <c r="J201" s="39" t="str">
        <f t="shared" si="26"/>
        <v/>
      </c>
      <c r="K201" s="39" t="str">
        <f t="shared" si="27"/>
        <v/>
      </c>
      <c r="L201" s="43"/>
    </row>
    <row r="202" spans="1:12" x14ac:dyDescent="0.25">
      <c r="A202" s="42">
        <v>36616</v>
      </c>
      <c r="B202" s="41">
        <v>1282.71</v>
      </c>
      <c r="C202" s="39" t="s">
        <v>87</v>
      </c>
      <c r="D202" s="39">
        <v>13878.147000000001</v>
      </c>
      <c r="E202" s="39">
        <f t="shared" si="21"/>
        <v>0</v>
      </c>
      <c r="F202" s="39">
        <f t="shared" si="22"/>
        <v>1</v>
      </c>
      <c r="G202" s="40">
        <f t="shared" si="23"/>
        <v>1</v>
      </c>
      <c r="H202" s="39" t="str">
        <f t="shared" si="24"/>
        <v/>
      </c>
      <c r="I202" s="39" t="str">
        <f t="shared" si="25"/>
        <v/>
      </c>
      <c r="J202" s="39">
        <f t="shared" si="26"/>
        <v>1</v>
      </c>
      <c r="K202" s="39" t="str">
        <f t="shared" si="27"/>
        <v/>
      </c>
      <c r="L202" s="43"/>
    </row>
    <row r="203" spans="1:12" x14ac:dyDescent="0.25">
      <c r="A203" s="42">
        <v>36707</v>
      </c>
      <c r="B203" s="41">
        <v>1469.25</v>
      </c>
      <c r="C203" s="39" t="s">
        <v>86</v>
      </c>
      <c r="D203" s="39">
        <v>14130.907999999999</v>
      </c>
      <c r="E203" s="39">
        <f t="shared" si="21"/>
        <v>1</v>
      </c>
      <c r="F203" s="39">
        <f t="shared" si="22"/>
        <v>1</v>
      </c>
      <c r="G203" s="40">
        <f t="shared" si="23"/>
        <v>2</v>
      </c>
      <c r="H203" s="39" t="str">
        <f t="shared" si="24"/>
        <v/>
      </c>
      <c r="I203" s="39">
        <f t="shared" si="25"/>
        <v>1</v>
      </c>
      <c r="J203" s="39" t="str">
        <f t="shared" si="26"/>
        <v/>
      </c>
      <c r="K203" s="39" t="str">
        <f t="shared" si="27"/>
        <v/>
      </c>
      <c r="L203" s="43"/>
    </row>
    <row r="204" spans="1:12" x14ac:dyDescent="0.25">
      <c r="A204" s="42">
        <v>36799</v>
      </c>
      <c r="B204" s="41">
        <v>1498.58</v>
      </c>
      <c r="C204" s="39" t="s">
        <v>85</v>
      </c>
      <c r="D204" s="39">
        <v>14145.312</v>
      </c>
      <c r="E204" s="39">
        <f t="shared" si="21"/>
        <v>1</v>
      </c>
      <c r="F204" s="39">
        <f t="shared" si="22"/>
        <v>1</v>
      </c>
      <c r="G204" s="40">
        <f t="shared" si="23"/>
        <v>2</v>
      </c>
      <c r="H204" s="39" t="str">
        <f t="shared" si="24"/>
        <v/>
      </c>
      <c r="I204" s="39">
        <f t="shared" si="25"/>
        <v>1</v>
      </c>
      <c r="J204" s="39" t="str">
        <f t="shared" si="26"/>
        <v/>
      </c>
      <c r="K204" s="39" t="str">
        <f t="shared" si="27"/>
        <v/>
      </c>
      <c r="L204" s="43"/>
    </row>
    <row r="205" spans="1:12" x14ac:dyDescent="0.25">
      <c r="A205" s="42">
        <v>36891</v>
      </c>
      <c r="B205" s="41">
        <v>1454.6</v>
      </c>
      <c r="C205" s="39" t="s">
        <v>84</v>
      </c>
      <c r="D205" s="39">
        <v>14229.764999999999</v>
      </c>
      <c r="E205" s="39">
        <f t="shared" si="21"/>
        <v>0</v>
      </c>
      <c r="F205" s="39">
        <f t="shared" si="22"/>
        <v>1</v>
      </c>
      <c r="G205" s="40">
        <f t="shared" si="23"/>
        <v>1</v>
      </c>
      <c r="H205" s="39" t="str">
        <f t="shared" si="24"/>
        <v/>
      </c>
      <c r="I205" s="39" t="str">
        <f t="shared" si="25"/>
        <v/>
      </c>
      <c r="J205" s="39">
        <f t="shared" si="26"/>
        <v>1</v>
      </c>
      <c r="K205" s="39" t="str">
        <f t="shared" si="27"/>
        <v/>
      </c>
      <c r="L205" s="43"/>
    </row>
    <row r="206" spans="1:12" x14ac:dyDescent="0.25">
      <c r="A206" s="42">
        <v>36981</v>
      </c>
      <c r="B206" s="41">
        <v>1436.51</v>
      </c>
      <c r="C206" s="39" t="s">
        <v>83</v>
      </c>
      <c r="D206" s="39">
        <v>14183.12</v>
      </c>
      <c r="E206" s="39">
        <f t="shared" si="21"/>
        <v>0</v>
      </c>
      <c r="F206" s="39">
        <f t="shared" si="22"/>
        <v>0</v>
      </c>
      <c r="G206" s="40">
        <f t="shared" si="23"/>
        <v>0</v>
      </c>
      <c r="H206" s="39">
        <f t="shared" si="24"/>
        <v>1</v>
      </c>
      <c r="I206" s="39" t="str">
        <f t="shared" si="25"/>
        <v/>
      </c>
      <c r="J206" s="39" t="str">
        <f t="shared" si="26"/>
        <v/>
      </c>
      <c r="K206" s="39" t="str">
        <f t="shared" si="27"/>
        <v/>
      </c>
      <c r="L206" s="43"/>
    </row>
    <row r="207" spans="1:12" x14ac:dyDescent="0.25">
      <c r="A207" s="42">
        <v>37072</v>
      </c>
      <c r="B207" s="41">
        <v>1320.28</v>
      </c>
      <c r="C207" s="39" t="s">
        <v>82</v>
      </c>
      <c r="D207" s="39">
        <v>14271.694</v>
      </c>
      <c r="E207" s="39">
        <f t="shared" si="21"/>
        <v>0</v>
      </c>
      <c r="F207" s="39">
        <f t="shared" si="22"/>
        <v>1</v>
      </c>
      <c r="G207" s="40">
        <f t="shared" si="23"/>
        <v>1</v>
      </c>
      <c r="H207" s="39" t="str">
        <f t="shared" si="24"/>
        <v/>
      </c>
      <c r="I207" s="39" t="str">
        <f t="shared" si="25"/>
        <v/>
      </c>
      <c r="J207" s="39">
        <f t="shared" si="26"/>
        <v>1</v>
      </c>
      <c r="K207" s="39" t="str">
        <f t="shared" si="27"/>
        <v/>
      </c>
      <c r="L207" s="43"/>
    </row>
    <row r="208" spans="1:12" x14ac:dyDescent="0.25">
      <c r="A208" s="42">
        <v>37164</v>
      </c>
      <c r="B208" s="41">
        <v>1160.33</v>
      </c>
      <c r="C208" s="39" t="s">
        <v>81</v>
      </c>
      <c r="D208" s="39">
        <v>14214.516</v>
      </c>
      <c r="E208" s="39">
        <f t="shared" si="21"/>
        <v>0</v>
      </c>
      <c r="F208" s="39">
        <f t="shared" si="22"/>
        <v>0</v>
      </c>
      <c r="G208" s="40">
        <f t="shared" si="23"/>
        <v>0</v>
      </c>
      <c r="H208" s="39">
        <f t="shared" si="24"/>
        <v>1</v>
      </c>
      <c r="I208" s="39" t="str">
        <f t="shared" si="25"/>
        <v/>
      </c>
      <c r="J208" s="39" t="str">
        <f t="shared" si="26"/>
        <v/>
      </c>
      <c r="K208" s="39" t="str">
        <f t="shared" si="27"/>
        <v/>
      </c>
      <c r="L208" s="43"/>
    </row>
    <row r="209" spans="1:12" x14ac:dyDescent="0.25">
      <c r="A209" s="42">
        <v>37256</v>
      </c>
      <c r="B209" s="41">
        <v>1224.42</v>
      </c>
      <c r="C209" s="39" t="s">
        <v>80</v>
      </c>
      <c r="D209" s="39">
        <v>14253.574000000001</v>
      </c>
      <c r="E209" s="39">
        <f t="shared" si="21"/>
        <v>1</v>
      </c>
      <c r="F209" s="39">
        <f t="shared" si="22"/>
        <v>1</v>
      </c>
      <c r="G209" s="40">
        <f t="shared" si="23"/>
        <v>2</v>
      </c>
      <c r="H209" s="39" t="str">
        <f t="shared" si="24"/>
        <v/>
      </c>
      <c r="I209" s="39">
        <f t="shared" si="25"/>
        <v>1</v>
      </c>
      <c r="J209" s="39" t="str">
        <f t="shared" si="26"/>
        <v/>
      </c>
      <c r="K209" s="39" t="str">
        <f t="shared" si="27"/>
        <v/>
      </c>
      <c r="L209" s="43"/>
    </row>
    <row r="210" spans="1:12" x14ac:dyDescent="0.25">
      <c r="A210" s="42">
        <v>37346</v>
      </c>
      <c r="B210" s="41">
        <v>1040.94</v>
      </c>
      <c r="C210" s="39" t="s">
        <v>79</v>
      </c>
      <c r="D210" s="39">
        <v>14372.785</v>
      </c>
      <c r="E210" s="39">
        <f t="shared" si="21"/>
        <v>0</v>
      </c>
      <c r="F210" s="39">
        <f t="shared" si="22"/>
        <v>1</v>
      </c>
      <c r="G210" s="40">
        <f t="shared" si="23"/>
        <v>1</v>
      </c>
      <c r="H210" s="39" t="str">
        <f t="shared" si="24"/>
        <v/>
      </c>
      <c r="I210" s="39" t="str">
        <f t="shared" si="25"/>
        <v/>
      </c>
      <c r="J210" s="39">
        <f t="shared" si="26"/>
        <v>1</v>
      </c>
      <c r="K210" s="39" t="str">
        <f t="shared" si="27"/>
        <v/>
      </c>
      <c r="L210" s="43"/>
    </row>
    <row r="211" spans="1:12" x14ac:dyDescent="0.25">
      <c r="A211" s="42">
        <v>37437</v>
      </c>
      <c r="B211" s="41">
        <v>1148.08</v>
      </c>
      <c r="C211" s="39" t="s">
        <v>78</v>
      </c>
      <c r="D211" s="39">
        <v>14460.848</v>
      </c>
      <c r="E211" s="39">
        <f t="shared" si="21"/>
        <v>1</v>
      </c>
      <c r="F211" s="39">
        <f t="shared" si="22"/>
        <v>1</v>
      </c>
      <c r="G211" s="40">
        <f t="shared" si="23"/>
        <v>2</v>
      </c>
      <c r="H211" s="39" t="str">
        <f t="shared" si="24"/>
        <v/>
      </c>
      <c r="I211" s="39">
        <f t="shared" si="25"/>
        <v>1</v>
      </c>
      <c r="J211" s="39" t="str">
        <f t="shared" si="26"/>
        <v/>
      </c>
      <c r="K211" s="39" t="str">
        <f t="shared" si="27"/>
        <v/>
      </c>
      <c r="L211" s="43"/>
    </row>
    <row r="212" spans="1:12" x14ac:dyDescent="0.25">
      <c r="A212" s="42">
        <v>37529</v>
      </c>
      <c r="B212" s="41">
        <v>1147.3900000000001</v>
      </c>
      <c r="C212" s="39" t="s">
        <v>77</v>
      </c>
      <c r="D212" s="39">
        <v>14519.633</v>
      </c>
      <c r="E212" s="39">
        <f t="shared" si="21"/>
        <v>0</v>
      </c>
      <c r="F212" s="39">
        <f t="shared" si="22"/>
        <v>1</v>
      </c>
      <c r="G212" s="40">
        <f t="shared" si="23"/>
        <v>1</v>
      </c>
      <c r="H212" s="39" t="str">
        <f t="shared" si="24"/>
        <v/>
      </c>
      <c r="I212" s="39" t="str">
        <f t="shared" si="25"/>
        <v/>
      </c>
      <c r="J212" s="39">
        <f t="shared" si="26"/>
        <v>1</v>
      </c>
      <c r="K212" s="39" t="str">
        <f t="shared" si="27"/>
        <v/>
      </c>
      <c r="L212" s="43"/>
    </row>
    <row r="213" spans="1:12" x14ac:dyDescent="0.25">
      <c r="A213" s="42">
        <v>37621</v>
      </c>
      <c r="B213" s="41">
        <v>989.81</v>
      </c>
      <c r="C213" s="39" t="s">
        <v>76</v>
      </c>
      <c r="D213" s="39">
        <v>14537.58</v>
      </c>
      <c r="E213" s="39">
        <f t="shared" si="21"/>
        <v>0</v>
      </c>
      <c r="F213" s="39">
        <f t="shared" si="22"/>
        <v>1</v>
      </c>
      <c r="G213" s="40">
        <f t="shared" si="23"/>
        <v>1</v>
      </c>
      <c r="H213" s="39" t="str">
        <f t="shared" si="24"/>
        <v/>
      </c>
      <c r="I213" s="39" t="str">
        <f t="shared" si="25"/>
        <v/>
      </c>
      <c r="J213" s="39">
        <f t="shared" si="26"/>
        <v>1</v>
      </c>
      <c r="K213" s="39" t="str">
        <f t="shared" si="27"/>
        <v/>
      </c>
      <c r="L213" s="43"/>
    </row>
    <row r="214" spans="1:12" x14ac:dyDescent="0.25">
      <c r="A214" s="42">
        <v>37711</v>
      </c>
      <c r="B214" s="41">
        <v>815.28</v>
      </c>
      <c r="C214" s="39" t="s">
        <v>75</v>
      </c>
      <c r="D214" s="39">
        <v>14614.141</v>
      </c>
      <c r="E214" s="39">
        <f t="shared" si="21"/>
        <v>0</v>
      </c>
      <c r="F214" s="39">
        <f t="shared" si="22"/>
        <v>1</v>
      </c>
      <c r="G214" s="40">
        <f t="shared" si="23"/>
        <v>1</v>
      </c>
      <c r="H214" s="39" t="str">
        <f t="shared" si="24"/>
        <v/>
      </c>
      <c r="I214" s="39" t="str">
        <f t="shared" si="25"/>
        <v/>
      </c>
      <c r="J214" s="39">
        <f t="shared" si="26"/>
        <v>1</v>
      </c>
      <c r="K214" s="39" t="str">
        <f t="shared" si="27"/>
        <v/>
      </c>
      <c r="L214" s="43"/>
    </row>
    <row r="215" spans="1:12" x14ac:dyDescent="0.25">
      <c r="A215" s="42">
        <v>37802</v>
      </c>
      <c r="B215" s="41">
        <v>879.82</v>
      </c>
      <c r="C215" s="39" t="s">
        <v>74</v>
      </c>
      <c r="D215" s="39">
        <v>14743.566999999999</v>
      </c>
      <c r="E215" s="39">
        <f t="shared" si="21"/>
        <v>1</v>
      </c>
      <c r="F215" s="39">
        <f t="shared" si="22"/>
        <v>1</v>
      </c>
      <c r="G215" s="40">
        <f t="shared" si="23"/>
        <v>2</v>
      </c>
      <c r="H215" s="39" t="str">
        <f t="shared" si="24"/>
        <v/>
      </c>
      <c r="I215" s="39">
        <f t="shared" si="25"/>
        <v>1</v>
      </c>
      <c r="J215" s="39" t="str">
        <f t="shared" si="26"/>
        <v/>
      </c>
      <c r="K215" s="39" t="str">
        <f t="shared" si="27"/>
        <v/>
      </c>
      <c r="L215" s="43"/>
    </row>
    <row r="216" spans="1:12" x14ac:dyDescent="0.25">
      <c r="A216" s="42">
        <v>37894</v>
      </c>
      <c r="B216" s="41">
        <v>848.18</v>
      </c>
      <c r="C216" s="39" t="s">
        <v>73</v>
      </c>
      <c r="D216" s="39">
        <v>14988.781999999999</v>
      </c>
      <c r="E216" s="39">
        <f t="shared" si="21"/>
        <v>0</v>
      </c>
      <c r="F216" s="39">
        <f t="shared" si="22"/>
        <v>1</v>
      </c>
      <c r="G216" s="40">
        <f t="shared" si="23"/>
        <v>1</v>
      </c>
      <c r="H216" s="39" t="str">
        <f t="shared" si="24"/>
        <v/>
      </c>
      <c r="I216" s="39" t="str">
        <f t="shared" si="25"/>
        <v/>
      </c>
      <c r="J216" s="39">
        <f t="shared" si="26"/>
        <v>1</v>
      </c>
      <c r="K216" s="39" t="str">
        <f t="shared" si="27"/>
        <v/>
      </c>
      <c r="L216" s="43"/>
    </row>
    <row r="217" spans="1:12" x14ac:dyDescent="0.25">
      <c r="A217" s="42">
        <v>37986</v>
      </c>
      <c r="B217" s="41">
        <v>974.5</v>
      </c>
      <c r="C217" s="39" t="s">
        <v>72</v>
      </c>
      <c r="D217" s="39">
        <v>15162.76</v>
      </c>
      <c r="E217" s="39">
        <f t="shared" si="21"/>
        <v>1</v>
      </c>
      <c r="F217" s="39">
        <f t="shared" si="22"/>
        <v>1</v>
      </c>
      <c r="G217" s="40">
        <f t="shared" si="23"/>
        <v>2</v>
      </c>
      <c r="H217" s="39" t="str">
        <f t="shared" si="24"/>
        <v/>
      </c>
      <c r="I217" s="39">
        <f t="shared" si="25"/>
        <v>1</v>
      </c>
      <c r="J217" s="39" t="str">
        <f t="shared" si="26"/>
        <v/>
      </c>
      <c r="K217" s="39" t="str">
        <f t="shared" si="27"/>
        <v/>
      </c>
      <c r="L217" s="43"/>
    </row>
    <row r="218" spans="1:12" x14ac:dyDescent="0.25">
      <c r="A218" s="42">
        <v>38077</v>
      </c>
      <c r="B218" s="41">
        <v>995.97</v>
      </c>
      <c r="C218" s="39" t="s">
        <v>71</v>
      </c>
      <c r="D218" s="39">
        <v>15248.68</v>
      </c>
      <c r="E218" s="39">
        <f t="shared" si="21"/>
        <v>1</v>
      </c>
      <c r="F218" s="39">
        <f t="shared" si="22"/>
        <v>1</v>
      </c>
      <c r="G218" s="40">
        <f t="shared" si="23"/>
        <v>2</v>
      </c>
      <c r="H218" s="39" t="str">
        <f t="shared" si="24"/>
        <v/>
      </c>
      <c r="I218" s="39">
        <f t="shared" si="25"/>
        <v>1</v>
      </c>
      <c r="J218" s="39" t="str">
        <f t="shared" si="26"/>
        <v/>
      </c>
      <c r="K218" s="39" t="str">
        <f t="shared" si="27"/>
        <v/>
      </c>
      <c r="L218" s="43"/>
    </row>
    <row r="219" spans="1:12" x14ac:dyDescent="0.25">
      <c r="A219" s="42">
        <v>38168</v>
      </c>
      <c r="B219" s="41">
        <v>1111.92</v>
      </c>
      <c r="C219" s="39" t="s">
        <v>70</v>
      </c>
      <c r="D219" s="39">
        <v>15366.85</v>
      </c>
      <c r="E219" s="39">
        <f t="shared" si="21"/>
        <v>1</v>
      </c>
      <c r="F219" s="39">
        <f t="shared" si="22"/>
        <v>1</v>
      </c>
      <c r="G219" s="40">
        <f t="shared" si="23"/>
        <v>2</v>
      </c>
      <c r="H219" s="39" t="str">
        <f t="shared" si="24"/>
        <v/>
      </c>
      <c r="I219" s="39">
        <f t="shared" si="25"/>
        <v>1</v>
      </c>
      <c r="J219" s="39" t="str">
        <f t="shared" si="26"/>
        <v/>
      </c>
      <c r="K219" s="39" t="str">
        <f t="shared" si="27"/>
        <v/>
      </c>
      <c r="L219" s="43"/>
    </row>
    <row r="220" spans="1:12" x14ac:dyDescent="0.25">
      <c r="A220" s="42">
        <v>38260</v>
      </c>
      <c r="B220" s="41">
        <v>1126.21</v>
      </c>
      <c r="C220" s="39" t="s">
        <v>69</v>
      </c>
      <c r="D220" s="39">
        <v>15512.619000000001</v>
      </c>
      <c r="E220" s="39">
        <f t="shared" si="21"/>
        <v>1</v>
      </c>
      <c r="F220" s="39">
        <f t="shared" si="22"/>
        <v>1</v>
      </c>
      <c r="G220" s="40">
        <f t="shared" si="23"/>
        <v>2</v>
      </c>
      <c r="H220" s="39" t="str">
        <f t="shared" si="24"/>
        <v/>
      </c>
      <c r="I220" s="39">
        <f t="shared" si="25"/>
        <v>1</v>
      </c>
      <c r="J220" s="39" t="str">
        <f t="shared" si="26"/>
        <v/>
      </c>
      <c r="K220" s="39" t="str">
        <f t="shared" si="27"/>
        <v/>
      </c>
      <c r="L220" s="43"/>
    </row>
    <row r="221" spans="1:12" x14ac:dyDescent="0.25">
      <c r="A221" s="42">
        <v>38352</v>
      </c>
      <c r="B221" s="41">
        <v>1140.8399999999999</v>
      </c>
      <c r="C221" s="39" t="s">
        <v>68</v>
      </c>
      <c r="D221" s="39">
        <v>15670.88</v>
      </c>
      <c r="E221" s="39">
        <f t="shared" si="21"/>
        <v>1</v>
      </c>
      <c r="F221" s="39">
        <f t="shared" si="22"/>
        <v>1</v>
      </c>
      <c r="G221" s="40">
        <f t="shared" si="23"/>
        <v>2</v>
      </c>
      <c r="H221" s="39" t="str">
        <f t="shared" si="24"/>
        <v/>
      </c>
      <c r="I221" s="39">
        <f t="shared" si="25"/>
        <v>1</v>
      </c>
      <c r="J221" s="39" t="str">
        <f t="shared" si="26"/>
        <v/>
      </c>
      <c r="K221" s="39" t="str">
        <f t="shared" si="27"/>
        <v/>
      </c>
      <c r="L221" s="43"/>
    </row>
    <row r="222" spans="1:12" x14ac:dyDescent="0.25">
      <c r="A222" s="42">
        <v>38442</v>
      </c>
      <c r="B222" s="41">
        <v>1114.58</v>
      </c>
      <c r="C222" s="39" t="s">
        <v>67</v>
      </c>
      <c r="D222" s="39">
        <v>15844.727000000001</v>
      </c>
      <c r="E222" s="39">
        <f t="shared" si="21"/>
        <v>0</v>
      </c>
      <c r="F222" s="39">
        <f t="shared" si="22"/>
        <v>1</v>
      </c>
      <c r="G222" s="40">
        <f t="shared" si="23"/>
        <v>1</v>
      </c>
      <c r="H222" s="39" t="str">
        <f t="shared" si="24"/>
        <v/>
      </c>
      <c r="I222" s="39" t="str">
        <f t="shared" si="25"/>
        <v/>
      </c>
      <c r="J222" s="39">
        <f t="shared" si="26"/>
        <v>1</v>
      </c>
      <c r="K222" s="39" t="str">
        <f t="shared" si="27"/>
        <v/>
      </c>
      <c r="L222" s="43"/>
    </row>
    <row r="223" spans="1:12" x14ac:dyDescent="0.25">
      <c r="A223" s="42">
        <v>38533</v>
      </c>
      <c r="B223" s="41">
        <v>1211.92</v>
      </c>
      <c r="C223" s="39" t="s">
        <v>66</v>
      </c>
      <c r="D223" s="39">
        <v>15922.781999999999</v>
      </c>
      <c r="E223" s="39">
        <f t="shared" si="21"/>
        <v>1</v>
      </c>
      <c r="F223" s="39">
        <f t="shared" si="22"/>
        <v>1</v>
      </c>
      <c r="G223" s="40">
        <f t="shared" si="23"/>
        <v>2</v>
      </c>
      <c r="H223" s="39" t="str">
        <f t="shared" si="24"/>
        <v/>
      </c>
      <c r="I223" s="39">
        <f t="shared" si="25"/>
        <v>1</v>
      </c>
      <c r="J223" s="39" t="str">
        <f t="shared" si="26"/>
        <v/>
      </c>
      <c r="K223" s="39" t="str">
        <f t="shared" si="27"/>
        <v/>
      </c>
      <c r="L223" s="43"/>
    </row>
    <row r="224" spans="1:12" x14ac:dyDescent="0.25">
      <c r="A224" s="42">
        <v>38625</v>
      </c>
      <c r="B224" s="41">
        <v>1180.5899999999999</v>
      </c>
      <c r="C224" s="39" t="s">
        <v>65</v>
      </c>
      <c r="D224" s="39">
        <v>16047.587</v>
      </c>
      <c r="E224" s="39">
        <f t="shared" si="21"/>
        <v>0</v>
      </c>
      <c r="F224" s="39">
        <f t="shared" si="22"/>
        <v>1</v>
      </c>
      <c r="G224" s="40">
        <f t="shared" si="23"/>
        <v>1</v>
      </c>
      <c r="H224" s="39" t="str">
        <f t="shared" si="24"/>
        <v/>
      </c>
      <c r="I224" s="39" t="str">
        <f t="shared" si="25"/>
        <v/>
      </c>
      <c r="J224" s="39">
        <f t="shared" si="26"/>
        <v>1</v>
      </c>
      <c r="K224" s="39" t="str">
        <f t="shared" si="27"/>
        <v/>
      </c>
      <c r="L224" s="43"/>
    </row>
    <row r="225" spans="1:12" x14ac:dyDescent="0.25">
      <c r="A225" s="42">
        <v>38717</v>
      </c>
      <c r="B225" s="41">
        <v>1191.33</v>
      </c>
      <c r="C225" s="39" t="s">
        <v>64</v>
      </c>
      <c r="D225" s="39">
        <v>16136.734</v>
      </c>
      <c r="E225" s="39">
        <f t="shared" si="21"/>
        <v>1</v>
      </c>
      <c r="F225" s="39">
        <f t="shared" si="22"/>
        <v>1</v>
      </c>
      <c r="G225" s="40">
        <f t="shared" si="23"/>
        <v>2</v>
      </c>
      <c r="H225" s="39" t="str">
        <f t="shared" si="24"/>
        <v/>
      </c>
      <c r="I225" s="39">
        <f t="shared" si="25"/>
        <v>1</v>
      </c>
      <c r="J225" s="39" t="str">
        <f t="shared" si="26"/>
        <v/>
      </c>
      <c r="K225" s="39" t="str">
        <f t="shared" si="27"/>
        <v/>
      </c>
      <c r="L225" s="43"/>
    </row>
    <row r="226" spans="1:12" x14ac:dyDescent="0.25">
      <c r="A226" s="42">
        <v>38807</v>
      </c>
      <c r="B226" s="41">
        <v>1228.81</v>
      </c>
      <c r="C226" s="39" t="s">
        <v>63</v>
      </c>
      <c r="D226" s="39">
        <v>16353.834999999999</v>
      </c>
      <c r="E226" s="39">
        <f t="shared" si="21"/>
        <v>1</v>
      </c>
      <c r="F226" s="39">
        <f t="shared" si="22"/>
        <v>1</v>
      </c>
      <c r="G226" s="40">
        <f t="shared" si="23"/>
        <v>2</v>
      </c>
      <c r="H226" s="39" t="str">
        <f t="shared" si="24"/>
        <v/>
      </c>
      <c r="I226" s="39">
        <f t="shared" si="25"/>
        <v>1</v>
      </c>
      <c r="J226" s="39" t="str">
        <f t="shared" si="26"/>
        <v/>
      </c>
      <c r="K226" s="39" t="str">
        <f t="shared" si="27"/>
        <v/>
      </c>
      <c r="L226" s="43"/>
    </row>
    <row r="227" spans="1:12" x14ac:dyDescent="0.25">
      <c r="A227" s="42">
        <v>38898</v>
      </c>
      <c r="B227" s="41">
        <v>1248.29</v>
      </c>
      <c r="C227" s="39" t="s">
        <v>62</v>
      </c>
      <c r="D227" s="39">
        <v>16396.151000000002</v>
      </c>
      <c r="E227" s="39">
        <f t="shared" si="21"/>
        <v>1</v>
      </c>
      <c r="F227" s="39">
        <f t="shared" si="22"/>
        <v>1</v>
      </c>
      <c r="G227" s="40">
        <f t="shared" si="23"/>
        <v>2</v>
      </c>
      <c r="H227" s="39" t="str">
        <f t="shared" si="24"/>
        <v/>
      </c>
      <c r="I227" s="39">
        <f t="shared" si="25"/>
        <v>1</v>
      </c>
      <c r="J227" s="39" t="str">
        <f t="shared" si="26"/>
        <v/>
      </c>
      <c r="K227" s="39" t="str">
        <f t="shared" si="27"/>
        <v/>
      </c>
      <c r="L227" s="43"/>
    </row>
    <row r="228" spans="1:12" x14ac:dyDescent="0.25">
      <c r="A228" s="42">
        <v>38990</v>
      </c>
      <c r="B228" s="41">
        <v>1294.83</v>
      </c>
      <c r="C228" s="39" t="s">
        <v>61</v>
      </c>
      <c r="D228" s="39">
        <v>16420.738000000001</v>
      </c>
      <c r="E228" s="39">
        <f t="shared" si="21"/>
        <v>1</v>
      </c>
      <c r="F228" s="39">
        <f t="shared" si="22"/>
        <v>1</v>
      </c>
      <c r="G228" s="40">
        <f t="shared" si="23"/>
        <v>2</v>
      </c>
      <c r="H228" s="39" t="str">
        <f t="shared" si="24"/>
        <v/>
      </c>
      <c r="I228" s="39">
        <f t="shared" si="25"/>
        <v>1</v>
      </c>
      <c r="J228" s="39" t="str">
        <f t="shared" si="26"/>
        <v/>
      </c>
      <c r="K228" s="39" t="str">
        <f t="shared" si="27"/>
        <v/>
      </c>
      <c r="L228" s="43"/>
    </row>
    <row r="229" spans="1:12" x14ac:dyDescent="0.25">
      <c r="A229" s="42">
        <v>39082</v>
      </c>
      <c r="B229" s="41">
        <v>1270.2</v>
      </c>
      <c r="C229" s="39" t="s">
        <v>60</v>
      </c>
      <c r="D229" s="39">
        <v>16561.866000000002</v>
      </c>
      <c r="E229" s="39">
        <f t="shared" si="21"/>
        <v>0</v>
      </c>
      <c r="F229" s="39">
        <f t="shared" si="22"/>
        <v>1</v>
      </c>
      <c r="G229" s="40">
        <f t="shared" si="23"/>
        <v>1</v>
      </c>
      <c r="H229" s="39" t="str">
        <f t="shared" si="24"/>
        <v/>
      </c>
      <c r="I229" s="39" t="str">
        <f t="shared" si="25"/>
        <v/>
      </c>
      <c r="J229" s="39">
        <f t="shared" si="26"/>
        <v>1</v>
      </c>
      <c r="K229" s="39" t="str">
        <f t="shared" si="27"/>
        <v/>
      </c>
      <c r="L229" s="43"/>
    </row>
    <row r="230" spans="1:12" x14ac:dyDescent="0.25">
      <c r="A230" s="42">
        <v>39172</v>
      </c>
      <c r="B230" s="41">
        <v>1335.85</v>
      </c>
      <c r="C230" s="39" t="s">
        <v>59</v>
      </c>
      <c r="D230" s="39">
        <v>16611.689999999999</v>
      </c>
      <c r="E230" s="39">
        <f t="shared" si="21"/>
        <v>1</v>
      </c>
      <c r="F230" s="39">
        <f t="shared" si="22"/>
        <v>1</v>
      </c>
      <c r="G230" s="40">
        <f t="shared" si="23"/>
        <v>2</v>
      </c>
      <c r="H230" s="39" t="str">
        <f t="shared" si="24"/>
        <v/>
      </c>
      <c r="I230" s="39">
        <f t="shared" si="25"/>
        <v>1</v>
      </c>
      <c r="J230" s="39" t="str">
        <f t="shared" si="26"/>
        <v/>
      </c>
      <c r="K230" s="39" t="str">
        <f t="shared" si="27"/>
        <v/>
      </c>
      <c r="L230" s="43"/>
    </row>
    <row r="231" spans="1:12" x14ac:dyDescent="0.25">
      <c r="A231" s="42">
        <v>39263</v>
      </c>
      <c r="B231" s="41">
        <v>1418.3</v>
      </c>
      <c r="C231" s="39" t="s">
        <v>58</v>
      </c>
      <c r="D231" s="39">
        <v>16713.313999999998</v>
      </c>
      <c r="E231" s="39">
        <f t="shared" si="21"/>
        <v>1</v>
      </c>
      <c r="F231" s="39">
        <f t="shared" si="22"/>
        <v>1</v>
      </c>
      <c r="G231" s="40">
        <f t="shared" si="23"/>
        <v>2</v>
      </c>
      <c r="H231" s="39" t="str">
        <f t="shared" si="24"/>
        <v/>
      </c>
      <c r="I231" s="39">
        <f t="shared" si="25"/>
        <v>1</v>
      </c>
      <c r="J231" s="39" t="str">
        <f t="shared" si="26"/>
        <v/>
      </c>
      <c r="K231" s="39" t="str">
        <f t="shared" si="27"/>
        <v/>
      </c>
      <c r="L231" s="43"/>
    </row>
    <row r="232" spans="1:12" x14ac:dyDescent="0.25">
      <c r="A232" s="42">
        <v>39355</v>
      </c>
      <c r="B232" s="41">
        <v>1420.86</v>
      </c>
      <c r="C232" s="39" t="s">
        <v>57</v>
      </c>
      <c r="D232" s="39">
        <v>16809.587</v>
      </c>
      <c r="E232" s="39">
        <f t="shared" si="21"/>
        <v>1</v>
      </c>
      <c r="F232" s="39">
        <f t="shared" si="22"/>
        <v>1</v>
      </c>
      <c r="G232" s="40">
        <f t="shared" si="23"/>
        <v>2</v>
      </c>
      <c r="H232" s="39" t="str">
        <f t="shared" si="24"/>
        <v/>
      </c>
      <c r="I232" s="39">
        <f t="shared" si="25"/>
        <v>1</v>
      </c>
      <c r="J232" s="39" t="str">
        <f t="shared" si="26"/>
        <v/>
      </c>
      <c r="K232" s="39" t="str">
        <f t="shared" si="27"/>
        <v/>
      </c>
      <c r="L232" s="43"/>
    </row>
    <row r="233" spans="1:12" x14ac:dyDescent="0.25">
      <c r="A233" s="42">
        <v>39447</v>
      </c>
      <c r="B233" s="41">
        <v>1503.35</v>
      </c>
      <c r="C233" s="39" t="s">
        <v>56</v>
      </c>
      <c r="D233" s="39">
        <v>16915.190999999999</v>
      </c>
      <c r="E233" s="39">
        <f t="shared" si="21"/>
        <v>1</v>
      </c>
      <c r="F233" s="39">
        <f t="shared" si="22"/>
        <v>1</v>
      </c>
      <c r="G233" s="40">
        <f t="shared" si="23"/>
        <v>2</v>
      </c>
      <c r="H233" s="39" t="str">
        <f t="shared" si="24"/>
        <v/>
      </c>
      <c r="I233" s="39">
        <f t="shared" si="25"/>
        <v>1</v>
      </c>
      <c r="J233" s="39" t="str">
        <f t="shared" si="26"/>
        <v/>
      </c>
      <c r="K233" s="39" t="str">
        <f t="shared" si="27"/>
        <v/>
      </c>
      <c r="L233" s="43"/>
    </row>
    <row r="234" spans="1:12" x14ac:dyDescent="0.25">
      <c r="A234" s="42">
        <v>39538</v>
      </c>
      <c r="B234" s="41">
        <v>1526.75</v>
      </c>
      <c r="C234" s="39" t="s">
        <v>55</v>
      </c>
      <c r="D234" s="39">
        <v>16843.003000000001</v>
      </c>
      <c r="E234" s="39">
        <f t="shared" si="21"/>
        <v>1</v>
      </c>
      <c r="F234" s="39">
        <f t="shared" si="22"/>
        <v>0</v>
      </c>
      <c r="G234" s="40">
        <f t="shared" si="23"/>
        <v>1</v>
      </c>
      <c r="H234" s="39" t="str">
        <f t="shared" si="24"/>
        <v/>
      </c>
      <c r="I234" s="39" t="str">
        <f t="shared" si="25"/>
        <v/>
      </c>
      <c r="J234" s="39" t="str">
        <f t="shared" si="26"/>
        <v/>
      </c>
      <c r="K234" s="39">
        <f t="shared" si="27"/>
        <v>1</v>
      </c>
      <c r="L234" s="43"/>
    </row>
    <row r="235" spans="1:12" x14ac:dyDescent="0.25">
      <c r="A235" s="42">
        <v>39629</v>
      </c>
      <c r="B235" s="41">
        <v>1468.36</v>
      </c>
      <c r="C235" s="39" t="s">
        <v>54</v>
      </c>
      <c r="D235" s="39">
        <v>16943.291000000001</v>
      </c>
      <c r="E235" s="39">
        <f t="shared" si="21"/>
        <v>0</v>
      </c>
      <c r="F235" s="39">
        <f t="shared" si="22"/>
        <v>1</v>
      </c>
      <c r="G235" s="40">
        <f t="shared" si="23"/>
        <v>1</v>
      </c>
      <c r="H235" s="39" t="str">
        <f t="shared" si="24"/>
        <v/>
      </c>
      <c r="I235" s="39" t="str">
        <f t="shared" si="25"/>
        <v/>
      </c>
      <c r="J235" s="39">
        <f t="shared" si="26"/>
        <v>1</v>
      </c>
      <c r="K235" s="39" t="str">
        <f t="shared" si="27"/>
        <v/>
      </c>
      <c r="L235" s="43"/>
    </row>
    <row r="236" spans="1:12" x14ac:dyDescent="0.25">
      <c r="A236" s="42">
        <v>39721</v>
      </c>
      <c r="B236" s="41">
        <v>1322.7</v>
      </c>
      <c r="C236" s="39" t="s">
        <v>53</v>
      </c>
      <c r="D236" s="39">
        <v>16854.294999999998</v>
      </c>
      <c r="E236" s="39">
        <f t="shared" si="21"/>
        <v>0</v>
      </c>
      <c r="F236" s="39">
        <f t="shared" si="22"/>
        <v>0</v>
      </c>
      <c r="G236" s="40">
        <f t="shared" si="23"/>
        <v>0</v>
      </c>
      <c r="H236" s="39">
        <f t="shared" si="24"/>
        <v>1</v>
      </c>
      <c r="I236" s="39" t="str">
        <f t="shared" si="25"/>
        <v/>
      </c>
      <c r="J236" s="39" t="str">
        <f t="shared" si="26"/>
        <v/>
      </c>
      <c r="K236" s="39" t="str">
        <f t="shared" si="27"/>
        <v/>
      </c>
      <c r="L236" s="43"/>
    </row>
    <row r="237" spans="1:12" x14ac:dyDescent="0.25">
      <c r="A237" s="42">
        <v>39813</v>
      </c>
      <c r="B237" s="41">
        <v>1280</v>
      </c>
      <c r="C237" s="39" t="s">
        <v>52</v>
      </c>
      <c r="D237" s="39">
        <v>16485.349999999999</v>
      </c>
      <c r="E237" s="39">
        <f t="shared" si="21"/>
        <v>0</v>
      </c>
      <c r="F237" s="39">
        <f t="shared" si="22"/>
        <v>0</v>
      </c>
      <c r="G237" s="40">
        <f t="shared" si="23"/>
        <v>0</v>
      </c>
      <c r="H237" s="39">
        <f t="shared" si="24"/>
        <v>1</v>
      </c>
      <c r="I237" s="39" t="str">
        <f t="shared" si="25"/>
        <v/>
      </c>
      <c r="J237" s="39" t="str">
        <f t="shared" si="26"/>
        <v/>
      </c>
      <c r="K237" s="39" t="str">
        <f t="shared" si="27"/>
        <v/>
      </c>
      <c r="L237" s="43"/>
    </row>
    <row r="238" spans="1:12" x14ac:dyDescent="0.25">
      <c r="A238" s="42">
        <v>39903</v>
      </c>
      <c r="B238" s="41">
        <v>1166.3599999999999</v>
      </c>
      <c r="C238" s="39" t="s">
        <v>51</v>
      </c>
      <c r="D238" s="39">
        <v>16298.262000000001</v>
      </c>
      <c r="E238" s="39">
        <f t="shared" si="21"/>
        <v>0</v>
      </c>
      <c r="F238" s="39">
        <f t="shared" si="22"/>
        <v>0</v>
      </c>
      <c r="G238" s="40">
        <f t="shared" si="23"/>
        <v>0</v>
      </c>
      <c r="H238" s="39">
        <f t="shared" si="24"/>
        <v>1</v>
      </c>
      <c r="I238" s="39" t="str">
        <f t="shared" si="25"/>
        <v/>
      </c>
      <c r="J238" s="39" t="str">
        <f t="shared" si="26"/>
        <v/>
      </c>
      <c r="K238" s="39" t="str">
        <f t="shared" si="27"/>
        <v/>
      </c>
      <c r="L238" s="43"/>
    </row>
    <row r="239" spans="1:12" x14ac:dyDescent="0.25">
      <c r="A239" s="42">
        <v>39994</v>
      </c>
      <c r="B239" s="41">
        <v>903.25</v>
      </c>
      <c r="C239" s="39" t="s">
        <v>50</v>
      </c>
      <c r="D239" s="39">
        <v>16269.145</v>
      </c>
      <c r="E239" s="39">
        <f t="shared" si="21"/>
        <v>0</v>
      </c>
      <c r="F239" s="39">
        <f t="shared" si="22"/>
        <v>0</v>
      </c>
      <c r="G239" s="40">
        <f t="shared" si="23"/>
        <v>0</v>
      </c>
      <c r="H239" s="39">
        <f t="shared" si="24"/>
        <v>1</v>
      </c>
      <c r="I239" s="39" t="str">
        <f t="shared" si="25"/>
        <v/>
      </c>
      <c r="J239" s="39" t="str">
        <f t="shared" si="26"/>
        <v/>
      </c>
      <c r="K239" s="39" t="str">
        <f t="shared" si="27"/>
        <v/>
      </c>
      <c r="L239" s="43"/>
    </row>
    <row r="240" spans="1:12" x14ac:dyDescent="0.25">
      <c r="A240" s="42">
        <v>40086</v>
      </c>
      <c r="B240" s="41">
        <v>797.87</v>
      </c>
      <c r="C240" s="39" t="s">
        <v>49</v>
      </c>
      <c r="D240" s="39">
        <v>16326.281000000001</v>
      </c>
      <c r="E240" s="39">
        <f t="shared" si="21"/>
        <v>0</v>
      </c>
      <c r="F240" s="39">
        <f t="shared" si="22"/>
        <v>1</v>
      </c>
      <c r="G240" s="40">
        <f t="shared" si="23"/>
        <v>1</v>
      </c>
      <c r="H240" s="39" t="str">
        <f t="shared" si="24"/>
        <v/>
      </c>
      <c r="I240" s="39" t="str">
        <f t="shared" si="25"/>
        <v/>
      </c>
      <c r="J240" s="39">
        <f t="shared" si="26"/>
        <v>1</v>
      </c>
      <c r="K240" s="39" t="str">
        <f t="shared" si="27"/>
        <v/>
      </c>
      <c r="L240" s="43"/>
    </row>
    <row r="241" spans="1:12" x14ac:dyDescent="0.25">
      <c r="A241" s="42">
        <v>40178</v>
      </c>
      <c r="B241" s="41">
        <v>919.32</v>
      </c>
      <c r="C241" s="39" t="s">
        <v>48</v>
      </c>
      <c r="D241" s="39">
        <v>16502.754000000001</v>
      </c>
      <c r="E241" s="39">
        <f t="shared" si="21"/>
        <v>1</v>
      </c>
      <c r="F241" s="39">
        <f t="shared" si="22"/>
        <v>1</v>
      </c>
      <c r="G241" s="40">
        <f t="shared" si="23"/>
        <v>2</v>
      </c>
      <c r="H241" s="39" t="str">
        <f t="shared" si="24"/>
        <v/>
      </c>
      <c r="I241" s="39">
        <f t="shared" si="25"/>
        <v>1</v>
      </c>
      <c r="J241" s="39" t="str">
        <f t="shared" si="26"/>
        <v/>
      </c>
      <c r="K241" s="39" t="str">
        <f t="shared" si="27"/>
        <v/>
      </c>
      <c r="L241" s="43"/>
    </row>
    <row r="242" spans="1:12" x14ac:dyDescent="0.25">
      <c r="A242" s="42">
        <v>40268</v>
      </c>
      <c r="B242" s="41">
        <v>1057.08</v>
      </c>
      <c r="C242" s="39" t="s">
        <v>47</v>
      </c>
      <c r="D242" s="39">
        <v>16582.71</v>
      </c>
      <c r="E242" s="39">
        <f t="shared" si="21"/>
        <v>1</v>
      </c>
      <c r="F242" s="39">
        <f t="shared" si="22"/>
        <v>1</v>
      </c>
      <c r="G242" s="40">
        <f t="shared" si="23"/>
        <v>2</v>
      </c>
      <c r="H242" s="39" t="str">
        <f t="shared" si="24"/>
        <v/>
      </c>
      <c r="I242" s="39">
        <f t="shared" si="25"/>
        <v>1</v>
      </c>
      <c r="J242" s="39" t="str">
        <f t="shared" si="26"/>
        <v/>
      </c>
      <c r="K242" s="39" t="str">
        <f t="shared" si="27"/>
        <v/>
      </c>
      <c r="L242" s="43"/>
    </row>
    <row r="243" spans="1:12" x14ac:dyDescent="0.25">
      <c r="A243" s="42">
        <v>40359</v>
      </c>
      <c r="B243" s="41">
        <v>1115.0999999999999</v>
      </c>
      <c r="C243" s="39" t="s">
        <v>46</v>
      </c>
      <c r="D243" s="39">
        <v>16743.162</v>
      </c>
      <c r="E243" s="39">
        <f t="shared" si="21"/>
        <v>1</v>
      </c>
      <c r="F243" s="39">
        <f t="shared" si="22"/>
        <v>1</v>
      </c>
      <c r="G243" s="40">
        <f t="shared" si="23"/>
        <v>2</v>
      </c>
      <c r="H243" s="39" t="str">
        <f t="shared" si="24"/>
        <v/>
      </c>
      <c r="I243" s="39">
        <f t="shared" si="25"/>
        <v>1</v>
      </c>
      <c r="J243" s="39" t="str">
        <f t="shared" si="26"/>
        <v/>
      </c>
      <c r="K243" s="39" t="str">
        <f t="shared" si="27"/>
        <v/>
      </c>
      <c r="L243" s="43"/>
    </row>
    <row r="244" spans="1:12" x14ac:dyDescent="0.25">
      <c r="A244" s="42">
        <v>40451</v>
      </c>
      <c r="B244" s="41">
        <v>1169.43</v>
      </c>
      <c r="C244" s="39" t="s">
        <v>45</v>
      </c>
      <c r="D244" s="39">
        <v>16872.266</v>
      </c>
      <c r="E244" s="39">
        <f t="shared" si="21"/>
        <v>1</v>
      </c>
      <c r="F244" s="39">
        <f t="shared" si="22"/>
        <v>1</v>
      </c>
      <c r="G244" s="40">
        <f t="shared" si="23"/>
        <v>2</v>
      </c>
      <c r="H244" s="39" t="str">
        <f t="shared" si="24"/>
        <v/>
      </c>
      <c r="I244" s="39">
        <f t="shared" si="25"/>
        <v>1</v>
      </c>
      <c r="J244" s="39" t="str">
        <f t="shared" si="26"/>
        <v/>
      </c>
      <c r="K244" s="39" t="str">
        <f t="shared" si="27"/>
        <v/>
      </c>
      <c r="L244" s="43"/>
    </row>
    <row r="245" spans="1:12" x14ac:dyDescent="0.25">
      <c r="A245" s="42">
        <v>40543</v>
      </c>
      <c r="B245" s="41">
        <v>1030.71</v>
      </c>
      <c r="C245" s="39" t="s">
        <v>44</v>
      </c>
      <c r="D245" s="39">
        <v>16960.864000000001</v>
      </c>
      <c r="E245" s="39">
        <f t="shared" si="21"/>
        <v>0</v>
      </c>
      <c r="F245" s="39">
        <f t="shared" si="22"/>
        <v>1</v>
      </c>
      <c r="G245" s="40">
        <f t="shared" si="23"/>
        <v>1</v>
      </c>
      <c r="H245" s="39" t="str">
        <f t="shared" si="24"/>
        <v/>
      </c>
      <c r="I245" s="39" t="str">
        <f t="shared" si="25"/>
        <v/>
      </c>
      <c r="J245" s="39">
        <f t="shared" si="26"/>
        <v>1</v>
      </c>
      <c r="K245" s="39" t="str">
        <f t="shared" si="27"/>
        <v/>
      </c>
      <c r="L245" s="43"/>
    </row>
    <row r="246" spans="1:12" x14ac:dyDescent="0.25">
      <c r="A246" s="42">
        <v>40633</v>
      </c>
      <c r="B246" s="41">
        <v>1141.2</v>
      </c>
      <c r="C246" s="39" t="s">
        <v>43</v>
      </c>
      <c r="D246" s="39">
        <v>16920.632000000001</v>
      </c>
      <c r="E246" s="39">
        <f t="shared" si="21"/>
        <v>1</v>
      </c>
      <c r="F246" s="39">
        <f t="shared" si="22"/>
        <v>0</v>
      </c>
      <c r="G246" s="40">
        <f t="shared" si="23"/>
        <v>1</v>
      </c>
      <c r="H246" s="39" t="str">
        <f t="shared" si="24"/>
        <v/>
      </c>
      <c r="I246" s="39" t="str">
        <f t="shared" si="25"/>
        <v/>
      </c>
      <c r="J246" s="39" t="str">
        <f t="shared" si="26"/>
        <v/>
      </c>
      <c r="K246" s="39">
        <f t="shared" si="27"/>
        <v>1</v>
      </c>
      <c r="L246" s="43"/>
    </row>
    <row r="247" spans="1:12" x14ac:dyDescent="0.25">
      <c r="A247" s="42">
        <v>40724</v>
      </c>
      <c r="B247" s="41">
        <v>1257.6400000000001</v>
      </c>
      <c r="C247" s="39" t="s">
        <v>42</v>
      </c>
      <c r="D247" s="39">
        <v>17035.114000000001</v>
      </c>
      <c r="E247" s="39">
        <f t="shared" si="21"/>
        <v>1</v>
      </c>
      <c r="F247" s="39">
        <f t="shared" si="22"/>
        <v>1</v>
      </c>
      <c r="G247" s="40">
        <f t="shared" si="23"/>
        <v>2</v>
      </c>
      <c r="H247" s="39" t="str">
        <f t="shared" si="24"/>
        <v/>
      </c>
      <c r="I247" s="39">
        <f t="shared" si="25"/>
        <v>1</v>
      </c>
      <c r="J247" s="39" t="str">
        <f t="shared" si="26"/>
        <v/>
      </c>
      <c r="K247" s="39" t="str">
        <f t="shared" si="27"/>
        <v/>
      </c>
      <c r="L247" s="43"/>
    </row>
    <row r="248" spans="1:12" x14ac:dyDescent="0.25">
      <c r="A248" s="42">
        <v>40816</v>
      </c>
      <c r="B248" s="41">
        <v>1325.83</v>
      </c>
      <c r="C248" s="39" t="s">
        <v>41</v>
      </c>
      <c r="D248" s="39">
        <v>17031.312999999998</v>
      </c>
      <c r="E248" s="39">
        <f t="shared" si="21"/>
        <v>1</v>
      </c>
      <c r="F248" s="39">
        <f t="shared" si="22"/>
        <v>0</v>
      </c>
      <c r="G248" s="40">
        <f t="shared" si="23"/>
        <v>1</v>
      </c>
      <c r="H248" s="39" t="str">
        <f t="shared" si="24"/>
        <v/>
      </c>
      <c r="I248" s="39" t="str">
        <f t="shared" si="25"/>
        <v/>
      </c>
      <c r="J248" s="39" t="str">
        <f t="shared" si="26"/>
        <v/>
      </c>
      <c r="K248" s="39">
        <f t="shared" si="27"/>
        <v>1</v>
      </c>
      <c r="L248" s="43"/>
    </row>
    <row r="249" spans="1:12" x14ac:dyDescent="0.25">
      <c r="A249" s="42">
        <v>40908</v>
      </c>
      <c r="B249" s="41">
        <v>1320.64</v>
      </c>
      <c r="C249" s="39" t="s">
        <v>40</v>
      </c>
      <c r="D249" s="39">
        <v>17222.582999999999</v>
      </c>
      <c r="E249" s="39">
        <f t="shared" si="21"/>
        <v>0</v>
      </c>
      <c r="F249" s="39">
        <f t="shared" si="22"/>
        <v>1</v>
      </c>
      <c r="G249" s="40">
        <f t="shared" si="23"/>
        <v>1</v>
      </c>
      <c r="H249" s="39" t="str">
        <f t="shared" si="24"/>
        <v/>
      </c>
      <c r="I249" s="39" t="str">
        <f t="shared" si="25"/>
        <v/>
      </c>
      <c r="J249" s="39">
        <f t="shared" si="26"/>
        <v>1</v>
      </c>
      <c r="K249" s="39" t="str">
        <f t="shared" si="27"/>
        <v/>
      </c>
      <c r="L249" s="43"/>
    </row>
    <row r="250" spans="1:12" x14ac:dyDescent="0.25">
      <c r="A250" s="42">
        <v>40999</v>
      </c>
      <c r="B250" s="41">
        <v>1131.42</v>
      </c>
      <c r="C250" s="39" t="s">
        <v>39</v>
      </c>
      <c r="D250" s="39">
        <v>17367.009999999998</v>
      </c>
      <c r="E250" s="39">
        <f t="shared" si="21"/>
        <v>0</v>
      </c>
      <c r="F250" s="39">
        <f t="shared" si="22"/>
        <v>1</v>
      </c>
      <c r="G250" s="40">
        <f t="shared" si="23"/>
        <v>1</v>
      </c>
      <c r="H250" s="39" t="str">
        <f t="shared" si="24"/>
        <v/>
      </c>
      <c r="I250" s="39" t="str">
        <f t="shared" si="25"/>
        <v/>
      </c>
      <c r="J250" s="39">
        <f t="shared" si="26"/>
        <v>1</v>
      </c>
      <c r="K250" s="39" t="str">
        <f t="shared" si="27"/>
        <v/>
      </c>
      <c r="L250" s="43"/>
    </row>
    <row r="251" spans="1:12" x14ac:dyDescent="0.25">
      <c r="A251" s="42">
        <v>41090</v>
      </c>
      <c r="B251" s="41">
        <v>1257.5999999999999</v>
      </c>
      <c r="C251" s="39" t="s">
        <v>38</v>
      </c>
      <c r="D251" s="39">
        <v>17444.525000000001</v>
      </c>
      <c r="E251" s="39">
        <f t="shared" si="21"/>
        <v>1</v>
      </c>
      <c r="F251" s="39">
        <f t="shared" si="22"/>
        <v>1</v>
      </c>
      <c r="G251" s="40">
        <f t="shared" si="23"/>
        <v>2</v>
      </c>
      <c r="H251" s="39" t="str">
        <f t="shared" si="24"/>
        <v/>
      </c>
      <c r="I251" s="39">
        <f t="shared" si="25"/>
        <v>1</v>
      </c>
      <c r="J251" s="39" t="str">
        <f t="shared" si="26"/>
        <v/>
      </c>
      <c r="K251" s="39" t="str">
        <f t="shared" si="27"/>
        <v/>
      </c>
      <c r="L251" s="43"/>
    </row>
    <row r="252" spans="1:12" x14ac:dyDescent="0.25">
      <c r="A252" s="42">
        <v>41182</v>
      </c>
      <c r="B252" s="41">
        <v>1408.47</v>
      </c>
      <c r="C252" s="39" t="s">
        <v>37</v>
      </c>
      <c r="D252" s="39">
        <v>17469.650000000001</v>
      </c>
      <c r="E252" s="39">
        <f t="shared" si="21"/>
        <v>1</v>
      </c>
      <c r="F252" s="39">
        <f t="shared" si="22"/>
        <v>1</v>
      </c>
      <c r="G252" s="40">
        <f t="shared" si="23"/>
        <v>2</v>
      </c>
      <c r="H252" s="39" t="str">
        <f t="shared" si="24"/>
        <v/>
      </c>
      <c r="I252" s="39">
        <f t="shared" si="25"/>
        <v>1</v>
      </c>
      <c r="J252" s="39" t="str">
        <f t="shared" si="26"/>
        <v/>
      </c>
      <c r="K252" s="39" t="str">
        <f t="shared" si="27"/>
        <v/>
      </c>
      <c r="L252" s="43"/>
    </row>
    <row r="253" spans="1:12" x14ac:dyDescent="0.25">
      <c r="A253" s="42">
        <v>41274</v>
      </c>
      <c r="B253" s="41">
        <v>1362.16</v>
      </c>
      <c r="C253" s="39" t="s">
        <v>36</v>
      </c>
      <c r="D253" s="39">
        <v>17489.851999999999</v>
      </c>
      <c r="E253" s="39">
        <f t="shared" si="21"/>
        <v>0</v>
      </c>
      <c r="F253" s="39">
        <f t="shared" si="22"/>
        <v>1</v>
      </c>
      <c r="G253" s="40">
        <f t="shared" si="23"/>
        <v>1</v>
      </c>
      <c r="H253" s="39" t="str">
        <f t="shared" si="24"/>
        <v/>
      </c>
      <c r="I253" s="39" t="str">
        <f t="shared" si="25"/>
        <v/>
      </c>
      <c r="J253" s="39">
        <f t="shared" si="26"/>
        <v>1</v>
      </c>
      <c r="K253" s="39" t="str">
        <f t="shared" si="27"/>
        <v/>
      </c>
      <c r="L253" s="43"/>
    </row>
    <row r="254" spans="1:12" x14ac:dyDescent="0.25">
      <c r="A254" s="42">
        <v>41364</v>
      </c>
      <c r="B254" s="41">
        <v>1440.67</v>
      </c>
      <c r="C254" s="39" t="s">
        <v>35</v>
      </c>
      <c r="D254" s="39">
        <v>17662.400000000001</v>
      </c>
      <c r="E254" s="39">
        <f t="shared" si="21"/>
        <v>1</v>
      </c>
      <c r="F254" s="39">
        <f t="shared" si="22"/>
        <v>1</v>
      </c>
      <c r="G254" s="40">
        <f t="shared" si="23"/>
        <v>2</v>
      </c>
      <c r="H254" s="39" t="str">
        <f t="shared" si="24"/>
        <v/>
      </c>
      <c r="I254" s="39">
        <f t="shared" si="25"/>
        <v>1</v>
      </c>
      <c r="J254" s="39" t="str">
        <f t="shared" si="26"/>
        <v/>
      </c>
      <c r="K254" s="39" t="str">
        <f t="shared" si="27"/>
        <v/>
      </c>
      <c r="L254" s="43"/>
    </row>
    <row r="255" spans="1:12" x14ac:dyDescent="0.25">
      <c r="A255" s="42">
        <v>41455</v>
      </c>
      <c r="B255" s="41">
        <v>1426.19</v>
      </c>
      <c r="C255" s="39" t="s">
        <v>34</v>
      </c>
      <c r="D255" s="39">
        <v>17709.670999999998</v>
      </c>
      <c r="E255" s="39">
        <f t="shared" si="21"/>
        <v>0</v>
      </c>
      <c r="F255" s="39">
        <f t="shared" si="22"/>
        <v>1</v>
      </c>
      <c r="G255" s="40">
        <f t="shared" si="23"/>
        <v>1</v>
      </c>
      <c r="H255" s="39" t="str">
        <f t="shared" si="24"/>
        <v/>
      </c>
      <c r="I255" s="39" t="str">
        <f t="shared" si="25"/>
        <v/>
      </c>
      <c r="J255" s="39">
        <f t="shared" si="26"/>
        <v>1</v>
      </c>
      <c r="K255" s="39" t="str">
        <f t="shared" si="27"/>
        <v/>
      </c>
      <c r="L255" s="43"/>
    </row>
    <row r="256" spans="1:12" x14ac:dyDescent="0.25">
      <c r="A256" s="42">
        <v>41547</v>
      </c>
      <c r="B256" s="41">
        <v>1569.19</v>
      </c>
      <c r="C256" s="39" t="s">
        <v>33</v>
      </c>
      <c r="D256" s="39">
        <v>17860.45</v>
      </c>
      <c r="E256" s="39">
        <f t="shared" si="21"/>
        <v>1</v>
      </c>
      <c r="F256" s="39">
        <f t="shared" si="22"/>
        <v>1</v>
      </c>
      <c r="G256" s="40">
        <f t="shared" si="23"/>
        <v>2</v>
      </c>
      <c r="H256" s="39" t="str">
        <f t="shared" si="24"/>
        <v/>
      </c>
      <c r="I256" s="39">
        <f t="shared" si="25"/>
        <v>1</v>
      </c>
      <c r="J256" s="39" t="str">
        <f t="shared" si="26"/>
        <v/>
      </c>
      <c r="K256" s="39" t="str">
        <f t="shared" si="27"/>
        <v/>
      </c>
      <c r="L256" s="43"/>
    </row>
    <row r="257" spans="1:12" x14ac:dyDescent="0.25">
      <c r="A257" s="42">
        <v>41639</v>
      </c>
      <c r="B257" s="41">
        <v>1606.28</v>
      </c>
      <c r="C257" s="39" t="s">
        <v>32</v>
      </c>
      <c r="D257" s="39">
        <v>18016.147000000001</v>
      </c>
      <c r="E257" s="39">
        <f t="shared" si="21"/>
        <v>1</v>
      </c>
      <c r="F257" s="39">
        <f t="shared" si="22"/>
        <v>1</v>
      </c>
      <c r="G257" s="40">
        <f t="shared" si="23"/>
        <v>2</v>
      </c>
      <c r="H257" s="39" t="str">
        <f t="shared" si="24"/>
        <v/>
      </c>
      <c r="I257" s="39">
        <f t="shared" si="25"/>
        <v>1</v>
      </c>
      <c r="J257" s="39" t="str">
        <f t="shared" si="26"/>
        <v/>
      </c>
      <c r="K257" s="39" t="str">
        <f t="shared" si="27"/>
        <v/>
      </c>
      <c r="L257" s="43"/>
    </row>
    <row r="258" spans="1:12" x14ac:dyDescent="0.25">
      <c r="A258" s="42">
        <v>41729</v>
      </c>
      <c r="B258" s="41">
        <v>1681.55</v>
      </c>
      <c r="C258" s="39" t="s">
        <v>31</v>
      </c>
      <c r="D258" s="39">
        <v>17953.973999999998</v>
      </c>
      <c r="E258" s="39">
        <f t="shared" si="21"/>
        <v>1</v>
      </c>
      <c r="F258" s="39">
        <f t="shared" si="22"/>
        <v>0</v>
      </c>
      <c r="G258" s="40">
        <f t="shared" si="23"/>
        <v>1</v>
      </c>
      <c r="H258" s="39" t="str">
        <f t="shared" si="24"/>
        <v/>
      </c>
      <c r="I258" s="39" t="str">
        <f t="shared" si="25"/>
        <v/>
      </c>
      <c r="J258" s="39" t="str">
        <f t="shared" si="26"/>
        <v/>
      </c>
      <c r="K258" s="39">
        <f t="shared" si="27"/>
        <v>1</v>
      </c>
      <c r="L258" s="43"/>
    </row>
    <row r="259" spans="1:12" x14ac:dyDescent="0.25">
      <c r="A259" s="42">
        <v>41820</v>
      </c>
      <c r="B259" s="41">
        <v>1848.36</v>
      </c>
      <c r="C259" s="39" t="s">
        <v>30</v>
      </c>
      <c r="D259" s="39">
        <v>18185.911</v>
      </c>
      <c r="E259" s="39">
        <f t="shared" si="21"/>
        <v>1</v>
      </c>
      <c r="F259" s="39">
        <f t="shared" si="22"/>
        <v>1</v>
      </c>
      <c r="G259" s="40">
        <f t="shared" si="23"/>
        <v>2</v>
      </c>
      <c r="H259" s="39" t="str">
        <f t="shared" si="24"/>
        <v/>
      </c>
      <c r="I259" s="39">
        <f t="shared" si="25"/>
        <v>1</v>
      </c>
      <c r="J259" s="39" t="str">
        <f t="shared" si="26"/>
        <v/>
      </c>
      <c r="K259" s="39" t="str">
        <f t="shared" si="27"/>
        <v/>
      </c>
      <c r="L259" s="43"/>
    </row>
    <row r="260" spans="1:12" x14ac:dyDescent="0.25">
      <c r="A260" s="42">
        <v>41912</v>
      </c>
      <c r="B260" s="41">
        <v>1872.34</v>
      </c>
      <c r="C260" s="39" t="s">
        <v>29</v>
      </c>
      <c r="D260" s="39">
        <v>18406.940999999999</v>
      </c>
      <c r="E260" s="39">
        <f t="shared" ref="E260:E284" si="28">IF(B260&gt;B259,1,IF(B260&lt;B259,0,#N/A))</f>
        <v>1</v>
      </c>
      <c r="F260" s="39">
        <f t="shared" ref="F260:F284" si="29">IF(D260&gt;D259,1,IF(D260&lt;D259,0,#N/A))</f>
        <v>1</v>
      </c>
      <c r="G260" s="40">
        <f t="shared" ref="G260:G284" si="30">E260+F260</f>
        <v>2</v>
      </c>
      <c r="H260" s="39" t="str">
        <f t="shared" ref="H260:H284" si="31">IF(AND(E260=0,F260=0),1,"")</f>
        <v/>
      </c>
      <c r="I260" s="39">
        <f t="shared" ref="I260:I284" si="32">IF(AND(E260=1,F260=1),1,"")</f>
        <v>1</v>
      </c>
      <c r="J260" s="39" t="str">
        <f t="shared" ref="J260:J284" si="33">IF(AND(E260=0,F260=1),1,"")</f>
        <v/>
      </c>
      <c r="K260" s="39" t="str">
        <f t="shared" ref="K260:K284" si="34">IF(AND(E260=1,F260=0),1,"")</f>
        <v/>
      </c>
      <c r="L260" s="43"/>
    </row>
    <row r="261" spans="1:12" x14ac:dyDescent="0.25">
      <c r="A261" s="42">
        <v>42004</v>
      </c>
      <c r="B261" s="41">
        <v>1960.23</v>
      </c>
      <c r="C261" s="39" t="s">
        <v>28</v>
      </c>
      <c r="D261" s="39">
        <v>18500.030999999999</v>
      </c>
      <c r="E261" s="39">
        <f t="shared" si="28"/>
        <v>1</v>
      </c>
      <c r="F261" s="39">
        <f t="shared" si="29"/>
        <v>1</v>
      </c>
      <c r="G261" s="40">
        <f t="shared" si="30"/>
        <v>2</v>
      </c>
      <c r="H261" s="39" t="str">
        <f t="shared" si="31"/>
        <v/>
      </c>
      <c r="I261" s="39">
        <f t="shared" si="32"/>
        <v>1</v>
      </c>
      <c r="J261" s="39" t="str">
        <f t="shared" si="33"/>
        <v/>
      </c>
      <c r="K261" s="39" t="str">
        <f t="shared" si="34"/>
        <v/>
      </c>
      <c r="L261" s="43"/>
    </row>
    <row r="262" spans="1:12" x14ac:dyDescent="0.25">
      <c r="A262" s="42">
        <v>42094</v>
      </c>
      <c r="B262" s="41">
        <v>1972.29</v>
      </c>
      <c r="C262" s="39" t="s">
        <v>27</v>
      </c>
      <c r="D262" s="39">
        <v>18666.620999999999</v>
      </c>
      <c r="E262" s="39">
        <f t="shared" si="28"/>
        <v>1</v>
      </c>
      <c r="F262" s="39">
        <f t="shared" si="29"/>
        <v>1</v>
      </c>
      <c r="G262" s="40">
        <f t="shared" si="30"/>
        <v>2</v>
      </c>
      <c r="H262" s="39" t="str">
        <f t="shared" si="31"/>
        <v/>
      </c>
      <c r="I262" s="39">
        <f t="shared" si="32"/>
        <v>1</v>
      </c>
      <c r="J262" s="39" t="str">
        <f t="shared" si="33"/>
        <v/>
      </c>
      <c r="K262" s="39" t="str">
        <f t="shared" si="34"/>
        <v/>
      </c>
      <c r="L262" s="43"/>
    </row>
    <row r="263" spans="1:12" x14ac:dyDescent="0.25">
      <c r="A263" s="42">
        <v>42185</v>
      </c>
      <c r="B263" s="41">
        <v>2058.9</v>
      </c>
      <c r="C263" s="39" t="s">
        <v>26</v>
      </c>
      <c r="D263" s="39">
        <v>18782.242999999999</v>
      </c>
      <c r="E263" s="39">
        <f t="shared" si="28"/>
        <v>1</v>
      </c>
      <c r="F263" s="39">
        <f t="shared" si="29"/>
        <v>1</v>
      </c>
      <c r="G263" s="40">
        <f t="shared" si="30"/>
        <v>2</v>
      </c>
      <c r="H263" s="39" t="str">
        <f t="shared" si="31"/>
        <v/>
      </c>
      <c r="I263" s="39">
        <f t="shared" si="32"/>
        <v>1</v>
      </c>
      <c r="J263" s="39" t="str">
        <f t="shared" si="33"/>
        <v/>
      </c>
      <c r="K263" s="39" t="str">
        <f t="shared" si="34"/>
        <v/>
      </c>
      <c r="L263" s="43"/>
    </row>
    <row r="264" spans="1:12" x14ac:dyDescent="0.25">
      <c r="A264" s="42">
        <v>42277</v>
      </c>
      <c r="B264" s="41">
        <v>2067.89</v>
      </c>
      <c r="C264" s="39" t="s">
        <v>25</v>
      </c>
      <c r="D264" s="39">
        <v>18857.418000000001</v>
      </c>
      <c r="E264" s="39">
        <f t="shared" si="28"/>
        <v>1</v>
      </c>
      <c r="F264" s="39">
        <f t="shared" si="29"/>
        <v>1</v>
      </c>
      <c r="G264" s="40">
        <f t="shared" si="30"/>
        <v>2</v>
      </c>
      <c r="H264" s="39" t="str">
        <f t="shared" si="31"/>
        <v/>
      </c>
      <c r="I264" s="39">
        <f t="shared" si="32"/>
        <v>1</v>
      </c>
      <c r="J264" s="39" t="str">
        <f t="shared" si="33"/>
        <v/>
      </c>
      <c r="K264" s="39" t="str">
        <f t="shared" si="34"/>
        <v/>
      </c>
    </row>
    <row r="265" spans="1:12" x14ac:dyDescent="0.25">
      <c r="A265" s="42">
        <v>42369</v>
      </c>
      <c r="B265" s="41">
        <v>2063.11</v>
      </c>
      <c r="C265" s="39" t="s">
        <v>24</v>
      </c>
      <c r="D265" s="39">
        <v>18892.205999999998</v>
      </c>
      <c r="E265" s="39">
        <f t="shared" si="28"/>
        <v>0</v>
      </c>
      <c r="F265" s="39">
        <f t="shared" si="29"/>
        <v>1</v>
      </c>
      <c r="G265" s="40">
        <f t="shared" si="30"/>
        <v>1</v>
      </c>
      <c r="H265" s="39" t="str">
        <f t="shared" si="31"/>
        <v/>
      </c>
      <c r="I265" s="39" t="str">
        <f t="shared" si="32"/>
        <v/>
      </c>
      <c r="J265" s="39">
        <f t="shared" si="33"/>
        <v>1</v>
      </c>
      <c r="K265" s="39" t="str">
        <f t="shared" si="34"/>
        <v/>
      </c>
    </row>
    <row r="266" spans="1:12" x14ac:dyDescent="0.25">
      <c r="A266" s="42">
        <v>42460</v>
      </c>
      <c r="B266" s="41">
        <v>1920.03</v>
      </c>
      <c r="C266" s="39" t="s">
        <v>23</v>
      </c>
      <c r="D266" s="39">
        <v>19001.689999999999</v>
      </c>
      <c r="E266" s="39">
        <f t="shared" si="28"/>
        <v>0</v>
      </c>
      <c r="F266" s="39">
        <f t="shared" si="29"/>
        <v>1</v>
      </c>
      <c r="G266" s="40">
        <f t="shared" si="30"/>
        <v>1</v>
      </c>
      <c r="H266" s="39" t="str">
        <f t="shared" si="31"/>
        <v/>
      </c>
      <c r="I266" s="39" t="str">
        <f t="shared" si="32"/>
        <v/>
      </c>
      <c r="J266" s="39">
        <f t="shared" si="33"/>
        <v>1</v>
      </c>
      <c r="K266" s="39" t="str">
        <f t="shared" si="34"/>
        <v/>
      </c>
    </row>
    <row r="267" spans="1:12" x14ac:dyDescent="0.25">
      <c r="A267" s="42">
        <v>42551</v>
      </c>
      <c r="B267" s="41">
        <v>2043.94</v>
      </c>
      <c r="C267" s="39" t="s">
        <v>22</v>
      </c>
      <c r="D267" s="39">
        <v>19062.708999999999</v>
      </c>
      <c r="E267" s="39">
        <f t="shared" si="28"/>
        <v>1</v>
      </c>
      <c r="F267" s="39">
        <f t="shared" si="29"/>
        <v>1</v>
      </c>
      <c r="G267" s="40">
        <f t="shared" si="30"/>
        <v>2</v>
      </c>
      <c r="H267" s="39" t="str">
        <f t="shared" si="31"/>
        <v/>
      </c>
      <c r="I267" s="39">
        <f t="shared" si="32"/>
        <v>1</v>
      </c>
      <c r="J267" s="39" t="str">
        <f t="shared" si="33"/>
        <v/>
      </c>
      <c r="K267" s="39" t="str">
        <f t="shared" si="34"/>
        <v/>
      </c>
    </row>
    <row r="268" spans="1:12" x14ac:dyDescent="0.25">
      <c r="A268" s="42">
        <v>42643</v>
      </c>
      <c r="B268" s="41">
        <v>2059.7399999999998</v>
      </c>
      <c r="C268" s="39" t="s">
        <v>21</v>
      </c>
      <c r="D268" s="39">
        <v>19197.937999999998</v>
      </c>
      <c r="E268" s="39">
        <f t="shared" si="28"/>
        <v>1</v>
      </c>
      <c r="F268" s="39">
        <f t="shared" si="29"/>
        <v>1</v>
      </c>
      <c r="G268" s="40">
        <f t="shared" si="30"/>
        <v>2</v>
      </c>
      <c r="H268" s="39" t="str">
        <f t="shared" si="31"/>
        <v/>
      </c>
      <c r="I268" s="39">
        <f t="shared" si="32"/>
        <v>1</v>
      </c>
      <c r="J268" s="39" t="str">
        <f t="shared" si="33"/>
        <v/>
      </c>
      <c r="K268" s="39" t="str">
        <f t="shared" si="34"/>
        <v/>
      </c>
    </row>
    <row r="269" spans="1:12" x14ac:dyDescent="0.25">
      <c r="A269" s="42">
        <v>42735</v>
      </c>
      <c r="B269" s="41">
        <v>2098.86</v>
      </c>
      <c r="C269" s="39" t="s">
        <v>20</v>
      </c>
      <c r="D269" s="39">
        <v>19304.351999999999</v>
      </c>
      <c r="E269" s="39">
        <f t="shared" si="28"/>
        <v>1</v>
      </c>
      <c r="F269" s="39">
        <f t="shared" si="29"/>
        <v>1</v>
      </c>
      <c r="G269" s="40">
        <f t="shared" si="30"/>
        <v>2</v>
      </c>
      <c r="H269" s="39" t="str">
        <f t="shared" si="31"/>
        <v/>
      </c>
      <c r="I269" s="39">
        <f t="shared" si="32"/>
        <v>1</v>
      </c>
      <c r="J269" s="39" t="str">
        <f t="shared" si="33"/>
        <v/>
      </c>
      <c r="K269" s="39" t="str">
        <f t="shared" si="34"/>
        <v/>
      </c>
    </row>
    <row r="270" spans="1:12" x14ac:dyDescent="0.25">
      <c r="A270" s="42">
        <v>42825</v>
      </c>
      <c r="B270" s="41">
        <v>2168.27</v>
      </c>
      <c r="C270" s="39" t="s">
        <v>19</v>
      </c>
      <c r="D270" s="39">
        <v>19398.343000000001</v>
      </c>
      <c r="E270" s="39">
        <f t="shared" si="28"/>
        <v>1</v>
      </c>
      <c r="F270" s="39">
        <f t="shared" si="29"/>
        <v>1</v>
      </c>
      <c r="G270" s="40">
        <f t="shared" si="30"/>
        <v>2</v>
      </c>
      <c r="H270" s="39" t="str">
        <f t="shared" si="31"/>
        <v/>
      </c>
      <c r="I270" s="39">
        <f t="shared" si="32"/>
        <v>1</v>
      </c>
      <c r="J270" s="39" t="str">
        <f t="shared" si="33"/>
        <v/>
      </c>
      <c r="K270" s="39" t="str">
        <f t="shared" si="34"/>
        <v/>
      </c>
    </row>
    <row r="271" spans="1:12" x14ac:dyDescent="0.25">
      <c r="A271" s="42">
        <v>42916</v>
      </c>
      <c r="B271" s="41">
        <v>2238.83</v>
      </c>
      <c r="C271" s="39" t="s">
        <v>18</v>
      </c>
      <c r="D271" s="39">
        <v>19506.949000000001</v>
      </c>
      <c r="E271" s="39">
        <f t="shared" si="28"/>
        <v>1</v>
      </c>
      <c r="F271" s="39">
        <f t="shared" si="29"/>
        <v>1</v>
      </c>
      <c r="G271" s="40">
        <f t="shared" si="30"/>
        <v>2</v>
      </c>
      <c r="H271" s="39" t="str">
        <f t="shared" si="31"/>
        <v/>
      </c>
      <c r="I271" s="39">
        <f t="shared" si="32"/>
        <v>1</v>
      </c>
      <c r="J271" s="39" t="str">
        <f t="shared" si="33"/>
        <v/>
      </c>
      <c r="K271" s="39" t="str">
        <f t="shared" si="34"/>
        <v/>
      </c>
    </row>
    <row r="272" spans="1:12" x14ac:dyDescent="0.25">
      <c r="A272" s="42">
        <v>43008</v>
      </c>
      <c r="B272" s="41">
        <v>2362.7199999999998</v>
      </c>
      <c r="C272" s="39" t="s">
        <v>17</v>
      </c>
      <c r="D272" s="39">
        <v>19660.766</v>
      </c>
      <c r="E272" s="39">
        <f t="shared" si="28"/>
        <v>1</v>
      </c>
      <c r="F272" s="39">
        <f t="shared" si="29"/>
        <v>1</v>
      </c>
      <c r="G272" s="40">
        <f t="shared" si="30"/>
        <v>2</v>
      </c>
      <c r="H272" s="39" t="str">
        <f t="shared" si="31"/>
        <v/>
      </c>
      <c r="I272" s="39">
        <f t="shared" si="32"/>
        <v>1</v>
      </c>
      <c r="J272" s="39" t="str">
        <f t="shared" si="33"/>
        <v/>
      </c>
      <c r="K272" s="39" t="str">
        <f t="shared" si="34"/>
        <v/>
      </c>
    </row>
    <row r="273" spans="1:11" x14ac:dyDescent="0.25">
      <c r="A273" s="42">
        <v>43100</v>
      </c>
      <c r="B273" s="41">
        <v>2423.41</v>
      </c>
      <c r="C273" s="39" t="s">
        <v>16</v>
      </c>
      <c r="D273" s="39">
        <v>19882.351999999999</v>
      </c>
      <c r="E273" s="39">
        <f t="shared" si="28"/>
        <v>1</v>
      </c>
      <c r="F273" s="39">
        <f t="shared" si="29"/>
        <v>1</v>
      </c>
      <c r="G273" s="40">
        <f t="shared" si="30"/>
        <v>2</v>
      </c>
      <c r="H273" s="39" t="str">
        <f t="shared" si="31"/>
        <v/>
      </c>
      <c r="I273" s="39">
        <f t="shared" si="32"/>
        <v>1</v>
      </c>
      <c r="J273" s="39" t="str">
        <f t="shared" si="33"/>
        <v/>
      </c>
      <c r="K273" s="39" t="str">
        <f t="shared" si="34"/>
        <v/>
      </c>
    </row>
    <row r="274" spans="1:11" x14ac:dyDescent="0.25">
      <c r="A274" s="42">
        <v>43190</v>
      </c>
      <c r="B274" s="41">
        <v>2519.36</v>
      </c>
      <c r="C274" s="39" t="s">
        <v>15</v>
      </c>
      <c r="D274" s="39">
        <v>20044.077000000001</v>
      </c>
      <c r="E274" s="39">
        <f t="shared" si="28"/>
        <v>1</v>
      </c>
      <c r="F274" s="39">
        <f t="shared" si="29"/>
        <v>1</v>
      </c>
      <c r="G274" s="40">
        <f t="shared" si="30"/>
        <v>2</v>
      </c>
      <c r="H274" s="39" t="str">
        <f t="shared" si="31"/>
        <v/>
      </c>
      <c r="I274" s="39">
        <f t="shared" si="32"/>
        <v>1</v>
      </c>
      <c r="J274" s="39" t="str">
        <f t="shared" si="33"/>
        <v/>
      </c>
      <c r="K274" s="39" t="str">
        <f t="shared" si="34"/>
        <v/>
      </c>
    </row>
    <row r="275" spans="1:11" x14ac:dyDescent="0.25">
      <c r="A275" s="42">
        <v>43281</v>
      </c>
      <c r="B275" s="41">
        <v>2673.61</v>
      </c>
      <c r="C275" s="39" t="s">
        <v>14</v>
      </c>
      <c r="D275" s="39">
        <v>20150.475999999999</v>
      </c>
      <c r="E275" s="39">
        <f t="shared" si="28"/>
        <v>1</v>
      </c>
      <c r="F275" s="39">
        <f t="shared" si="29"/>
        <v>1</v>
      </c>
      <c r="G275" s="40">
        <f t="shared" si="30"/>
        <v>2</v>
      </c>
      <c r="H275" s="39" t="str">
        <f t="shared" si="31"/>
        <v/>
      </c>
      <c r="I275" s="39">
        <f t="shared" si="32"/>
        <v>1</v>
      </c>
      <c r="J275" s="39" t="str">
        <f t="shared" si="33"/>
        <v/>
      </c>
      <c r="K275" s="39" t="str">
        <f t="shared" si="34"/>
        <v/>
      </c>
    </row>
    <row r="276" spans="1:11" x14ac:dyDescent="0.25">
      <c r="A276" s="42">
        <v>43373</v>
      </c>
      <c r="B276" s="41">
        <v>2640.87</v>
      </c>
      <c r="C276" s="39" t="s">
        <v>13</v>
      </c>
      <c r="D276" s="39">
        <v>20276.153999999999</v>
      </c>
      <c r="E276" s="39">
        <f t="shared" si="28"/>
        <v>0</v>
      </c>
      <c r="F276" s="39">
        <f t="shared" si="29"/>
        <v>1</v>
      </c>
      <c r="G276" s="40">
        <f t="shared" si="30"/>
        <v>1</v>
      </c>
      <c r="H276" s="39" t="str">
        <f t="shared" si="31"/>
        <v/>
      </c>
      <c r="I276" s="39" t="str">
        <f t="shared" si="32"/>
        <v/>
      </c>
      <c r="J276" s="39">
        <f t="shared" si="33"/>
        <v>1</v>
      </c>
      <c r="K276" s="39" t="str">
        <f t="shared" si="34"/>
        <v/>
      </c>
    </row>
    <row r="277" spans="1:11" x14ac:dyDescent="0.25">
      <c r="A277" s="42">
        <v>43465</v>
      </c>
      <c r="B277" s="41">
        <v>2718.37</v>
      </c>
      <c r="C277" s="39" t="s">
        <v>311</v>
      </c>
      <c r="D277" s="39">
        <v>20304.874</v>
      </c>
      <c r="E277" s="39">
        <f t="shared" si="28"/>
        <v>1</v>
      </c>
      <c r="F277" s="39">
        <f t="shared" si="29"/>
        <v>1</v>
      </c>
      <c r="G277" s="40">
        <f t="shared" si="30"/>
        <v>2</v>
      </c>
      <c r="H277" s="39" t="str">
        <f t="shared" si="31"/>
        <v/>
      </c>
      <c r="I277" s="39">
        <f t="shared" si="32"/>
        <v>1</v>
      </c>
      <c r="J277" s="39" t="str">
        <f t="shared" si="33"/>
        <v/>
      </c>
      <c r="K277" s="39" t="str">
        <f t="shared" si="34"/>
        <v/>
      </c>
    </row>
    <row r="278" spans="1:11" x14ac:dyDescent="0.25">
      <c r="A278" s="42">
        <v>43555</v>
      </c>
      <c r="B278" s="41">
        <v>2913.98</v>
      </c>
      <c r="C278" s="39" t="s">
        <v>312</v>
      </c>
      <c r="D278" s="39">
        <v>20431.641</v>
      </c>
      <c r="E278" s="39">
        <f t="shared" si="28"/>
        <v>1</v>
      </c>
      <c r="F278" s="39">
        <f t="shared" si="29"/>
        <v>1</v>
      </c>
      <c r="G278" s="40">
        <f t="shared" si="30"/>
        <v>2</v>
      </c>
      <c r="H278" s="39" t="str">
        <f t="shared" si="31"/>
        <v/>
      </c>
      <c r="I278" s="39">
        <f t="shared" si="32"/>
        <v>1</v>
      </c>
      <c r="J278" s="39" t="str">
        <f t="shared" si="33"/>
        <v/>
      </c>
      <c r="K278" s="39" t="str">
        <f t="shared" si="34"/>
        <v/>
      </c>
    </row>
    <row r="279" spans="1:11" x14ac:dyDescent="0.25">
      <c r="A279" s="42">
        <v>43646</v>
      </c>
      <c r="B279" s="41">
        <v>2506.85</v>
      </c>
      <c r="C279" s="39" t="s">
        <v>313</v>
      </c>
      <c r="D279" s="39">
        <v>20602.275000000001</v>
      </c>
      <c r="E279" s="39">
        <f t="shared" si="28"/>
        <v>0</v>
      </c>
      <c r="F279" s="39">
        <f t="shared" si="29"/>
        <v>1</v>
      </c>
      <c r="G279" s="40">
        <f t="shared" si="30"/>
        <v>1</v>
      </c>
      <c r="H279" s="39" t="str">
        <f t="shared" si="31"/>
        <v/>
      </c>
      <c r="I279" s="39" t="str">
        <f t="shared" si="32"/>
        <v/>
      </c>
      <c r="J279" s="39">
        <f t="shared" si="33"/>
        <v>1</v>
      </c>
      <c r="K279" s="39" t="str">
        <f t="shared" si="34"/>
        <v/>
      </c>
    </row>
    <row r="280" spans="1:11" x14ac:dyDescent="0.25">
      <c r="A280" s="42">
        <v>43738</v>
      </c>
      <c r="B280" s="41">
        <v>2834.4</v>
      </c>
      <c r="C280" s="39" t="s">
        <v>314</v>
      </c>
      <c r="D280" s="39">
        <v>20843.322</v>
      </c>
      <c r="E280" s="39">
        <f t="shared" si="28"/>
        <v>1</v>
      </c>
      <c r="F280" s="39">
        <f t="shared" si="29"/>
        <v>1</v>
      </c>
      <c r="G280" s="40">
        <f t="shared" si="30"/>
        <v>2</v>
      </c>
      <c r="H280" s="39" t="str">
        <f t="shared" si="31"/>
        <v/>
      </c>
      <c r="I280" s="39">
        <f t="shared" si="32"/>
        <v>1</v>
      </c>
      <c r="J280" s="39" t="str">
        <f t="shared" si="33"/>
        <v/>
      </c>
      <c r="K280" s="39" t="str">
        <f t="shared" si="34"/>
        <v/>
      </c>
    </row>
    <row r="281" spans="1:11" x14ac:dyDescent="0.25">
      <c r="A281" s="42">
        <v>43830</v>
      </c>
      <c r="B281" s="41">
        <v>3230.78</v>
      </c>
      <c r="C281" s="39" t="s">
        <v>315</v>
      </c>
      <c r="D281" s="39">
        <v>20985.448</v>
      </c>
      <c r="E281" s="39">
        <f t="shared" si="28"/>
        <v>1</v>
      </c>
      <c r="F281" s="39">
        <f t="shared" si="29"/>
        <v>1</v>
      </c>
      <c r="G281" s="40">
        <f t="shared" si="30"/>
        <v>2</v>
      </c>
      <c r="H281" s="39" t="str">
        <f t="shared" si="31"/>
        <v/>
      </c>
      <c r="I281" s="39">
        <f t="shared" si="32"/>
        <v>1</v>
      </c>
      <c r="J281" s="39" t="str">
        <f t="shared" si="33"/>
        <v/>
      </c>
      <c r="K281" s="39" t="str">
        <f t="shared" si="34"/>
        <v/>
      </c>
    </row>
    <row r="282" spans="1:11" x14ac:dyDescent="0.25">
      <c r="A282" s="42">
        <v>43921</v>
      </c>
      <c r="B282" s="41">
        <v>2584.59</v>
      </c>
      <c r="C282" s="39" t="s">
        <v>316</v>
      </c>
      <c r="D282" s="39">
        <v>20693.238000000001</v>
      </c>
      <c r="E282" s="39">
        <f t="shared" si="28"/>
        <v>0</v>
      </c>
      <c r="F282" s="39">
        <f t="shared" si="29"/>
        <v>0</v>
      </c>
      <c r="G282" s="40">
        <f t="shared" si="30"/>
        <v>0</v>
      </c>
      <c r="H282" s="39">
        <f t="shared" si="31"/>
        <v>1</v>
      </c>
      <c r="I282" s="39" t="str">
        <f t="shared" si="32"/>
        <v/>
      </c>
      <c r="J282" s="39" t="str">
        <f t="shared" si="33"/>
        <v/>
      </c>
      <c r="K282" s="39" t="str">
        <f t="shared" si="34"/>
        <v/>
      </c>
    </row>
    <row r="283" spans="1:11" x14ac:dyDescent="0.25">
      <c r="A283" s="42">
        <v>44012</v>
      </c>
      <c r="B283" s="41">
        <v>3271.12</v>
      </c>
      <c r="C283" s="39" t="s">
        <v>317</v>
      </c>
      <c r="D283" s="39">
        <v>19056.616999999998</v>
      </c>
      <c r="E283" s="39">
        <f t="shared" si="28"/>
        <v>1</v>
      </c>
      <c r="F283" s="39">
        <f t="shared" si="29"/>
        <v>0</v>
      </c>
      <c r="G283" s="40">
        <f t="shared" si="30"/>
        <v>1</v>
      </c>
      <c r="H283" s="39" t="str">
        <f t="shared" si="31"/>
        <v/>
      </c>
      <c r="I283" s="39" t="str">
        <f t="shared" si="32"/>
        <v/>
      </c>
      <c r="J283" s="39" t="str">
        <f t="shared" si="33"/>
        <v/>
      </c>
      <c r="K283" s="39">
        <f t="shared" si="34"/>
        <v>1</v>
      </c>
    </row>
    <row r="284" spans="1:11" x14ac:dyDescent="0.25">
      <c r="A284" s="42">
        <v>44104</v>
      </c>
      <c r="B284" s="41">
        <v>3363</v>
      </c>
      <c r="C284" s="39" t="s">
        <v>318</v>
      </c>
      <c r="D284" s="39">
        <v>20548.793000000001</v>
      </c>
      <c r="E284" s="39">
        <f t="shared" si="28"/>
        <v>1</v>
      </c>
      <c r="F284" s="39">
        <f t="shared" si="29"/>
        <v>1</v>
      </c>
      <c r="G284" s="40">
        <f t="shared" si="30"/>
        <v>2</v>
      </c>
      <c r="H284" s="39" t="str">
        <f t="shared" si="31"/>
        <v/>
      </c>
      <c r="I284" s="39">
        <f t="shared" si="32"/>
        <v>1</v>
      </c>
      <c r="J284" s="39" t="str">
        <f t="shared" si="33"/>
        <v/>
      </c>
      <c r="K284" s="39" t="str">
        <f t="shared" si="34"/>
        <v/>
      </c>
    </row>
    <row r="285" spans="1:11" x14ac:dyDescent="0.25">
      <c r="A285" s="42">
        <v>44196</v>
      </c>
      <c r="B285" s="41">
        <v>3756.07</v>
      </c>
      <c r="C285" s="39" t="s">
        <v>377</v>
      </c>
      <c r="D285" s="39">
        <v>20771.690999999999</v>
      </c>
      <c r="E285" s="39">
        <f t="shared" ref="E285:E299" si="35">IF(B285&gt;B284,1,IF(B285&lt;B284,0,#N/A))</f>
        <v>1</v>
      </c>
      <c r="F285" s="39">
        <f t="shared" ref="F285:F299" si="36">IF(D285&gt;D284,1,IF(D285&lt;D284,0,#N/A))</f>
        <v>1</v>
      </c>
      <c r="G285" s="40">
        <f t="shared" ref="G285:G299" si="37">E285+F285</f>
        <v>2</v>
      </c>
      <c r="H285" s="39" t="str">
        <f t="shared" ref="H285:H299" si="38">IF(AND(E285=0,F285=0),1,"")</f>
        <v/>
      </c>
      <c r="I285" s="39">
        <f t="shared" ref="I285:I299" si="39">IF(AND(E285=1,F285=1),1,"")</f>
        <v>1</v>
      </c>
      <c r="J285" s="39" t="str">
        <f t="shared" ref="J285:J299" si="40">IF(AND(E285=0,F285=1),1,"")</f>
        <v/>
      </c>
      <c r="K285" s="39" t="str">
        <f t="shared" ref="K285:K299" si="41">IF(AND(E285=1,F285=0),1,"")</f>
        <v/>
      </c>
    </row>
    <row r="286" spans="1:11" x14ac:dyDescent="0.25">
      <c r="A286" s="42">
        <v>44286</v>
      </c>
      <c r="B286" s="41">
        <v>3972.89</v>
      </c>
      <c r="C286" s="39" t="s">
        <v>378</v>
      </c>
      <c r="D286" s="39">
        <v>21058.379000000001</v>
      </c>
      <c r="E286" s="39">
        <f t="shared" si="35"/>
        <v>1</v>
      </c>
      <c r="F286" s="39">
        <f t="shared" si="36"/>
        <v>1</v>
      </c>
      <c r="G286" s="40">
        <f t="shared" si="37"/>
        <v>2</v>
      </c>
      <c r="H286" s="39" t="str">
        <f t="shared" si="38"/>
        <v/>
      </c>
      <c r="I286" s="39">
        <f t="shared" si="39"/>
        <v>1</v>
      </c>
      <c r="J286" s="39" t="str">
        <f t="shared" si="40"/>
        <v/>
      </c>
      <c r="K286" s="39" t="str">
        <f t="shared" si="41"/>
        <v/>
      </c>
    </row>
    <row r="287" spans="1:11" x14ac:dyDescent="0.25">
      <c r="A287" s="42">
        <v>44377</v>
      </c>
      <c r="B287" s="41">
        <v>4297.5</v>
      </c>
      <c r="C287" s="39" t="s">
        <v>379</v>
      </c>
      <c r="D287" s="39">
        <v>21389.005000000001</v>
      </c>
      <c r="E287" s="39">
        <f t="shared" si="35"/>
        <v>1</v>
      </c>
      <c r="F287" s="39">
        <f t="shared" si="36"/>
        <v>1</v>
      </c>
      <c r="G287" s="40">
        <f t="shared" si="37"/>
        <v>2</v>
      </c>
      <c r="H287" s="39" t="str">
        <f t="shared" si="38"/>
        <v/>
      </c>
      <c r="I287" s="39">
        <f t="shared" si="39"/>
        <v>1</v>
      </c>
      <c r="J287" s="39" t="str">
        <f t="shared" si="40"/>
        <v/>
      </c>
      <c r="K287" s="39" t="str">
        <f t="shared" si="41"/>
        <v/>
      </c>
    </row>
    <row r="288" spans="1:11" x14ac:dyDescent="0.25">
      <c r="A288" s="42">
        <v>44469</v>
      </c>
      <c r="B288" s="41">
        <v>4307.54</v>
      </c>
      <c r="C288" s="39" t="s">
        <v>380</v>
      </c>
      <c r="D288" s="39">
        <v>21571.420999999998</v>
      </c>
      <c r="E288" s="39">
        <f t="shared" si="35"/>
        <v>1</v>
      </c>
      <c r="F288" s="39">
        <f t="shared" si="36"/>
        <v>1</v>
      </c>
      <c r="G288" s="40">
        <f t="shared" si="37"/>
        <v>2</v>
      </c>
      <c r="H288" s="39" t="str">
        <f t="shared" si="38"/>
        <v/>
      </c>
      <c r="I288" s="39">
        <f t="shared" si="39"/>
        <v>1</v>
      </c>
      <c r="J288" s="39" t="str">
        <f t="shared" si="40"/>
        <v/>
      </c>
      <c r="K288" s="39" t="str">
        <f t="shared" si="41"/>
        <v/>
      </c>
    </row>
    <row r="289" spans="1:11" x14ac:dyDescent="0.25">
      <c r="A289" s="42">
        <v>44561</v>
      </c>
      <c r="B289" s="41">
        <v>4766.18</v>
      </c>
      <c r="C289" s="39" t="s">
        <v>381</v>
      </c>
      <c r="D289" s="39">
        <v>21960.387999999999</v>
      </c>
      <c r="E289" s="39">
        <f t="shared" si="35"/>
        <v>1</v>
      </c>
      <c r="F289" s="39">
        <f t="shared" si="36"/>
        <v>1</v>
      </c>
      <c r="G289" s="40">
        <f t="shared" si="37"/>
        <v>2</v>
      </c>
      <c r="H289" s="39" t="str">
        <f t="shared" si="38"/>
        <v/>
      </c>
      <c r="I289" s="39">
        <f t="shared" si="39"/>
        <v>1</v>
      </c>
      <c r="J289" s="39" t="str">
        <f t="shared" si="40"/>
        <v/>
      </c>
      <c r="K289" s="39" t="str">
        <f t="shared" si="41"/>
        <v/>
      </c>
    </row>
    <row r="290" spans="1:11" x14ac:dyDescent="0.25">
      <c r="A290" s="42">
        <v>44651</v>
      </c>
      <c r="B290" s="41">
        <v>4530.41</v>
      </c>
      <c r="C290" s="39" t="s">
        <v>382</v>
      </c>
      <c r="D290" s="39">
        <v>21903.85</v>
      </c>
      <c r="E290" s="39">
        <f t="shared" si="35"/>
        <v>0</v>
      </c>
      <c r="F290" s="39">
        <f t="shared" si="36"/>
        <v>0</v>
      </c>
      <c r="G290" s="40">
        <f t="shared" si="37"/>
        <v>0</v>
      </c>
      <c r="H290" s="39">
        <f t="shared" si="38"/>
        <v>1</v>
      </c>
      <c r="I290" s="39" t="str">
        <f t="shared" si="39"/>
        <v/>
      </c>
      <c r="J290" s="39" t="str">
        <f t="shared" si="40"/>
        <v/>
      </c>
      <c r="K290" s="39" t="str">
        <f t="shared" si="41"/>
        <v/>
      </c>
    </row>
    <row r="291" spans="1:11" x14ac:dyDescent="0.25">
      <c r="A291" s="42">
        <v>44742</v>
      </c>
      <c r="B291" s="41">
        <v>3785.38</v>
      </c>
      <c r="C291" s="39" t="s">
        <v>383</v>
      </c>
      <c r="D291" s="39">
        <v>21919.222000000002</v>
      </c>
      <c r="E291" s="39">
        <f t="shared" si="35"/>
        <v>0</v>
      </c>
      <c r="F291" s="39">
        <f t="shared" si="36"/>
        <v>1</v>
      </c>
      <c r="G291" s="40">
        <f t="shared" si="37"/>
        <v>1</v>
      </c>
      <c r="H291" s="39" t="str">
        <f t="shared" si="38"/>
        <v/>
      </c>
      <c r="I291" s="39" t="str">
        <f t="shared" si="39"/>
        <v/>
      </c>
      <c r="J291" s="39">
        <f t="shared" si="40"/>
        <v>1</v>
      </c>
      <c r="K291" s="39" t="str">
        <f t="shared" si="41"/>
        <v/>
      </c>
    </row>
    <row r="292" spans="1:11" x14ac:dyDescent="0.25">
      <c r="A292" s="42">
        <v>44834</v>
      </c>
      <c r="B292" s="41">
        <v>3585.62</v>
      </c>
      <c r="C292" s="39" t="s">
        <v>384</v>
      </c>
      <c r="D292" s="39">
        <v>22066.784</v>
      </c>
      <c r="E292" s="39">
        <f t="shared" si="35"/>
        <v>0</v>
      </c>
      <c r="F292" s="39">
        <f t="shared" si="36"/>
        <v>1</v>
      </c>
      <c r="G292" s="40">
        <f t="shared" si="37"/>
        <v>1</v>
      </c>
      <c r="H292" s="39" t="str">
        <f t="shared" si="38"/>
        <v/>
      </c>
      <c r="I292" s="39" t="str">
        <f t="shared" si="39"/>
        <v/>
      </c>
      <c r="J292" s="39">
        <f t="shared" si="40"/>
        <v>1</v>
      </c>
      <c r="K292" s="39" t="str">
        <f t="shared" si="41"/>
        <v/>
      </c>
    </row>
    <row r="293" spans="1:11" x14ac:dyDescent="0.25">
      <c r="A293" s="42">
        <v>44926</v>
      </c>
      <c r="B293" s="41">
        <v>3839.5</v>
      </c>
      <c r="C293" s="39" t="s">
        <v>387</v>
      </c>
      <c r="D293" s="39">
        <v>22249.458999999999</v>
      </c>
      <c r="E293" s="39">
        <f t="shared" si="35"/>
        <v>1</v>
      </c>
      <c r="F293" s="39">
        <f t="shared" si="36"/>
        <v>1</v>
      </c>
      <c r="G293" s="40">
        <f t="shared" si="37"/>
        <v>2</v>
      </c>
      <c r="H293" s="39" t="str">
        <f t="shared" si="38"/>
        <v/>
      </c>
      <c r="I293" s="39">
        <f t="shared" si="39"/>
        <v>1</v>
      </c>
      <c r="J293" s="39" t="str">
        <f t="shared" si="40"/>
        <v/>
      </c>
      <c r="K293" s="39" t="str">
        <f t="shared" si="41"/>
        <v/>
      </c>
    </row>
    <row r="294" spans="1:11" x14ac:dyDescent="0.25">
      <c r="A294" s="42">
        <v>45016</v>
      </c>
      <c r="B294" s="41">
        <v>4109.3100000000004</v>
      </c>
      <c r="C294" s="39" t="s">
        <v>388</v>
      </c>
      <c r="D294" s="39">
        <v>22403.435000000001</v>
      </c>
      <c r="E294" s="39">
        <f t="shared" si="35"/>
        <v>1</v>
      </c>
      <c r="F294" s="39">
        <f t="shared" si="36"/>
        <v>1</v>
      </c>
      <c r="G294" s="40">
        <f t="shared" si="37"/>
        <v>2</v>
      </c>
      <c r="H294" s="39" t="str">
        <f t="shared" si="38"/>
        <v/>
      </c>
      <c r="I294" s="39">
        <f t="shared" si="39"/>
        <v>1</v>
      </c>
      <c r="J294" s="39" t="str">
        <f t="shared" si="40"/>
        <v/>
      </c>
      <c r="K294" s="39" t="str">
        <f t="shared" si="41"/>
        <v/>
      </c>
    </row>
    <row r="295" spans="1:11" x14ac:dyDescent="0.25">
      <c r="A295" s="42">
        <v>45107</v>
      </c>
      <c r="B295" s="41">
        <v>4450.38</v>
      </c>
      <c r="C295" s="39" t="s">
        <v>389</v>
      </c>
      <c r="D295" s="39">
        <v>22539.418000000001</v>
      </c>
      <c r="E295" s="39">
        <f t="shared" si="35"/>
        <v>1</v>
      </c>
      <c r="F295" s="39">
        <f t="shared" si="36"/>
        <v>1</v>
      </c>
      <c r="G295" s="40">
        <f t="shared" si="37"/>
        <v>2</v>
      </c>
      <c r="H295" s="39" t="str">
        <f t="shared" si="38"/>
        <v/>
      </c>
      <c r="I295" s="39">
        <f t="shared" si="39"/>
        <v>1</v>
      </c>
      <c r="J295" s="39" t="str">
        <f t="shared" si="40"/>
        <v/>
      </c>
      <c r="K295" s="39" t="str">
        <f t="shared" si="41"/>
        <v/>
      </c>
    </row>
    <row r="296" spans="1:11" x14ac:dyDescent="0.25">
      <c r="A296" s="42">
        <v>45199</v>
      </c>
      <c r="B296" s="41">
        <v>4288.05</v>
      </c>
      <c r="C296" s="39" t="s">
        <v>390</v>
      </c>
      <c r="D296" s="39">
        <v>22780.933000000001</v>
      </c>
      <c r="E296" s="39">
        <f t="shared" si="35"/>
        <v>0</v>
      </c>
      <c r="F296" s="39">
        <f t="shared" si="36"/>
        <v>1</v>
      </c>
      <c r="G296" s="40">
        <f t="shared" si="37"/>
        <v>1</v>
      </c>
      <c r="H296" s="39" t="str">
        <f t="shared" si="38"/>
        <v/>
      </c>
      <c r="I296" s="39" t="str">
        <f t="shared" si="39"/>
        <v/>
      </c>
      <c r="J296" s="39">
        <f t="shared" si="40"/>
        <v>1</v>
      </c>
      <c r="K296" s="39" t="str">
        <f t="shared" si="41"/>
        <v/>
      </c>
    </row>
    <row r="297" spans="1:11" x14ac:dyDescent="0.25">
      <c r="A297" s="42">
        <v>45291</v>
      </c>
      <c r="B297" s="41">
        <v>4769.83</v>
      </c>
      <c r="C297" s="39" t="s">
        <v>391</v>
      </c>
      <c r="D297" s="39">
        <v>22960.6</v>
      </c>
      <c r="E297" s="39">
        <f t="shared" si="35"/>
        <v>1</v>
      </c>
      <c r="F297" s="39">
        <f t="shared" si="36"/>
        <v>1</v>
      </c>
      <c r="G297" s="40">
        <f t="shared" si="37"/>
        <v>2</v>
      </c>
      <c r="H297" s="39" t="str">
        <f t="shared" si="38"/>
        <v/>
      </c>
      <c r="I297" s="39">
        <f t="shared" si="39"/>
        <v>1</v>
      </c>
      <c r="J297" s="39" t="str">
        <f t="shared" si="40"/>
        <v/>
      </c>
      <c r="K297" s="39" t="str">
        <f t="shared" si="41"/>
        <v/>
      </c>
    </row>
    <row r="298" spans="1:11" x14ac:dyDescent="0.25">
      <c r="A298" s="42">
        <v>45382</v>
      </c>
      <c r="B298" s="41">
        <v>5254.35</v>
      </c>
      <c r="C298" s="39" t="s">
        <v>385</v>
      </c>
      <c r="D298" s="39">
        <v>23053.544999999998</v>
      </c>
      <c r="E298" s="39">
        <f t="shared" si="35"/>
        <v>1</v>
      </c>
      <c r="F298" s="39">
        <f t="shared" si="36"/>
        <v>1</v>
      </c>
      <c r="G298" s="40">
        <f t="shared" si="37"/>
        <v>2</v>
      </c>
      <c r="H298" s="39" t="str">
        <f t="shared" si="38"/>
        <v/>
      </c>
      <c r="I298" s="39">
        <f t="shared" si="39"/>
        <v>1</v>
      </c>
      <c r="J298" s="39" t="str">
        <f t="shared" si="40"/>
        <v/>
      </c>
      <c r="K298" s="39" t="str">
        <f t="shared" si="41"/>
        <v/>
      </c>
    </row>
    <row r="299" spans="1:11" x14ac:dyDescent="0.25">
      <c r="A299" s="42">
        <v>45473</v>
      </c>
      <c r="B299" s="41">
        <v>5460.48</v>
      </c>
      <c r="C299" s="39" t="s">
        <v>386</v>
      </c>
      <c r="D299" s="39">
        <v>23223.905999999999</v>
      </c>
      <c r="E299" s="39">
        <f t="shared" si="35"/>
        <v>1</v>
      </c>
      <c r="F299" s="39">
        <f t="shared" si="36"/>
        <v>1</v>
      </c>
      <c r="G299" s="40">
        <f t="shared" si="37"/>
        <v>2</v>
      </c>
      <c r="H299" s="39" t="str">
        <f t="shared" si="38"/>
        <v/>
      </c>
      <c r="I299" s="39">
        <f t="shared" si="39"/>
        <v>1</v>
      </c>
      <c r="J299" s="39" t="str">
        <f t="shared" si="40"/>
        <v/>
      </c>
      <c r="K299" s="39" t="str">
        <f t="shared" si="41"/>
        <v/>
      </c>
    </row>
    <row r="300" spans="1:11" x14ac:dyDescent="0.25">
      <c r="A300" s="42"/>
    </row>
    <row r="301" spans="1:11" x14ac:dyDescent="0.25">
      <c r="A301" s="42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2D9-AF04-4D52-8C21-94635635CD08}">
  <dimension ref="A1:X284"/>
  <sheetViews>
    <sheetView zoomScale="145" zoomScaleNormal="145" workbookViewId="0">
      <pane ySplit="1" topLeftCell="A2" activePane="bottomLeft" state="frozen"/>
      <selection activeCell="C1" sqref="C1"/>
      <selection pane="bottomLeft" activeCell="U39" sqref="U39"/>
    </sheetView>
  </sheetViews>
  <sheetFormatPr defaultRowHeight="15" x14ac:dyDescent="0.25"/>
  <cols>
    <col min="1" max="1" width="14.42578125" style="39" customWidth="1"/>
    <col min="2" max="2" width="12.5703125" style="41" customWidth="1"/>
    <col min="3" max="3" width="12.140625" style="39" customWidth="1"/>
    <col min="4" max="4" width="13.28515625" style="39" customWidth="1"/>
    <col min="5" max="6" width="9.140625" style="39"/>
    <col min="7" max="7" width="9.140625" style="40"/>
    <col min="8" max="10" width="9.140625" style="39"/>
    <col min="11" max="11" width="10.28515625" style="39" customWidth="1"/>
    <col min="12" max="12" width="10.85546875" bestFit="1" customWidth="1"/>
    <col min="14" max="24" width="11.42578125" customWidth="1"/>
  </cols>
  <sheetData>
    <row r="1" spans="1:24" s="80" customFormat="1" ht="35.25" customHeight="1" x14ac:dyDescent="0.35">
      <c r="A1" s="89" t="s">
        <v>310</v>
      </c>
      <c r="B1" s="126" t="s">
        <v>357</v>
      </c>
      <c r="C1" s="127"/>
      <c r="D1" s="127" t="s">
        <v>358</v>
      </c>
      <c r="E1" s="89" t="s">
        <v>373</v>
      </c>
      <c r="F1" s="89" t="s">
        <v>307</v>
      </c>
      <c r="G1" s="110" t="s">
        <v>306</v>
      </c>
      <c r="H1" s="89" t="s">
        <v>279</v>
      </c>
      <c r="I1" s="89" t="s">
        <v>278</v>
      </c>
      <c r="J1" s="89" t="s">
        <v>277</v>
      </c>
      <c r="K1" s="89" t="s">
        <v>276</v>
      </c>
      <c r="N1" s="111" t="s">
        <v>337</v>
      </c>
    </row>
    <row r="2" spans="1:24" x14ac:dyDescent="0.25">
      <c r="A2" s="42">
        <v>33694</v>
      </c>
      <c r="C2" s="39" t="s">
        <v>119</v>
      </c>
      <c r="D2" s="39">
        <v>8752192.5999999996</v>
      </c>
      <c r="L2" s="43"/>
      <c r="M2" s="44"/>
      <c r="N2" s="44"/>
      <c r="O2" s="44"/>
      <c r="P2" s="44"/>
      <c r="Q2" s="44"/>
    </row>
    <row r="3" spans="1:24" x14ac:dyDescent="0.25">
      <c r="A3" s="42">
        <v>33785</v>
      </c>
      <c r="C3" s="39" t="s">
        <v>118</v>
      </c>
      <c r="D3" s="39">
        <v>8845628.9000000004</v>
      </c>
      <c r="L3" s="43"/>
      <c r="M3" s="44"/>
      <c r="N3" s="60" t="s">
        <v>284</v>
      </c>
      <c r="O3" s="61" t="s">
        <v>283</v>
      </c>
      <c r="P3" s="60" t="s">
        <v>282</v>
      </c>
      <c r="Q3" s="82" t="s">
        <v>281</v>
      </c>
      <c r="R3" s="55"/>
      <c r="T3" s="79"/>
      <c r="U3" s="78"/>
      <c r="V3" s="78"/>
      <c r="W3" s="78"/>
      <c r="X3" s="77"/>
    </row>
    <row r="4" spans="1:24" x14ac:dyDescent="0.25">
      <c r="A4" s="42">
        <v>33877</v>
      </c>
      <c r="B4" s="41">
        <v>140.27000000000001</v>
      </c>
      <c r="C4" s="39" t="s">
        <v>117</v>
      </c>
      <c r="D4" s="39">
        <v>8881672.8000000007</v>
      </c>
      <c r="E4" s="39">
        <f t="shared" ref="E4:E67" si="0">IF(B4&gt;B3,1,IF(B4&lt;B3,0,#N/A))</f>
        <v>1</v>
      </c>
      <c r="F4" s="39">
        <f t="shared" ref="F4:F67" si="1">IF(D4&gt;D3,1,IF(D4&lt;D3,0,#N/A))</f>
        <v>1</v>
      </c>
      <c r="G4" s="40">
        <f t="shared" ref="G4:G67" si="2">E4+F4</f>
        <v>2</v>
      </c>
      <c r="H4" s="39" t="str">
        <f t="shared" ref="H4:H67" si="3">IF(AND(E4=0,F4=0),1,"")</f>
        <v/>
      </c>
      <c r="I4" s="39">
        <f t="shared" ref="I4:I67" si="4">IF(AND(E4=1,F4=1),1,"")</f>
        <v>1</v>
      </c>
      <c r="J4" s="39" t="str">
        <f t="shared" ref="J4:J67" si="5">IF(AND(E4=0,F4=1),1,"")</f>
        <v/>
      </c>
      <c r="K4" s="39" t="str">
        <f t="shared" ref="K4:K67" si="6">IF(AND(E4=1,F4=0),1,"")</f>
        <v/>
      </c>
      <c r="L4" s="43"/>
      <c r="M4" s="44"/>
      <c r="N4" s="60" t="s">
        <v>279</v>
      </c>
      <c r="O4" s="61" t="s">
        <v>278</v>
      </c>
      <c r="P4" s="60" t="s">
        <v>277</v>
      </c>
      <c r="Q4" s="82" t="s">
        <v>276</v>
      </c>
      <c r="R4" s="52" t="s">
        <v>275</v>
      </c>
      <c r="T4" s="73" t="s">
        <v>302</v>
      </c>
      <c r="U4" s="72" t="s">
        <v>301</v>
      </c>
      <c r="V4" s="72"/>
      <c r="W4" s="72"/>
      <c r="X4" s="71"/>
    </row>
    <row r="5" spans="1:24" x14ac:dyDescent="0.25">
      <c r="A5" s="42">
        <v>33969</v>
      </c>
      <c r="B5" s="41">
        <v>286.88</v>
      </c>
      <c r="C5" s="39" t="s">
        <v>116</v>
      </c>
      <c r="D5" s="39">
        <v>8930471.5999999996</v>
      </c>
      <c r="E5" s="39">
        <f t="shared" si="0"/>
        <v>1</v>
      </c>
      <c r="F5" s="39">
        <f t="shared" si="1"/>
        <v>1</v>
      </c>
      <c r="G5" s="40">
        <f t="shared" si="2"/>
        <v>2</v>
      </c>
      <c r="H5" s="39" t="str">
        <f t="shared" si="3"/>
        <v/>
      </c>
      <c r="I5" s="39">
        <f t="shared" si="4"/>
        <v>1</v>
      </c>
      <c r="J5" s="39" t="str">
        <f t="shared" si="5"/>
        <v/>
      </c>
      <c r="K5" s="39" t="str">
        <f t="shared" si="6"/>
        <v/>
      </c>
      <c r="L5" s="43"/>
      <c r="M5" s="44"/>
      <c r="N5" s="58">
        <f>SUM(H2:H350)</f>
        <v>11</v>
      </c>
      <c r="O5" s="58">
        <f>SUM(I2:I350)</f>
        <v>52</v>
      </c>
      <c r="P5" s="59">
        <f>SUM(J2:J350)</f>
        <v>46</v>
      </c>
      <c r="Q5" s="59">
        <f>SUM(K2:K350)</f>
        <v>4</v>
      </c>
      <c r="R5" s="52">
        <f>O7+Q7</f>
        <v>113</v>
      </c>
      <c r="T5" s="76" t="s">
        <v>299</v>
      </c>
      <c r="U5" s="75" t="s">
        <v>298</v>
      </c>
      <c r="V5" s="75"/>
      <c r="W5" s="75"/>
      <c r="X5" s="74"/>
    </row>
    <row r="6" spans="1:24" x14ac:dyDescent="0.25">
      <c r="A6" s="42">
        <v>34059</v>
      </c>
      <c r="B6" s="41">
        <v>270.64999999999998</v>
      </c>
      <c r="C6" s="39" t="s">
        <v>115</v>
      </c>
      <c r="D6" s="39">
        <v>8926828.5</v>
      </c>
      <c r="E6" s="39">
        <f t="shared" si="0"/>
        <v>0</v>
      </c>
      <c r="F6" s="39">
        <f t="shared" si="1"/>
        <v>0</v>
      </c>
      <c r="G6" s="40">
        <f t="shared" si="2"/>
        <v>0</v>
      </c>
      <c r="H6" s="39">
        <f t="shared" si="3"/>
        <v>1</v>
      </c>
      <c r="I6" s="39" t="str">
        <f t="shared" si="4"/>
        <v/>
      </c>
      <c r="J6" s="39" t="str">
        <f t="shared" si="5"/>
        <v/>
      </c>
      <c r="K6" s="39" t="str">
        <f t="shared" si="6"/>
        <v/>
      </c>
      <c r="L6" s="43"/>
      <c r="M6" s="44"/>
      <c r="N6" s="57">
        <f>N5/R5</f>
        <v>9.7345132743362831E-2</v>
      </c>
      <c r="O6" s="57">
        <f>O5/R5</f>
        <v>0.46017699115044247</v>
      </c>
      <c r="P6" s="56">
        <f>P5/R5</f>
        <v>0.40707964601769914</v>
      </c>
      <c r="Q6" s="56">
        <f>Q5/R5</f>
        <v>3.5398230088495575E-2</v>
      </c>
      <c r="R6" s="55"/>
      <c r="T6" s="73" t="s">
        <v>296</v>
      </c>
      <c r="U6" s="72" t="s">
        <v>295</v>
      </c>
      <c r="V6" s="72"/>
      <c r="W6" s="72"/>
      <c r="X6" s="71"/>
    </row>
    <row r="7" spans="1:24" x14ac:dyDescent="0.25">
      <c r="A7" s="42">
        <v>34150</v>
      </c>
      <c r="B7" s="41">
        <v>241.21</v>
      </c>
      <c r="C7" s="39" t="s">
        <v>114</v>
      </c>
      <c r="D7" s="39">
        <v>8996948</v>
      </c>
      <c r="E7" s="39">
        <f t="shared" si="0"/>
        <v>0</v>
      </c>
      <c r="F7" s="39">
        <f t="shared" si="1"/>
        <v>1</v>
      </c>
      <c r="G7" s="40">
        <f t="shared" si="2"/>
        <v>1</v>
      </c>
      <c r="H7" s="39" t="str">
        <f t="shared" si="3"/>
        <v/>
      </c>
      <c r="I7" s="39" t="str">
        <f t="shared" si="4"/>
        <v/>
      </c>
      <c r="J7" s="39">
        <f t="shared" si="5"/>
        <v>1</v>
      </c>
      <c r="K7" s="39" t="str">
        <f t="shared" si="6"/>
        <v/>
      </c>
      <c r="L7" s="43"/>
      <c r="M7" s="44"/>
      <c r="N7" s="58"/>
      <c r="O7" s="58">
        <f>N5+O5</f>
        <v>63</v>
      </c>
      <c r="P7" s="59"/>
      <c r="Q7" s="59">
        <f>P5+Q5</f>
        <v>50</v>
      </c>
      <c r="R7" s="55"/>
      <c r="T7" s="83" t="s">
        <v>293</v>
      </c>
      <c r="U7" s="84" t="s">
        <v>292</v>
      </c>
      <c r="V7" s="84"/>
      <c r="W7" s="84"/>
      <c r="X7" s="85"/>
    </row>
    <row r="8" spans="1:24" x14ac:dyDescent="0.25">
      <c r="A8" s="42">
        <v>34242</v>
      </c>
      <c r="B8" s="41">
        <v>315.37</v>
      </c>
      <c r="C8" s="39" t="s">
        <v>113</v>
      </c>
      <c r="D8" s="39">
        <v>9042839.1999999993</v>
      </c>
      <c r="E8" s="39">
        <f t="shared" si="0"/>
        <v>1</v>
      </c>
      <c r="F8" s="39">
        <f t="shared" si="1"/>
        <v>1</v>
      </c>
      <c r="G8" s="40">
        <f t="shared" si="2"/>
        <v>2</v>
      </c>
      <c r="H8" s="39" t="str">
        <f t="shared" si="3"/>
        <v/>
      </c>
      <c r="I8" s="39">
        <f t="shared" si="4"/>
        <v>1</v>
      </c>
      <c r="J8" s="39" t="str">
        <f t="shared" si="5"/>
        <v/>
      </c>
      <c r="K8" s="39" t="str">
        <f t="shared" si="6"/>
        <v/>
      </c>
      <c r="L8" s="43"/>
      <c r="M8" s="44"/>
      <c r="N8" s="70"/>
      <c r="O8" s="69">
        <f>O7/R5</f>
        <v>0.55752212389380529</v>
      </c>
      <c r="P8" s="68"/>
      <c r="Q8" s="67">
        <f>Q7/R5</f>
        <v>0.44247787610619471</v>
      </c>
      <c r="R8" s="55"/>
      <c r="T8" s="66"/>
      <c r="U8" s="65"/>
      <c r="V8" s="65"/>
      <c r="W8" s="65"/>
      <c r="X8" s="64"/>
    </row>
    <row r="9" spans="1:24" x14ac:dyDescent="0.25">
      <c r="A9" s="42">
        <v>34334</v>
      </c>
      <c r="B9" s="41">
        <v>261.57</v>
      </c>
      <c r="C9" s="39" t="s">
        <v>112</v>
      </c>
      <c r="D9" s="39">
        <v>9076638.5</v>
      </c>
      <c r="E9" s="39">
        <f t="shared" si="0"/>
        <v>0</v>
      </c>
      <c r="F9" s="39">
        <f t="shared" si="1"/>
        <v>1</v>
      </c>
      <c r="G9" s="40">
        <f t="shared" si="2"/>
        <v>1</v>
      </c>
      <c r="H9" s="39" t="str">
        <f t="shared" si="3"/>
        <v/>
      </c>
      <c r="I9" s="39" t="str">
        <f t="shared" si="4"/>
        <v/>
      </c>
      <c r="J9" s="39">
        <f t="shared" si="5"/>
        <v>1</v>
      </c>
      <c r="K9" s="39" t="str">
        <f t="shared" si="6"/>
        <v/>
      </c>
      <c r="L9" s="43"/>
      <c r="M9" s="44"/>
      <c r="N9" s="62"/>
      <c r="O9" s="62"/>
      <c r="P9" s="63"/>
      <c r="Q9" s="62"/>
    </row>
    <row r="10" spans="1:24" x14ac:dyDescent="0.25">
      <c r="A10" s="42">
        <v>34424</v>
      </c>
      <c r="B10" s="41">
        <v>254.53</v>
      </c>
      <c r="C10" s="39" t="s">
        <v>111</v>
      </c>
      <c r="D10" s="39">
        <v>9111059.4000000004</v>
      </c>
      <c r="E10" s="39">
        <f t="shared" si="0"/>
        <v>0</v>
      </c>
      <c r="F10" s="39">
        <f t="shared" si="1"/>
        <v>1</v>
      </c>
      <c r="G10" s="40">
        <f t="shared" si="2"/>
        <v>1</v>
      </c>
      <c r="H10" s="39" t="str">
        <f t="shared" si="3"/>
        <v/>
      </c>
      <c r="I10" s="39" t="str">
        <f t="shared" si="4"/>
        <v/>
      </c>
      <c r="J10" s="39">
        <f t="shared" si="5"/>
        <v>1</v>
      </c>
      <c r="K10" s="39" t="str">
        <f t="shared" si="6"/>
        <v/>
      </c>
      <c r="L10" s="43"/>
      <c r="M10" s="44"/>
      <c r="N10" t="s">
        <v>369</v>
      </c>
      <c r="O10" s="44"/>
      <c r="P10" s="44"/>
      <c r="Q10" s="44"/>
    </row>
    <row r="11" spans="1:24" x14ac:dyDescent="0.25">
      <c r="A11" s="42">
        <v>34515</v>
      </c>
      <c r="B11" s="41">
        <v>238.27</v>
      </c>
      <c r="C11" s="39" t="s">
        <v>110</v>
      </c>
      <c r="D11" s="39">
        <v>9222570.8000000007</v>
      </c>
      <c r="E11" s="39">
        <f t="shared" si="0"/>
        <v>0</v>
      </c>
      <c r="F11" s="39">
        <f t="shared" si="1"/>
        <v>1</v>
      </c>
      <c r="G11" s="40">
        <f t="shared" si="2"/>
        <v>1</v>
      </c>
      <c r="H11" s="39" t="str">
        <f t="shared" si="3"/>
        <v/>
      </c>
      <c r="I11" s="39" t="str">
        <f t="shared" si="4"/>
        <v/>
      </c>
      <c r="J11" s="39">
        <f t="shared" si="5"/>
        <v>1</v>
      </c>
      <c r="K11" s="39" t="str">
        <f t="shared" si="6"/>
        <v/>
      </c>
      <c r="L11" s="43"/>
      <c r="M11" s="44"/>
      <c r="N11" t="s">
        <v>370</v>
      </c>
      <c r="O11" s="44"/>
      <c r="P11" s="44"/>
      <c r="Q11" s="44"/>
    </row>
    <row r="12" spans="1:24" x14ac:dyDescent="0.25">
      <c r="A12" s="42">
        <v>34607</v>
      </c>
      <c r="B12" s="41">
        <v>177.84</v>
      </c>
      <c r="C12" s="39" t="s">
        <v>109</v>
      </c>
      <c r="D12" s="39">
        <v>9288616.5999999996</v>
      </c>
      <c r="E12" s="39">
        <f t="shared" si="0"/>
        <v>0</v>
      </c>
      <c r="F12" s="39">
        <f t="shared" si="1"/>
        <v>1</v>
      </c>
      <c r="G12" s="40">
        <f t="shared" si="2"/>
        <v>1</v>
      </c>
      <c r="H12" s="39" t="str">
        <f t="shared" si="3"/>
        <v/>
      </c>
      <c r="I12" s="39" t="str">
        <f t="shared" si="4"/>
        <v/>
      </c>
      <c r="J12" s="39">
        <f t="shared" si="5"/>
        <v>1</v>
      </c>
      <c r="K12" s="39" t="str">
        <f t="shared" si="6"/>
        <v/>
      </c>
      <c r="L12" s="43"/>
      <c r="M12" s="44"/>
      <c r="N12" t="s">
        <v>371</v>
      </c>
      <c r="O12" s="44"/>
      <c r="P12" s="44"/>
      <c r="Q12" s="44"/>
    </row>
    <row r="13" spans="1:24" x14ac:dyDescent="0.25">
      <c r="A13" s="42">
        <v>34699</v>
      </c>
      <c r="B13" s="41">
        <v>119.89</v>
      </c>
      <c r="C13" s="39" t="s">
        <v>108</v>
      </c>
      <c r="D13" s="39">
        <v>9394578</v>
      </c>
      <c r="E13" s="39">
        <f t="shared" si="0"/>
        <v>0</v>
      </c>
      <c r="F13" s="39">
        <f t="shared" si="1"/>
        <v>1</v>
      </c>
      <c r="G13" s="40">
        <f t="shared" si="2"/>
        <v>1</v>
      </c>
      <c r="H13" s="39" t="str">
        <f t="shared" si="3"/>
        <v/>
      </c>
      <c r="I13" s="39" t="str">
        <f t="shared" si="4"/>
        <v/>
      </c>
      <c r="J13" s="39">
        <f t="shared" si="5"/>
        <v>1</v>
      </c>
      <c r="K13" s="39" t="str">
        <f t="shared" si="6"/>
        <v/>
      </c>
      <c r="L13" s="43"/>
      <c r="M13" s="44"/>
      <c r="O13" s="44"/>
      <c r="P13" s="44"/>
      <c r="Q13" s="44"/>
    </row>
    <row r="14" spans="1:24" x14ac:dyDescent="0.25">
      <c r="A14" s="42">
        <v>34789</v>
      </c>
      <c r="B14" s="41">
        <v>188.25</v>
      </c>
      <c r="C14" s="39" t="s">
        <v>107</v>
      </c>
      <c r="D14" s="39">
        <v>9462438.8000000007</v>
      </c>
      <c r="E14" s="39">
        <f t="shared" si="0"/>
        <v>1</v>
      </c>
      <c r="F14" s="39">
        <f t="shared" si="1"/>
        <v>1</v>
      </c>
      <c r="G14" s="40">
        <f t="shared" si="2"/>
        <v>2</v>
      </c>
      <c r="H14" s="39" t="str">
        <f t="shared" si="3"/>
        <v/>
      </c>
      <c r="I14" s="39">
        <f t="shared" si="4"/>
        <v>1</v>
      </c>
      <c r="J14" s="39" t="str">
        <f t="shared" si="5"/>
        <v/>
      </c>
      <c r="K14" s="39" t="str">
        <f t="shared" si="6"/>
        <v/>
      </c>
      <c r="L14" s="43"/>
      <c r="M14" s="44"/>
      <c r="N14" s="60" t="s">
        <v>284</v>
      </c>
      <c r="O14" s="61" t="s">
        <v>283</v>
      </c>
      <c r="P14" s="60" t="s">
        <v>282</v>
      </c>
      <c r="Q14" s="82" t="s">
        <v>281</v>
      </c>
      <c r="R14" s="55"/>
    </row>
    <row r="15" spans="1:24" x14ac:dyDescent="0.25">
      <c r="A15" s="42">
        <v>34880</v>
      </c>
      <c r="B15" s="41">
        <v>140.63</v>
      </c>
      <c r="C15" s="39" t="s">
        <v>106</v>
      </c>
      <c r="D15" s="39">
        <v>9501619.1999999993</v>
      </c>
      <c r="E15" s="39">
        <f t="shared" si="0"/>
        <v>0</v>
      </c>
      <c r="F15" s="39">
        <f t="shared" si="1"/>
        <v>1</v>
      </c>
      <c r="G15" s="40">
        <f t="shared" si="2"/>
        <v>1</v>
      </c>
      <c r="H15" s="39" t="str">
        <f t="shared" si="3"/>
        <v/>
      </c>
      <c r="I15" s="39" t="str">
        <f t="shared" si="4"/>
        <v/>
      </c>
      <c r="J15" s="39">
        <f t="shared" si="5"/>
        <v>1</v>
      </c>
      <c r="K15" s="39" t="str">
        <f t="shared" si="6"/>
        <v/>
      </c>
      <c r="L15" s="43"/>
      <c r="M15" s="44"/>
      <c r="N15" s="60" t="s">
        <v>279</v>
      </c>
      <c r="O15" s="61" t="s">
        <v>278</v>
      </c>
      <c r="P15" s="60" t="s">
        <v>277</v>
      </c>
      <c r="Q15" s="82" t="s">
        <v>276</v>
      </c>
      <c r="R15" s="52" t="s">
        <v>275</v>
      </c>
    </row>
    <row r="16" spans="1:24" x14ac:dyDescent="0.25">
      <c r="A16" s="42">
        <v>34972</v>
      </c>
      <c r="B16" s="41">
        <v>135.30000000000001</v>
      </c>
      <c r="C16" s="39" t="s">
        <v>105</v>
      </c>
      <c r="D16" s="39">
        <v>9558413.5999999996</v>
      </c>
      <c r="E16" s="39">
        <f t="shared" si="0"/>
        <v>0</v>
      </c>
      <c r="F16" s="39">
        <f t="shared" si="1"/>
        <v>1</v>
      </c>
      <c r="G16" s="40">
        <f t="shared" si="2"/>
        <v>1</v>
      </c>
      <c r="H16" s="39" t="str">
        <f t="shared" si="3"/>
        <v/>
      </c>
      <c r="I16" s="39" t="str">
        <f t="shared" si="4"/>
        <v/>
      </c>
      <c r="J16" s="39">
        <f t="shared" si="5"/>
        <v>1</v>
      </c>
      <c r="K16" s="39" t="str">
        <f t="shared" si="6"/>
        <v/>
      </c>
      <c r="L16" s="43"/>
      <c r="M16" s="44"/>
      <c r="N16" s="58">
        <f>N5</f>
        <v>11</v>
      </c>
      <c r="O16" s="58">
        <f>O5</f>
        <v>52</v>
      </c>
      <c r="P16" s="58">
        <f>P5</f>
        <v>46</v>
      </c>
      <c r="Q16" s="59">
        <f>Q5</f>
        <v>4</v>
      </c>
      <c r="R16" s="52">
        <f>N16+O16+P16+Q16</f>
        <v>113</v>
      </c>
    </row>
    <row r="17" spans="1:24" x14ac:dyDescent="0.25">
      <c r="A17" s="42">
        <v>35064</v>
      </c>
      <c r="B17" s="41">
        <v>124.78</v>
      </c>
      <c r="C17" s="39" t="s">
        <v>104</v>
      </c>
      <c r="D17" s="39">
        <v>9572135.8000000007</v>
      </c>
      <c r="E17" s="39">
        <f t="shared" si="0"/>
        <v>0</v>
      </c>
      <c r="F17" s="39">
        <f t="shared" si="1"/>
        <v>1</v>
      </c>
      <c r="G17" s="40">
        <f t="shared" si="2"/>
        <v>1</v>
      </c>
      <c r="H17" s="39" t="str">
        <f t="shared" si="3"/>
        <v/>
      </c>
      <c r="I17" s="39" t="str">
        <f t="shared" si="4"/>
        <v/>
      </c>
      <c r="J17" s="39">
        <f t="shared" si="5"/>
        <v>1</v>
      </c>
      <c r="K17" s="39" t="str">
        <f t="shared" si="6"/>
        <v/>
      </c>
      <c r="L17" s="43"/>
      <c r="M17" s="44"/>
      <c r="N17" s="57">
        <f>N16/R16</f>
        <v>9.7345132743362831E-2</v>
      </c>
      <c r="O17" s="57">
        <f>O16/R16</f>
        <v>0.46017699115044247</v>
      </c>
      <c r="P17" s="57">
        <f>P16/R16</f>
        <v>0.40707964601769914</v>
      </c>
      <c r="Q17" s="56">
        <f>Q16/R16</f>
        <v>3.5398230088495575E-2</v>
      </c>
      <c r="R17" s="55"/>
    </row>
    <row r="18" spans="1:24" x14ac:dyDescent="0.25">
      <c r="A18" s="42">
        <v>35155</v>
      </c>
      <c r="B18" s="41">
        <v>133.36000000000001</v>
      </c>
      <c r="C18" s="39" t="s">
        <v>103</v>
      </c>
      <c r="D18" s="39">
        <v>9666250.9000000004</v>
      </c>
      <c r="E18" s="39">
        <f t="shared" si="0"/>
        <v>1</v>
      </c>
      <c r="F18" s="39">
        <f t="shared" si="1"/>
        <v>1</v>
      </c>
      <c r="G18" s="40">
        <f t="shared" si="2"/>
        <v>2</v>
      </c>
      <c r="H18" s="39" t="str">
        <f t="shared" si="3"/>
        <v/>
      </c>
      <c r="I18" s="39">
        <f t="shared" si="4"/>
        <v>1</v>
      </c>
      <c r="J18" s="39" t="str">
        <f t="shared" si="5"/>
        <v/>
      </c>
      <c r="K18" s="39" t="str">
        <f t="shared" si="6"/>
        <v/>
      </c>
      <c r="L18" s="43"/>
      <c r="M18" s="44"/>
      <c r="N18" s="58"/>
      <c r="O18" s="58"/>
      <c r="P18" s="58">
        <f>N16+O16+P16</f>
        <v>109</v>
      </c>
      <c r="Q18" s="59">
        <f>Q16</f>
        <v>4</v>
      </c>
      <c r="R18" s="55"/>
    </row>
    <row r="19" spans="1:24" x14ac:dyDescent="0.25">
      <c r="A19" s="42">
        <v>35246</v>
      </c>
      <c r="B19" s="41">
        <v>113.25</v>
      </c>
      <c r="C19" s="39" t="s">
        <v>102</v>
      </c>
      <c r="D19" s="39">
        <v>9724899.4000000004</v>
      </c>
      <c r="E19" s="39">
        <f t="shared" si="0"/>
        <v>0</v>
      </c>
      <c r="F19" s="39">
        <f t="shared" si="1"/>
        <v>1</v>
      </c>
      <c r="G19" s="40">
        <f t="shared" si="2"/>
        <v>1</v>
      </c>
      <c r="H19" s="39" t="str">
        <f t="shared" si="3"/>
        <v/>
      </c>
      <c r="I19" s="39" t="str">
        <f t="shared" si="4"/>
        <v/>
      </c>
      <c r="J19" s="39">
        <f t="shared" si="5"/>
        <v>1</v>
      </c>
      <c r="K19" s="39" t="str">
        <f t="shared" si="6"/>
        <v/>
      </c>
      <c r="L19" s="43"/>
      <c r="M19" s="44"/>
      <c r="N19" s="58"/>
      <c r="O19" s="58"/>
      <c r="P19" s="57">
        <f>P18/R16</f>
        <v>0.96460176991150437</v>
      </c>
      <c r="Q19" s="56">
        <f>Q18/R16</f>
        <v>3.5398230088495575E-2</v>
      </c>
      <c r="R19" s="55"/>
    </row>
    <row r="20" spans="1:24" x14ac:dyDescent="0.25">
      <c r="A20" s="42">
        <v>35338</v>
      </c>
      <c r="B20" s="41">
        <v>111.97</v>
      </c>
      <c r="C20" s="39" t="s">
        <v>101</v>
      </c>
      <c r="D20" s="39">
        <v>9837455.8000000007</v>
      </c>
      <c r="E20" s="39">
        <f t="shared" si="0"/>
        <v>0</v>
      </c>
      <c r="F20" s="39">
        <f t="shared" si="1"/>
        <v>1</v>
      </c>
      <c r="G20" s="40">
        <f t="shared" si="2"/>
        <v>1</v>
      </c>
      <c r="H20" s="39" t="str">
        <f t="shared" si="3"/>
        <v/>
      </c>
      <c r="I20" s="39" t="str">
        <f t="shared" si="4"/>
        <v/>
      </c>
      <c r="J20" s="39">
        <f t="shared" si="5"/>
        <v>1</v>
      </c>
      <c r="K20" s="39" t="str">
        <f t="shared" si="6"/>
        <v/>
      </c>
      <c r="L20" s="43"/>
      <c r="M20" s="44"/>
      <c r="N20" s="54"/>
      <c r="O20" s="53" t="s">
        <v>269</v>
      </c>
      <c r="P20" s="53"/>
      <c r="Q20" s="52"/>
      <c r="R20" s="51"/>
    </row>
    <row r="21" spans="1:24" x14ac:dyDescent="0.25">
      <c r="A21" s="42">
        <v>35430</v>
      </c>
      <c r="B21" s="41">
        <v>191.67</v>
      </c>
      <c r="C21" s="39" t="s">
        <v>100</v>
      </c>
      <c r="D21" s="39">
        <v>9956099.1999999993</v>
      </c>
      <c r="E21" s="39">
        <f t="shared" si="0"/>
        <v>1</v>
      </c>
      <c r="F21" s="39">
        <f t="shared" si="1"/>
        <v>1</v>
      </c>
      <c r="G21" s="40">
        <f t="shared" si="2"/>
        <v>2</v>
      </c>
      <c r="H21" s="39" t="str">
        <f t="shared" si="3"/>
        <v/>
      </c>
      <c r="I21" s="39">
        <f t="shared" si="4"/>
        <v>1</v>
      </c>
      <c r="J21" s="39" t="str">
        <f t="shared" si="5"/>
        <v/>
      </c>
      <c r="K21" s="39" t="str">
        <f t="shared" si="6"/>
        <v/>
      </c>
      <c r="L21" s="43"/>
      <c r="M21" s="44"/>
      <c r="N21" s="44"/>
      <c r="O21" s="44"/>
      <c r="P21" s="44"/>
      <c r="Q21" s="44"/>
    </row>
    <row r="22" spans="1:24" x14ac:dyDescent="0.25">
      <c r="A22" s="42">
        <v>35520</v>
      </c>
      <c r="B22" s="41">
        <v>266.85000000000002</v>
      </c>
      <c r="C22" s="39" t="s">
        <v>99</v>
      </c>
      <c r="D22" s="39">
        <v>10070867</v>
      </c>
      <c r="E22" s="39">
        <f t="shared" si="0"/>
        <v>1</v>
      </c>
      <c r="F22" s="39">
        <f t="shared" si="1"/>
        <v>1</v>
      </c>
      <c r="G22" s="40">
        <f t="shared" si="2"/>
        <v>2</v>
      </c>
      <c r="H22" s="39" t="str">
        <f t="shared" si="3"/>
        <v/>
      </c>
      <c r="I22" s="39">
        <f t="shared" si="4"/>
        <v>1</v>
      </c>
      <c r="J22" s="39" t="str">
        <f t="shared" si="5"/>
        <v/>
      </c>
      <c r="K22" s="39" t="str">
        <f t="shared" si="6"/>
        <v/>
      </c>
      <c r="L22" s="43"/>
      <c r="M22" s="44"/>
      <c r="N22" s="44"/>
      <c r="O22" s="44"/>
      <c r="P22" s="44"/>
      <c r="Q22" s="44"/>
    </row>
    <row r="23" spans="1:24" x14ac:dyDescent="0.25">
      <c r="A23" s="42">
        <v>35611</v>
      </c>
      <c r="B23" s="41">
        <v>327.33999999999997</v>
      </c>
      <c r="C23" s="39" t="s">
        <v>98</v>
      </c>
      <c r="D23" s="39">
        <v>10166348.9</v>
      </c>
      <c r="E23" s="39">
        <f t="shared" si="0"/>
        <v>1</v>
      </c>
      <c r="F23" s="39">
        <f t="shared" si="1"/>
        <v>1</v>
      </c>
      <c r="G23" s="40">
        <f t="shared" si="2"/>
        <v>2</v>
      </c>
      <c r="H23" s="39" t="str">
        <f t="shared" si="3"/>
        <v/>
      </c>
      <c r="I23" s="39">
        <f t="shared" si="4"/>
        <v>1</v>
      </c>
      <c r="J23" s="39" t="str">
        <f t="shared" si="5"/>
        <v/>
      </c>
      <c r="K23" s="39" t="str">
        <f t="shared" si="6"/>
        <v/>
      </c>
      <c r="L23" s="43"/>
      <c r="M23" s="44"/>
      <c r="N23" s="81" t="s">
        <v>372</v>
      </c>
      <c r="O23" s="45"/>
      <c r="P23" s="44"/>
      <c r="Q23" s="44"/>
    </row>
    <row r="24" spans="1:24" x14ac:dyDescent="0.25">
      <c r="A24" s="42">
        <v>35703</v>
      </c>
      <c r="B24" s="41">
        <v>435.73</v>
      </c>
      <c r="C24" s="39" t="s">
        <v>97</v>
      </c>
      <c r="D24" s="39">
        <v>10222849.800000001</v>
      </c>
      <c r="E24" s="39">
        <f t="shared" si="0"/>
        <v>1</v>
      </c>
      <c r="F24" s="39">
        <f t="shared" si="1"/>
        <v>1</v>
      </c>
      <c r="G24" s="40">
        <f t="shared" si="2"/>
        <v>2</v>
      </c>
      <c r="H24" s="39" t="str">
        <f t="shared" si="3"/>
        <v/>
      </c>
      <c r="I24" s="39">
        <f t="shared" si="4"/>
        <v>1</v>
      </c>
      <c r="J24" s="39" t="str">
        <f t="shared" si="5"/>
        <v/>
      </c>
      <c r="K24" s="39" t="str">
        <f t="shared" si="6"/>
        <v/>
      </c>
      <c r="L24" s="43"/>
      <c r="M24" s="44"/>
      <c r="N24" s="45"/>
      <c r="O24" s="46"/>
      <c r="P24" s="44"/>
      <c r="Q24" s="44"/>
    </row>
    <row r="25" spans="1:24" x14ac:dyDescent="0.25">
      <c r="A25" s="42">
        <v>35795</v>
      </c>
      <c r="B25" s="41">
        <v>425.87</v>
      </c>
      <c r="C25" s="39" t="s">
        <v>96</v>
      </c>
      <c r="D25" s="39">
        <v>10295129.1</v>
      </c>
      <c r="E25" s="39">
        <f t="shared" si="0"/>
        <v>0</v>
      </c>
      <c r="F25" s="39">
        <f t="shared" si="1"/>
        <v>1</v>
      </c>
      <c r="G25" s="40">
        <f t="shared" si="2"/>
        <v>1</v>
      </c>
      <c r="H25" s="39" t="str">
        <f t="shared" si="3"/>
        <v/>
      </c>
      <c r="I25" s="39" t="str">
        <f t="shared" si="4"/>
        <v/>
      </c>
      <c r="J25" s="39">
        <f t="shared" si="5"/>
        <v>1</v>
      </c>
      <c r="K25" s="39" t="str">
        <f t="shared" si="6"/>
        <v/>
      </c>
      <c r="L25" s="43"/>
      <c r="M25" s="44"/>
      <c r="N25" s="86"/>
      <c r="P25" s="44"/>
      <c r="Q25" s="44"/>
    </row>
    <row r="26" spans="1:24" x14ac:dyDescent="0.25">
      <c r="A26" s="42">
        <v>35885</v>
      </c>
      <c r="B26" s="41">
        <v>330.8</v>
      </c>
      <c r="C26" s="39" t="s">
        <v>95</v>
      </c>
      <c r="D26" s="39">
        <v>10386106.199999999</v>
      </c>
      <c r="E26" s="39">
        <f t="shared" si="0"/>
        <v>0</v>
      </c>
      <c r="F26" s="39">
        <f t="shared" si="1"/>
        <v>1</v>
      </c>
      <c r="G26" s="40">
        <f t="shared" si="2"/>
        <v>1</v>
      </c>
      <c r="H26" s="39" t="str">
        <f t="shared" si="3"/>
        <v/>
      </c>
      <c r="I26" s="39" t="str">
        <f t="shared" si="4"/>
        <v/>
      </c>
      <c r="J26" s="39">
        <f t="shared" si="5"/>
        <v>1</v>
      </c>
      <c r="K26" s="39" t="str">
        <f t="shared" si="6"/>
        <v/>
      </c>
      <c r="L26" s="43"/>
      <c r="M26" s="44"/>
      <c r="O26" s="44"/>
    </row>
    <row r="27" spans="1:24" x14ac:dyDescent="0.25">
      <c r="A27" s="42">
        <v>35976</v>
      </c>
      <c r="B27" s="41">
        <v>381.29</v>
      </c>
      <c r="C27" s="39" t="s">
        <v>94</v>
      </c>
      <c r="D27" s="39">
        <v>10395823.199999999</v>
      </c>
      <c r="E27" s="39">
        <f t="shared" si="0"/>
        <v>1</v>
      </c>
      <c r="F27" s="39">
        <f t="shared" si="1"/>
        <v>1</v>
      </c>
      <c r="G27" s="40">
        <f t="shared" si="2"/>
        <v>2</v>
      </c>
      <c r="H27" s="39" t="str">
        <f t="shared" si="3"/>
        <v/>
      </c>
      <c r="I27" s="39">
        <f t="shared" si="4"/>
        <v>1</v>
      </c>
      <c r="J27" s="39" t="str">
        <f t="shared" si="5"/>
        <v/>
      </c>
      <c r="K27" s="39" t="str">
        <f t="shared" si="6"/>
        <v/>
      </c>
      <c r="L27" s="43"/>
      <c r="M27" s="44"/>
      <c r="O27" s="87"/>
    </row>
    <row r="28" spans="1:24" x14ac:dyDescent="0.25">
      <c r="A28" s="42">
        <v>36068</v>
      </c>
      <c r="B28" s="41">
        <v>378.84</v>
      </c>
      <c r="C28" s="39" t="s">
        <v>93</v>
      </c>
      <c r="D28" s="39">
        <v>10416658.6</v>
      </c>
      <c r="E28" s="39">
        <f t="shared" si="0"/>
        <v>0</v>
      </c>
      <c r="F28" s="39">
        <f t="shared" si="1"/>
        <v>1</v>
      </c>
      <c r="G28" s="40">
        <f t="shared" si="2"/>
        <v>1</v>
      </c>
      <c r="H28" s="39" t="str">
        <f t="shared" si="3"/>
        <v/>
      </c>
      <c r="I28" s="39" t="str">
        <f t="shared" si="4"/>
        <v/>
      </c>
      <c r="J28" s="39">
        <f t="shared" si="5"/>
        <v>1</v>
      </c>
      <c r="K28" s="39" t="str">
        <f t="shared" si="6"/>
        <v/>
      </c>
      <c r="L28" s="43"/>
      <c r="M28" s="44"/>
      <c r="N28" s="44"/>
    </row>
    <row r="29" spans="1:24" x14ac:dyDescent="0.25">
      <c r="A29" s="42">
        <v>36160</v>
      </c>
      <c r="B29" s="41">
        <v>403.36</v>
      </c>
      <c r="C29" s="39" t="s">
        <v>92</v>
      </c>
      <c r="D29" s="39">
        <v>10434708.5</v>
      </c>
      <c r="E29" s="39">
        <f t="shared" si="0"/>
        <v>1</v>
      </c>
      <c r="F29" s="39">
        <f t="shared" si="1"/>
        <v>1</v>
      </c>
      <c r="G29" s="40">
        <f t="shared" si="2"/>
        <v>2</v>
      </c>
      <c r="H29" s="39" t="str">
        <f t="shared" si="3"/>
        <v/>
      </c>
      <c r="I29" s="39">
        <f t="shared" si="4"/>
        <v>1</v>
      </c>
      <c r="J29" s="39" t="str">
        <f t="shared" si="5"/>
        <v/>
      </c>
      <c r="K29" s="39" t="str">
        <f t="shared" si="6"/>
        <v/>
      </c>
      <c r="L29" s="43"/>
      <c r="M29" s="44"/>
      <c r="N29" s="48"/>
      <c r="O29" s="48"/>
      <c r="P29" s="48"/>
      <c r="Q29" s="48"/>
    </row>
    <row r="30" spans="1:24" x14ac:dyDescent="0.25">
      <c r="A30" s="42">
        <v>36250</v>
      </c>
      <c r="B30" s="41">
        <v>371.69</v>
      </c>
      <c r="C30" s="39" t="s">
        <v>91</v>
      </c>
      <c r="D30" s="39">
        <v>10443821.1</v>
      </c>
      <c r="E30" s="39">
        <f t="shared" si="0"/>
        <v>0</v>
      </c>
      <c r="F30" s="39">
        <f t="shared" si="1"/>
        <v>1</v>
      </c>
      <c r="G30" s="40">
        <f t="shared" si="2"/>
        <v>1</v>
      </c>
      <c r="H30" s="39" t="str">
        <f t="shared" si="3"/>
        <v/>
      </c>
      <c r="I30" s="39" t="str">
        <f t="shared" si="4"/>
        <v/>
      </c>
      <c r="J30" s="39">
        <f t="shared" si="5"/>
        <v>1</v>
      </c>
      <c r="K30" s="39" t="str">
        <f t="shared" si="6"/>
        <v/>
      </c>
      <c r="L30" s="43"/>
      <c r="M30" s="44"/>
      <c r="N30" s="48"/>
      <c r="O30" s="48"/>
      <c r="P30" s="48"/>
      <c r="Q30" s="48"/>
      <c r="R30" s="44"/>
      <c r="T30" s="48"/>
      <c r="U30" s="50"/>
      <c r="V30" s="50"/>
      <c r="W30" s="50"/>
      <c r="X30" s="50"/>
    </row>
    <row r="31" spans="1:24" x14ac:dyDescent="0.25">
      <c r="A31" s="42">
        <v>36341</v>
      </c>
      <c r="B31" s="41">
        <v>343.85</v>
      </c>
      <c r="C31" s="39" t="s">
        <v>90</v>
      </c>
      <c r="D31" s="39">
        <v>10504623.5</v>
      </c>
      <c r="E31" s="39">
        <f t="shared" si="0"/>
        <v>0</v>
      </c>
      <c r="F31" s="39">
        <f t="shared" si="1"/>
        <v>1</v>
      </c>
      <c r="G31" s="40">
        <f t="shared" si="2"/>
        <v>1</v>
      </c>
      <c r="H31" s="39" t="str">
        <f t="shared" si="3"/>
        <v/>
      </c>
      <c r="I31" s="39" t="str">
        <f t="shared" si="4"/>
        <v/>
      </c>
      <c r="J31" s="39">
        <f t="shared" si="5"/>
        <v>1</v>
      </c>
      <c r="K31" s="39" t="str">
        <f t="shared" si="6"/>
        <v/>
      </c>
      <c r="L31" s="43"/>
      <c r="M31" s="44"/>
      <c r="N31" s="44"/>
      <c r="O31" s="44"/>
      <c r="P31" s="44"/>
      <c r="Q31" s="44"/>
      <c r="R31" s="44"/>
      <c r="T31" s="48"/>
      <c r="U31" s="50"/>
      <c r="V31" s="50"/>
      <c r="W31" s="50"/>
      <c r="X31" s="50"/>
    </row>
    <row r="32" spans="1:24" x14ac:dyDescent="0.25">
      <c r="A32" s="42">
        <v>36433</v>
      </c>
      <c r="B32" s="41">
        <v>348.24</v>
      </c>
      <c r="C32" s="39" t="s">
        <v>89</v>
      </c>
      <c r="D32" s="39">
        <v>10553505.5</v>
      </c>
      <c r="E32" s="39">
        <f t="shared" si="0"/>
        <v>1</v>
      </c>
      <c r="F32" s="39">
        <f t="shared" si="1"/>
        <v>1</v>
      </c>
      <c r="G32" s="40">
        <f t="shared" si="2"/>
        <v>2</v>
      </c>
      <c r="H32" s="39" t="str">
        <f t="shared" si="3"/>
        <v/>
      </c>
      <c r="I32" s="39">
        <f t="shared" si="4"/>
        <v>1</v>
      </c>
      <c r="J32" s="39" t="str">
        <f t="shared" si="5"/>
        <v/>
      </c>
      <c r="K32" s="39" t="str">
        <f t="shared" si="6"/>
        <v/>
      </c>
      <c r="L32" s="43"/>
      <c r="M32" s="44"/>
      <c r="N32" s="47"/>
      <c r="O32" s="47"/>
      <c r="P32" s="47"/>
      <c r="Q32" s="47"/>
      <c r="T32" s="48"/>
      <c r="U32" s="50"/>
      <c r="V32" s="50"/>
      <c r="W32" s="50"/>
      <c r="X32" s="50"/>
    </row>
    <row r="33" spans="1:24" x14ac:dyDescent="0.25">
      <c r="A33" s="42">
        <v>36525</v>
      </c>
      <c r="B33" s="41">
        <v>507.17</v>
      </c>
      <c r="C33" s="39" t="s">
        <v>88</v>
      </c>
      <c r="D33" s="39">
        <v>10571434.800000001</v>
      </c>
      <c r="E33" s="39">
        <f t="shared" si="0"/>
        <v>1</v>
      </c>
      <c r="F33" s="39">
        <f t="shared" si="1"/>
        <v>1</v>
      </c>
      <c r="G33" s="40">
        <f t="shared" si="2"/>
        <v>2</v>
      </c>
      <c r="H33" s="39" t="str">
        <f t="shared" si="3"/>
        <v/>
      </c>
      <c r="I33" s="39">
        <f t="shared" si="4"/>
        <v>1</v>
      </c>
      <c r="J33" s="39" t="str">
        <f t="shared" si="5"/>
        <v/>
      </c>
      <c r="K33" s="39" t="str">
        <f t="shared" si="6"/>
        <v/>
      </c>
      <c r="L33" s="43"/>
      <c r="M33" s="44"/>
      <c r="N33" s="44"/>
      <c r="O33" s="44"/>
      <c r="P33" s="44"/>
      <c r="Q33" s="44"/>
      <c r="T33" s="48"/>
      <c r="U33" s="50"/>
      <c r="V33" s="50"/>
      <c r="W33" s="50"/>
      <c r="X33" s="50"/>
    </row>
    <row r="34" spans="1:24" x14ac:dyDescent="0.25">
      <c r="A34" s="42">
        <v>36616</v>
      </c>
      <c r="B34" s="41">
        <v>464.74</v>
      </c>
      <c r="C34" s="39" t="s">
        <v>87</v>
      </c>
      <c r="D34" s="39">
        <v>10548557.9</v>
      </c>
      <c r="E34" s="39">
        <f t="shared" si="0"/>
        <v>0</v>
      </c>
      <c r="F34" s="39">
        <f t="shared" si="1"/>
        <v>0</v>
      </c>
      <c r="G34" s="40">
        <f t="shared" si="2"/>
        <v>0</v>
      </c>
      <c r="H34" s="39">
        <f t="shared" si="3"/>
        <v>1</v>
      </c>
      <c r="I34" s="39" t="str">
        <f t="shared" si="4"/>
        <v/>
      </c>
      <c r="J34" s="39" t="str">
        <f t="shared" si="5"/>
        <v/>
      </c>
      <c r="K34" s="39" t="str">
        <f t="shared" si="6"/>
        <v/>
      </c>
      <c r="L34" s="43"/>
      <c r="M34" s="44"/>
      <c r="N34" s="44"/>
      <c r="O34" s="47"/>
      <c r="P34" s="44"/>
      <c r="Q34" s="47"/>
    </row>
    <row r="35" spans="1:24" x14ac:dyDescent="0.25">
      <c r="A35" s="42">
        <v>36707</v>
      </c>
      <c r="B35" s="41">
        <v>402.18</v>
      </c>
      <c r="C35" s="39" t="s">
        <v>86</v>
      </c>
      <c r="D35" s="39">
        <v>10562616</v>
      </c>
      <c r="E35" s="39">
        <f t="shared" si="0"/>
        <v>0</v>
      </c>
      <c r="F35" s="39">
        <f t="shared" si="1"/>
        <v>1</v>
      </c>
      <c r="G35" s="40">
        <f t="shared" si="2"/>
        <v>1</v>
      </c>
      <c r="H35" s="39" t="str">
        <f t="shared" si="3"/>
        <v/>
      </c>
      <c r="I35" s="39" t="str">
        <f t="shared" si="4"/>
        <v/>
      </c>
      <c r="J35" s="39">
        <f t="shared" si="5"/>
        <v>1</v>
      </c>
      <c r="K35" s="39" t="str">
        <f t="shared" si="6"/>
        <v/>
      </c>
      <c r="L35" s="43"/>
      <c r="M35" s="44"/>
      <c r="N35" s="44"/>
      <c r="O35" s="44"/>
      <c r="P35" s="47"/>
      <c r="Q35" s="44"/>
    </row>
    <row r="36" spans="1:24" x14ac:dyDescent="0.25">
      <c r="A36" s="42">
        <v>36799</v>
      </c>
      <c r="B36" s="41">
        <v>560.98</v>
      </c>
      <c r="C36" s="39" t="s">
        <v>85</v>
      </c>
      <c r="D36" s="39">
        <v>10628784.800000001</v>
      </c>
      <c r="E36" s="39">
        <f t="shared" si="0"/>
        <v>1</v>
      </c>
      <c r="F36" s="39">
        <f t="shared" si="1"/>
        <v>1</v>
      </c>
      <c r="G36" s="40">
        <f t="shared" si="2"/>
        <v>2</v>
      </c>
      <c r="H36" s="39" t="str">
        <f t="shared" si="3"/>
        <v/>
      </c>
      <c r="I36" s="39">
        <f t="shared" si="4"/>
        <v>1</v>
      </c>
      <c r="J36" s="39" t="str">
        <f t="shared" si="5"/>
        <v/>
      </c>
      <c r="K36" s="39" t="str">
        <f t="shared" si="6"/>
        <v/>
      </c>
      <c r="L36" s="43"/>
      <c r="M36" s="44"/>
      <c r="N36" s="49"/>
      <c r="O36" s="44"/>
      <c r="P36" s="44"/>
      <c r="Q36" s="44"/>
    </row>
    <row r="37" spans="1:24" x14ac:dyDescent="0.25">
      <c r="A37" s="42">
        <v>36891</v>
      </c>
      <c r="B37" s="41">
        <v>602.05999999999995</v>
      </c>
      <c r="C37" s="39" t="s">
        <v>84</v>
      </c>
      <c r="D37" s="39">
        <v>10707700.9</v>
      </c>
      <c r="E37" s="39">
        <f t="shared" si="0"/>
        <v>1</v>
      </c>
      <c r="F37" s="39">
        <f t="shared" si="1"/>
        <v>1</v>
      </c>
      <c r="G37" s="40">
        <f t="shared" si="2"/>
        <v>2</v>
      </c>
      <c r="H37" s="39" t="str">
        <f t="shared" si="3"/>
        <v/>
      </c>
      <c r="I37" s="39">
        <f t="shared" si="4"/>
        <v>1</v>
      </c>
      <c r="J37" s="39" t="str">
        <f t="shared" si="5"/>
        <v/>
      </c>
      <c r="K37" s="39" t="str">
        <f t="shared" si="6"/>
        <v/>
      </c>
      <c r="L37" s="43"/>
      <c r="M37" s="44"/>
      <c r="N37" s="49"/>
      <c r="O37" s="44"/>
      <c r="P37" s="44"/>
      <c r="Q37" s="44"/>
    </row>
    <row r="38" spans="1:24" x14ac:dyDescent="0.25">
      <c r="A38" s="42">
        <v>36981</v>
      </c>
      <c r="B38" s="41">
        <v>590.37</v>
      </c>
      <c r="C38" s="39" t="s">
        <v>83</v>
      </c>
      <c r="D38" s="39">
        <v>10776818</v>
      </c>
      <c r="E38" s="39">
        <f t="shared" si="0"/>
        <v>0</v>
      </c>
      <c r="F38" s="39">
        <f t="shared" si="1"/>
        <v>1</v>
      </c>
      <c r="G38" s="40">
        <f t="shared" si="2"/>
        <v>1</v>
      </c>
      <c r="H38" s="39" t="str">
        <f t="shared" si="3"/>
        <v/>
      </c>
      <c r="I38" s="39" t="str">
        <f t="shared" si="4"/>
        <v/>
      </c>
      <c r="J38" s="39">
        <f t="shared" si="5"/>
        <v>1</v>
      </c>
      <c r="K38" s="39" t="str">
        <f t="shared" si="6"/>
        <v/>
      </c>
      <c r="L38" s="43"/>
      <c r="M38" s="44"/>
      <c r="N38" s="49"/>
      <c r="O38" s="44"/>
      <c r="P38" s="44"/>
      <c r="Q38" s="44"/>
    </row>
    <row r="39" spans="1:24" x14ac:dyDescent="0.25">
      <c r="A39" s="42">
        <v>37072</v>
      </c>
      <c r="B39" s="41">
        <v>635.73</v>
      </c>
      <c r="C39" s="39" t="s">
        <v>82</v>
      </c>
      <c r="D39" s="39">
        <v>10845210.4</v>
      </c>
      <c r="E39" s="39">
        <f t="shared" si="0"/>
        <v>1</v>
      </c>
      <c r="F39" s="39">
        <f t="shared" si="1"/>
        <v>1</v>
      </c>
      <c r="G39" s="40">
        <f t="shared" si="2"/>
        <v>2</v>
      </c>
      <c r="H39" s="39" t="str">
        <f t="shared" si="3"/>
        <v/>
      </c>
      <c r="I39" s="39">
        <f t="shared" si="4"/>
        <v>1</v>
      </c>
      <c r="J39" s="39" t="str">
        <f t="shared" si="5"/>
        <v/>
      </c>
      <c r="K39" s="39" t="str">
        <f t="shared" si="6"/>
        <v/>
      </c>
      <c r="L39" s="43"/>
      <c r="M39" s="44"/>
      <c r="O39" s="44"/>
      <c r="P39" s="44"/>
      <c r="Q39" s="44"/>
    </row>
    <row r="40" spans="1:24" x14ac:dyDescent="0.25">
      <c r="A40" s="42">
        <v>37164</v>
      </c>
      <c r="B40" s="41">
        <v>642.12</v>
      </c>
      <c r="C40" s="39" t="s">
        <v>81</v>
      </c>
      <c r="D40" s="39">
        <v>10877698.1</v>
      </c>
      <c r="E40" s="39">
        <f t="shared" si="0"/>
        <v>1</v>
      </c>
      <c r="F40" s="39">
        <f t="shared" si="1"/>
        <v>1</v>
      </c>
      <c r="G40" s="40">
        <f t="shared" si="2"/>
        <v>2</v>
      </c>
      <c r="H40" s="39" t="str">
        <f t="shared" si="3"/>
        <v/>
      </c>
      <c r="I40" s="39">
        <f t="shared" si="4"/>
        <v>1</v>
      </c>
      <c r="J40" s="39" t="str">
        <f t="shared" si="5"/>
        <v/>
      </c>
      <c r="K40" s="39" t="str">
        <f t="shared" si="6"/>
        <v/>
      </c>
      <c r="L40" s="43"/>
      <c r="M40" s="44"/>
      <c r="N40" s="48"/>
      <c r="O40" s="48"/>
      <c r="P40" s="48"/>
      <c r="Q40" s="48"/>
    </row>
    <row r="41" spans="1:24" x14ac:dyDescent="0.25">
      <c r="A41" s="42">
        <v>37256</v>
      </c>
      <c r="B41" s="41">
        <v>658.27</v>
      </c>
      <c r="C41" s="39" t="s">
        <v>80</v>
      </c>
      <c r="D41" s="39">
        <v>10924915.6</v>
      </c>
      <c r="E41" s="39">
        <f t="shared" si="0"/>
        <v>1</v>
      </c>
      <c r="F41" s="39">
        <f t="shared" si="1"/>
        <v>1</v>
      </c>
      <c r="G41" s="40">
        <f t="shared" si="2"/>
        <v>2</v>
      </c>
      <c r="H41" s="39" t="str">
        <f t="shared" si="3"/>
        <v/>
      </c>
      <c r="I41" s="39">
        <f t="shared" si="4"/>
        <v>1</v>
      </c>
      <c r="J41" s="39" t="str">
        <f t="shared" si="5"/>
        <v/>
      </c>
      <c r="K41" s="39" t="str">
        <f t="shared" si="6"/>
        <v/>
      </c>
      <c r="L41" s="43"/>
      <c r="M41" s="44"/>
      <c r="N41" s="48"/>
      <c r="O41" s="48"/>
      <c r="P41" s="48"/>
      <c r="Q41" s="48"/>
      <c r="R41" s="44"/>
    </row>
    <row r="42" spans="1:24" x14ac:dyDescent="0.25">
      <c r="A42" s="42">
        <v>37346</v>
      </c>
      <c r="B42" s="41">
        <v>512.97</v>
      </c>
      <c r="C42" s="39" t="s">
        <v>79</v>
      </c>
      <c r="D42" s="39">
        <v>10955976.4</v>
      </c>
      <c r="E42" s="39">
        <f t="shared" si="0"/>
        <v>0</v>
      </c>
      <c r="F42" s="39">
        <f t="shared" si="1"/>
        <v>1</v>
      </c>
      <c r="G42" s="40">
        <f t="shared" si="2"/>
        <v>1</v>
      </c>
      <c r="H42" s="39" t="str">
        <f t="shared" si="3"/>
        <v/>
      </c>
      <c r="I42" s="39" t="str">
        <f t="shared" si="4"/>
        <v/>
      </c>
      <c r="J42" s="39">
        <f t="shared" si="5"/>
        <v>1</v>
      </c>
      <c r="K42" s="39" t="str">
        <f t="shared" si="6"/>
        <v/>
      </c>
      <c r="L42" s="43"/>
      <c r="M42" s="44"/>
      <c r="N42" s="44"/>
      <c r="O42" s="44"/>
      <c r="P42" s="44"/>
      <c r="Q42" s="44"/>
      <c r="R42" s="44"/>
    </row>
    <row r="43" spans="1:24" x14ac:dyDescent="0.25">
      <c r="A43" s="42">
        <v>37437</v>
      </c>
      <c r="B43" s="41">
        <v>475.94</v>
      </c>
      <c r="C43" s="39" t="s">
        <v>78</v>
      </c>
      <c r="D43" s="39">
        <v>11022904.4</v>
      </c>
      <c r="E43" s="39">
        <f t="shared" si="0"/>
        <v>0</v>
      </c>
      <c r="F43" s="39">
        <f t="shared" si="1"/>
        <v>1</v>
      </c>
      <c r="G43" s="40">
        <f t="shared" si="2"/>
        <v>1</v>
      </c>
      <c r="H43" s="39" t="str">
        <f t="shared" si="3"/>
        <v/>
      </c>
      <c r="I43" s="39" t="str">
        <f t="shared" si="4"/>
        <v/>
      </c>
      <c r="J43" s="39">
        <f t="shared" si="5"/>
        <v>1</v>
      </c>
      <c r="K43" s="39" t="str">
        <f t="shared" si="6"/>
        <v/>
      </c>
      <c r="L43" s="43"/>
      <c r="M43" s="44"/>
      <c r="N43" s="47"/>
      <c r="O43" s="47"/>
      <c r="P43" s="47"/>
      <c r="Q43" s="47"/>
    </row>
    <row r="44" spans="1:24" x14ac:dyDescent="0.25">
      <c r="A44" s="42">
        <v>37529</v>
      </c>
      <c r="B44" s="41">
        <v>466.54</v>
      </c>
      <c r="C44" s="39" t="s">
        <v>77</v>
      </c>
      <c r="D44" s="39">
        <v>11111499.4</v>
      </c>
      <c r="E44" s="39">
        <f t="shared" si="0"/>
        <v>0</v>
      </c>
      <c r="F44" s="39">
        <f t="shared" si="1"/>
        <v>1</v>
      </c>
      <c r="G44" s="40">
        <f t="shared" si="2"/>
        <v>1</v>
      </c>
      <c r="H44" s="39" t="str">
        <f t="shared" si="3"/>
        <v/>
      </c>
      <c r="I44" s="39" t="str">
        <f t="shared" si="4"/>
        <v/>
      </c>
      <c r="J44" s="39">
        <f t="shared" si="5"/>
        <v>1</v>
      </c>
      <c r="K44" s="39" t="str">
        <f t="shared" si="6"/>
        <v/>
      </c>
      <c r="L44" s="43"/>
      <c r="M44" s="44"/>
      <c r="N44" s="44"/>
      <c r="O44" s="44"/>
      <c r="P44" s="44"/>
      <c r="Q44" s="44"/>
    </row>
    <row r="45" spans="1:24" x14ac:dyDescent="0.25">
      <c r="A45" s="42">
        <v>37621</v>
      </c>
      <c r="B45" s="41">
        <v>507</v>
      </c>
      <c r="C45" s="39" t="s">
        <v>76</v>
      </c>
      <c r="D45" s="39">
        <v>11185568.9</v>
      </c>
      <c r="E45" s="39">
        <f t="shared" si="0"/>
        <v>1</v>
      </c>
      <c r="F45" s="39">
        <f t="shared" si="1"/>
        <v>1</v>
      </c>
      <c r="G45" s="40">
        <f t="shared" si="2"/>
        <v>2</v>
      </c>
      <c r="H45" s="39" t="str">
        <f t="shared" si="3"/>
        <v/>
      </c>
      <c r="I45" s="39">
        <f t="shared" si="4"/>
        <v>1</v>
      </c>
      <c r="J45" s="39" t="str">
        <f t="shared" si="5"/>
        <v/>
      </c>
      <c r="K45" s="39" t="str">
        <f t="shared" si="6"/>
        <v/>
      </c>
      <c r="L45" s="43"/>
      <c r="M45" s="44"/>
      <c r="N45" s="44"/>
      <c r="O45" s="44"/>
      <c r="P45" s="47"/>
      <c r="Q45" s="47"/>
    </row>
    <row r="46" spans="1:24" x14ac:dyDescent="0.25">
      <c r="A46" s="42">
        <v>37711</v>
      </c>
      <c r="B46" s="41">
        <v>462.65</v>
      </c>
      <c r="C46" s="39" t="s">
        <v>75</v>
      </c>
      <c r="D46" s="39">
        <v>11295156.4</v>
      </c>
      <c r="E46" s="39">
        <f t="shared" si="0"/>
        <v>0</v>
      </c>
      <c r="F46" s="39">
        <f t="shared" si="1"/>
        <v>1</v>
      </c>
      <c r="G46" s="40">
        <f t="shared" si="2"/>
        <v>1</v>
      </c>
      <c r="H46" s="39" t="str">
        <f t="shared" si="3"/>
        <v/>
      </c>
      <c r="I46" s="39" t="str">
        <f t="shared" si="4"/>
        <v/>
      </c>
      <c r="J46" s="39">
        <f t="shared" si="5"/>
        <v>1</v>
      </c>
      <c r="K46" s="39" t="str">
        <f t="shared" si="6"/>
        <v/>
      </c>
      <c r="L46" s="43"/>
      <c r="M46" s="44"/>
      <c r="N46" s="44"/>
      <c r="O46" s="44"/>
      <c r="P46" s="44"/>
      <c r="Q46" s="44"/>
    </row>
    <row r="47" spans="1:24" x14ac:dyDescent="0.25">
      <c r="A47" s="42">
        <v>37802</v>
      </c>
      <c r="B47" s="41">
        <v>388.76</v>
      </c>
      <c r="C47" s="39" t="s">
        <v>74</v>
      </c>
      <c r="D47" s="39">
        <v>11432149.199999999</v>
      </c>
      <c r="E47" s="39">
        <f t="shared" si="0"/>
        <v>0</v>
      </c>
      <c r="F47" s="39">
        <f t="shared" si="1"/>
        <v>1</v>
      </c>
      <c r="G47" s="40">
        <f t="shared" si="2"/>
        <v>1</v>
      </c>
      <c r="H47" s="39" t="str">
        <f t="shared" si="3"/>
        <v/>
      </c>
      <c r="I47" s="39" t="str">
        <f t="shared" si="4"/>
        <v/>
      </c>
      <c r="J47" s="39">
        <f t="shared" si="5"/>
        <v>1</v>
      </c>
      <c r="K47" s="39" t="str">
        <f t="shared" si="6"/>
        <v/>
      </c>
      <c r="L47" s="43"/>
      <c r="M47" s="44"/>
      <c r="N47" s="44"/>
      <c r="O47" s="44"/>
      <c r="P47" s="44"/>
      <c r="Q47" s="44"/>
    </row>
    <row r="48" spans="1:24" x14ac:dyDescent="0.25">
      <c r="A48" s="42">
        <v>37894</v>
      </c>
      <c r="B48" s="41">
        <v>423.82</v>
      </c>
      <c r="C48" s="39" t="s">
        <v>73</v>
      </c>
      <c r="D48" s="39">
        <v>11502475.4</v>
      </c>
      <c r="E48" s="39">
        <f t="shared" si="0"/>
        <v>1</v>
      </c>
      <c r="F48" s="39">
        <f t="shared" si="1"/>
        <v>1</v>
      </c>
      <c r="G48" s="40">
        <f t="shared" si="2"/>
        <v>2</v>
      </c>
      <c r="H48" s="39" t="str">
        <f t="shared" si="3"/>
        <v/>
      </c>
      <c r="I48" s="39">
        <f t="shared" si="4"/>
        <v>1</v>
      </c>
      <c r="J48" s="39" t="str">
        <f t="shared" si="5"/>
        <v/>
      </c>
      <c r="K48" s="39" t="str">
        <f t="shared" si="6"/>
        <v/>
      </c>
      <c r="L48" s="43"/>
      <c r="M48" s="44"/>
      <c r="N48" s="44"/>
      <c r="O48" s="44"/>
      <c r="P48" s="44"/>
      <c r="Q48" s="44"/>
    </row>
    <row r="49" spans="1:17" x14ac:dyDescent="0.25">
      <c r="A49" s="42">
        <v>37986</v>
      </c>
      <c r="B49" s="41">
        <v>407.36</v>
      </c>
      <c r="C49" s="39" t="s">
        <v>72</v>
      </c>
      <c r="D49" s="39">
        <v>11623510.800000001</v>
      </c>
      <c r="E49" s="39">
        <f t="shared" si="0"/>
        <v>0</v>
      </c>
      <c r="F49" s="39">
        <f t="shared" si="1"/>
        <v>1</v>
      </c>
      <c r="G49" s="40">
        <f t="shared" si="2"/>
        <v>1</v>
      </c>
      <c r="H49" s="39" t="str">
        <f t="shared" si="3"/>
        <v/>
      </c>
      <c r="I49" s="39" t="str">
        <f t="shared" si="4"/>
        <v/>
      </c>
      <c r="J49" s="39">
        <f t="shared" si="5"/>
        <v>1</v>
      </c>
      <c r="K49" s="39" t="str">
        <f t="shared" si="6"/>
        <v/>
      </c>
      <c r="L49" s="43"/>
      <c r="M49" s="44"/>
      <c r="N49" s="46"/>
      <c r="O49" s="45"/>
      <c r="P49" s="44"/>
      <c r="Q49" s="44"/>
    </row>
    <row r="50" spans="1:17" x14ac:dyDescent="0.25">
      <c r="A50" s="42">
        <v>38077</v>
      </c>
      <c r="B50" s="41">
        <v>374.82</v>
      </c>
      <c r="C50" s="39" t="s">
        <v>71</v>
      </c>
      <c r="D50" s="39">
        <v>11712827.199999999</v>
      </c>
      <c r="E50" s="39">
        <f t="shared" si="0"/>
        <v>0</v>
      </c>
      <c r="F50" s="39">
        <f t="shared" si="1"/>
        <v>1</v>
      </c>
      <c r="G50" s="40">
        <f t="shared" si="2"/>
        <v>1</v>
      </c>
      <c r="H50" s="39" t="str">
        <f t="shared" si="3"/>
        <v/>
      </c>
      <c r="I50" s="39" t="str">
        <f t="shared" si="4"/>
        <v/>
      </c>
      <c r="J50" s="39">
        <f t="shared" si="5"/>
        <v>1</v>
      </c>
      <c r="K50" s="39" t="str">
        <f t="shared" si="6"/>
        <v/>
      </c>
      <c r="L50" s="43"/>
      <c r="M50" s="44"/>
    </row>
    <row r="51" spans="1:17" x14ac:dyDescent="0.25">
      <c r="A51" s="42">
        <v>38168</v>
      </c>
      <c r="B51" s="41">
        <v>378.63</v>
      </c>
      <c r="C51" s="39" t="s">
        <v>70</v>
      </c>
      <c r="D51" s="39">
        <v>11794805.9</v>
      </c>
      <c r="E51" s="39">
        <f t="shared" si="0"/>
        <v>1</v>
      </c>
      <c r="F51" s="39">
        <f t="shared" si="1"/>
        <v>1</v>
      </c>
      <c r="G51" s="40">
        <f t="shared" si="2"/>
        <v>2</v>
      </c>
      <c r="H51" s="39" t="str">
        <f t="shared" si="3"/>
        <v/>
      </c>
      <c r="I51" s="39">
        <f t="shared" si="4"/>
        <v>1</v>
      </c>
      <c r="J51" s="39" t="str">
        <f t="shared" si="5"/>
        <v/>
      </c>
      <c r="K51" s="39" t="str">
        <f t="shared" si="6"/>
        <v/>
      </c>
      <c r="L51" s="43"/>
      <c r="M51" s="44"/>
    </row>
    <row r="52" spans="1:17" x14ac:dyDescent="0.25">
      <c r="A52" s="42">
        <v>38260</v>
      </c>
      <c r="B52" s="41">
        <v>458.49</v>
      </c>
      <c r="C52" s="39" t="s">
        <v>69</v>
      </c>
      <c r="D52" s="39">
        <v>11854969.4</v>
      </c>
      <c r="E52" s="39">
        <f t="shared" si="0"/>
        <v>1</v>
      </c>
      <c r="F52" s="39">
        <f t="shared" si="1"/>
        <v>1</v>
      </c>
      <c r="G52" s="40">
        <f t="shared" si="2"/>
        <v>2</v>
      </c>
      <c r="H52" s="39" t="str">
        <f t="shared" si="3"/>
        <v/>
      </c>
      <c r="I52" s="39">
        <f t="shared" si="4"/>
        <v>1</v>
      </c>
      <c r="J52" s="39" t="str">
        <f t="shared" si="5"/>
        <v/>
      </c>
      <c r="K52" s="39" t="str">
        <f t="shared" si="6"/>
        <v/>
      </c>
      <c r="L52" s="43"/>
      <c r="M52" s="44"/>
    </row>
    <row r="53" spans="1:17" x14ac:dyDescent="0.25">
      <c r="A53" s="42">
        <v>38352</v>
      </c>
      <c r="B53" s="41">
        <v>354.51</v>
      </c>
      <c r="C53" s="39" t="s">
        <v>68</v>
      </c>
      <c r="D53" s="39">
        <v>11932024.4</v>
      </c>
      <c r="E53" s="39">
        <f t="shared" si="0"/>
        <v>0</v>
      </c>
      <c r="F53" s="39">
        <f t="shared" si="1"/>
        <v>1</v>
      </c>
      <c r="G53" s="40">
        <f t="shared" si="2"/>
        <v>1</v>
      </c>
      <c r="H53" s="39" t="str">
        <f t="shared" si="3"/>
        <v/>
      </c>
      <c r="I53" s="39" t="str">
        <f t="shared" si="4"/>
        <v/>
      </c>
      <c r="J53" s="39">
        <f t="shared" si="5"/>
        <v>1</v>
      </c>
      <c r="K53" s="39" t="str">
        <f t="shared" si="6"/>
        <v/>
      </c>
      <c r="L53" s="43"/>
      <c r="M53" s="44"/>
    </row>
    <row r="54" spans="1:17" x14ac:dyDescent="0.25">
      <c r="A54" s="42">
        <v>38442</v>
      </c>
      <c r="B54" s="41">
        <v>355.19</v>
      </c>
      <c r="C54" s="39" t="s">
        <v>67</v>
      </c>
      <c r="D54" s="39">
        <v>11991622.199999999</v>
      </c>
      <c r="E54" s="39">
        <f t="shared" si="0"/>
        <v>1</v>
      </c>
      <c r="F54" s="39">
        <f t="shared" si="1"/>
        <v>1</v>
      </c>
      <c r="G54" s="40">
        <f t="shared" si="2"/>
        <v>2</v>
      </c>
      <c r="H54" s="39" t="str">
        <f t="shared" si="3"/>
        <v/>
      </c>
      <c r="I54" s="39">
        <f t="shared" si="4"/>
        <v>1</v>
      </c>
      <c r="J54" s="39" t="str">
        <f t="shared" si="5"/>
        <v/>
      </c>
      <c r="K54" s="39" t="str">
        <f t="shared" si="6"/>
        <v/>
      </c>
      <c r="L54" s="43"/>
      <c r="M54" s="44"/>
    </row>
    <row r="55" spans="1:17" x14ac:dyDescent="0.25">
      <c r="A55" s="42">
        <v>38533</v>
      </c>
      <c r="B55" s="41">
        <v>315.81</v>
      </c>
      <c r="C55" s="39" t="s">
        <v>66</v>
      </c>
      <c r="D55" s="39">
        <v>11963423.800000001</v>
      </c>
      <c r="E55" s="39">
        <f t="shared" si="0"/>
        <v>0</v>
      </c>
      <c r="F55" s="39">
        <f t="shared" si="1"/>
        <v>0</v>
      </c>
      <c r="G55" s="40">
        <f t="shared" si="2"/>
        <v>0</v>
      </c>
      <c r="H55" s="39">
        <f t="shared" si="3"/>
        <v>1</v>
      </c>
      <c r="I55" s="39" t="str">
        <f t="shared" si="4"/>
        <v/>
      </c>
      <c r="J55" s="39" t="str">
        <f t="shared" si="5"/>
        <v/>
      </c>
      <c r="K55" s="39" t="str">
        <f t="shared" si="6"/>
        <v/>
      </c>
      <c r="L55" s="43"/>
      <c r="M55" s="44"/>
    </row>
    <row r="56" spans="1:17" x14ac:dyDescent="0.25">
      <c r="A56" s="42">
        <v>38625</v>
      </c>
      <c r="B56" s="41">
        <v>296.75</v>
      </c>
      <c r="C56" s="39" t="s">
        <v>65</v>
      </c>
      <c r="D56" s="39">
        <v>11904072.6</v>
      </c>
      <c r="E56" s="39">
        <f t="shared" si="0"/>
        <v>0</v>
      </c>
      <c r="F56" s="39">
        <f t="shared" si="1"/>
        <v>0</v>
      </c>
      <c r="G56" s="40">
        <f t="shared" si="2"/>
        <v>0</v>
      </c>
      <c r="H56" s="39">
        <f t="shared" si="3"/>
        <v>1</v>
      </c>
      <c r="I56" s="39" t="str">
        <f t="shared" si="4"/>
        <v/>
      </c>
      <c r="J56" s="39" t="str">
        <f t="shared" si="5"/>
        <v/>
      </c>
      <c r="K56" s="39" t="str">
        <f t="shared" si="6"/>
        <v/>
      </c>
      <c r="L56" s="43"/>
      <c r="M56" s="44"/>
    </row>
    <row r="57" spans="1:17" x14ac:dyDescent="0.25">
      <c r="A57" s="42">
        <v>38717</v>
      </c>
      <c r="B57" s="41">
        <v>260.73</v>
      </c>
      <c r="C57" s="39" t="s">
        <v>64</v>
      </c>
      <c r="D57" s="39">
        <v>11690984.1</v>
      </c>
      <c r="E57" s="39">
        <f t="shared" si="0"/>
        <v>0</v>
      </c>
      <c r="F57" s="39">
        <f t="shared" si="1"/>
        <v>0</v>
      </c>
      <c r="G57" s="40">
        <f t="shared" si="2"/>
        <v>0</v>
      </c>
      <c r="H57" s="39">
        <f t="shared" si="3"/>
        <v>1</v>
      </c>
      <c r="I57" s="39" t="str">
        <f t="shared" si="4"/>
        <v/>
      </c>
      <c r="J57" s="39" t="str">
        <f t="shared" si="5"/>
        <v/>
      </c>
      <c r="K57" s="39" t="str">
        <f t="shared" si="6"/>
        <v/>
      </c>
      <c r="L57" s="43"/>
      <c r="M57" s="44"/>
    </row>
    <row r="58" spans="1:17" x14ac:dyDescent="0.25">
      <c r="A58" s="42">
        <v>38807</v>
      </c>
      <c r="B58" s="41">
        <v>281.72000000000003</v>
      </c>
      <c r="C58" s="39" t="s">
        <v>63</v>
      </c>
      <c r="D58" s="39">
        <v>11348869.5</v>
      </c>
      <c r="E58" s="39">
        <f t="shared" si="0"/>
        <v>1</v>
      </c>
      <c r="F58" s="39">
        <f t="shared" si="1"/>
        <v>0</v>
      </c>
      <c r="G58" s="40">
        <f t="shared" si="2"/>
        <v>1</v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39">
        <f t="shared" si="6"/>
        <v>1</v>
      </c>
      <c r="L58" s="43"/>
      <c r="M58" s="44"/>
    </row>
    <row r="59" spans="1:17" x14ac:dyDescent="0.25">
      <c r="A59" s="42">
        <v>38898</v>
      </c>
      <c r="B59" s="41">
        <v>278.74</v>
      </c>
      <c r="C59" s="39" t="s">
        <v>62</v>
      </c>
      <c r="D59" s="39">
        <v>11340454.6</v>
      </c>
      <c r="E59" s="39">
        <f t="shared" si="0"/>
        <v>0</v>
      </c>
      <c r="F59" s="39">
        <f t="shared" si="1"/>
        <v>0</v>
      </c>
      <c r="G59" s="40">
        <f t="shared" si="2"/>
        <v>0</v>
      </c>
      <c r="H59" s="39">
        <f t="shared" si="3"/>
        <v>1</v>
      </c>
      <c r="I59" s="39" t="str">
        <f t="shared" si="4"/>
        <v/>
      </c>
      <c r="J59" s="39" t="str">
        <f t="shared" si="5"/>
        <v/>
      </c>
      <c r="K59" s="39" t="str">
        <f t="shared" si="6"/>
        <v/>
      </c>
      <c r="L59" s="43"/>
      <c r="M59" s="44"/>
    </row>
    <row r="60" spans="1:17" x14ac:dyDescent="0.25">
      <c r="A60" s="42">
        <v>38990</v>
      </c>
      <c r="B60" s="41">
        <v>323.45</v>
      </c>
      <c r="C60" s="39" t="s">
        <v>61</v>
      </c>
      <c r="D60" s="39">
        <v>11383677</v>
      </c>
      <c r="E60" s="39">
        <f t="shared" si="0"/>
        <v>1</v>
      </c>
      <c r="F60" s="39">
        <f t="shared" si="1"/>
        <v>1</v>
      </c>
      <c r="G60" s="40">
        <f t="shared" si="2"/>
        <v>2</v>
      </c>
      <c r="H60" s="39" t="str">
        <f t="shared" si="3"/>
        <v/>
      </c>
      <c r="I60" s="39">
        <f t="shared" si="4"/>
        <v>1</v>
      </c>
      <c r="J60" s="39" t="str">
        <f t="shared" si="5"/>
        <v/>
      </c>
      <c r="K60" s="39" t="str">
        <f t="shared" si="6"/>
        <v/>
      </c>
      <c r="L60" s="43"/>
      <c r="M60" s="44"/>
    </row>
    <row r="61" spans="1:17" x14ac:dyDescent="0.25">
      <c r="A61" s="42">
        <v>39082</v>
      </c>
      <c r="B61" s="41">
        <v>433.22</v>
      </c>
      <c r="C61" s="39" t="s">
        <v>60</v>
      </c>
      <c r="D61" s="39">
        <v>11442079.9</v>
      </c>
      <c r="E61" s="39">
        <f t="shared" si="0"/>
        <v>1</v>
      </c>
      <c r="F61" s="39">
        <f t="shared" si="1"/>
        <v>1</v>
      </c>
      <c r="G61" s="40">
        <f t="shared" si="2"/>
        <v>2</v>
      </c>
      <c r="H61" s="39" t="str">
        <f t="shared" si="3"/>
        <v/>
      </c>
      <c r="I61" s="39">
        <f t="shared" si="4"/>
        <v>1</v>
      </c>
      <c r="J61" s="39" t="str">
        <f t="shared" si="5"/>
        <v/>
      </c>
      <c r="K61" s="39" t="str">
        <f t="shared" si="6"/>
        <v/>
      </c>
      <c r="L61" s="43"/>
      <c r="M61" s="44"/>
    </row>
    <row r="62" spans="1:17" x14ac:dyDescent="0.25">
      <c r="A62" s="42">
        <v>39172</v>
      </c>
      <c r="B62" s="41">
        <v>438.9</v>
      </c>
      <c r="C62" s="39" t="s">
        <v>59</v>
      </c>
      <c r="D62" s="39">
        <v>11483625.9</v>
      </c>
      <c r="E62" s="39">
        <f t="shared" si="0"/>
        <v>1</v>
      </c>
      <c r="F62" s="39">
        <f t="shared" si="1"/>
        <v>1</v>
      </c>
      <c r="G62" s="40">
        <f t="shared" si="2"/>
        <v>2</v>
      </c>
      <c r="H62" s="39" t="str">
        <f t="shared" si="3"/>
        <v/>
      </c>
      <c r="I62" s="39">
        <f t="shared" si="4"/>
        <v>1</v>
      </c>
      <c r="J62" s="39" t="str">
        <f t="shared" si="5"/>
        <v/>
      </c>
      <c r="K62" s="39" t="str">
        <f t="shared" si="6"/>
        <v/>
      </c>
      <c r="L62" s="43"/>
      <c r="M62" s="44"/>
    </row>
    <row r="63" spans="1:17" x14ac:dyDescent="0.25">
      <c r="A63" s="42">
        <v>39263</v>
      </c>
      <c r="B63" s="41">
        <v>550.59</v>
      </c>
      <c r="C63" s="39" t="s">
        <v>58</v>
      </c>
      <c r="D63" s="39">
        <v>11600123.199999999</v>
      </c>
      <c r="E63" s="39">
        <f t="shared" si="0"/>
        <v>1</v>
      </c>
      <c r="F63" s="39">
        <f t="shared" si="1"/>
        <v>1</v>
      </c>
      <c r="G63" s="40">
        <f t="shared" si="2"/>
        <v>2</v>
      </c>
      <c r="H63" s="39" t="str">
        <f t="shared" si="3"/>
        <v/>
      </c>
      <c r="I63" s="39">
        <f t="shared" si="4"/>
        <v>1</v>
      </c>
      <c r="J63" s="39" t="str">
        <f t="shared" si="5"/>
        <v/>
      </c>
      <c r="K63" s="39" t="str">
        <f t="shared" si="6"/>
        <v/>
      </c>
      <c r="L63" s="43"/>
      <c r="M63" s="44"/>
    </row>
    <row r="64" spans="1:17" x14ac:dyDescent="0.25">
      <c r="A64" s="42">
        <v>39355</v>
      </c>
      <c r="B64" s="41">
        <v>825.79</v>
      </c>
      <c r="C64" s="39" t="s">
        <v>57</v>
      </c>
      <c r="D64" s="39">
        <v>11661355.1</v>
      </c>
      <c r="E64" s="39">
        <f t="shared" si="0"/>
        <v>1</v>
      </c>
      <c r="F64" s="39">
        <f t="shared" si="1"/>
        <v>1</v>
      </c>
      <c r="G64" s="40">
        <f t="shared" si="2"/>
        <v>2</v>
      </c>
      <c r="H64" s="39" t="str">
        <f t="shared" si="3"/>
        <v/>
      </c>
      <c r="I64" s="39">
        <f t="shared" si="4"/>
        <v>1</v>
      </c>
      <c r="J64" s="39" t="str">
        <f t="shared" si="5"/>
        <v/>
      </c>
      <c r="K64" s="39" t="str">
        <f t="shared" si="6"/>
        <v/>
      </c>
      <c r="L64" s="43"/>
      <c r="M64" s="44"/>
    </row>
    <row r="65" spans="1:13" x14ac:dyDescent="0.25">
      <c r="A65" s="42">
        <v>39447</v>
      </c>
      <c r="B65" s="41">
        <v>1077.92</v>
      </c>
      <c r="C65" s="39" t="s">
        <v>56</v>
      </c>
      <c r="D65" s="39">
        <v>11735272.699999999</v>
      </c>
      <c r="E65" s="39">
        <f t="shared" si="0"/>
        <v>1</v>
      </c>
      <c r="F65" s="39">
        <f t="shared" si="1"/>
        <v>1</v>
      </c>
      <c r="G65" s="40">
        <f t="shared" si="2"/>
        <v>2</v>
      </c>
      <c r="H65" s="39" t="str">
        <f t="shared" si="3"/>
        <v/>
      </c>
      <c r="I65" s="39">
        <f t="shared" si="4"/>
        <v>1</v>
      </c>
      <c r="J65" s="39" t="str">
        <f t="shared" si="5"/>
        <v/>
      </c>
      <c r="K65" s="39" t="str">
        <f t="shared" si="6"/>
        <v/>
      </c>
      <c r="L65" s="43"/>
      <c r="M65" s="44"/>
    </row>
    <row r="66" spans="1:13" x14ac:dyDescent="0.25">
      <c r="A66" s="42">
        <v>39538</v>
      </c>
      <c r="B66" s="41">
        <v>1532.67</v>
      </c>
      <c r="C66" s="39" t="s">
        <v>55</v>
      </c>
      <c r="D66" s="39">
        <v>11830266.199999999</v>
      </c>
      <c r="E66" s="39">
        <f t="shared" si="0"/>
        <v>1</v>
      </c>
      <c r="F66" s="39">
        <f t="shared" si="1"/>
        <v>1</v>
      </c>
      <c r="G66" s="40">
        <f t="shared" si="2"/>
        <v>2</v>
      </c>
      <c r="H66" s="39" t="str">
        <f t="shared" si="3"/>
        <v/>
      </c>
      <c r="I66" s="39">
        <f t="shared" si="4"/>
        <v>1</v>
      </c>
      <c r="J66" s="39" t="str">
        <f t="shared" si="5"/>
        <v/>
      </c>
      <c r="K66" s="39" t="str">
        <f t="shared" si="6"/>
        <v/>
      </c>
      <c r="L66" s="43"/>
      <c r="M66" s="44"/>
    </row>
    <row r="67" spans="1:13" x14ac:dyDescent="0.25">
      <c r="A67" s="42">
        <v>39629</v>
      </c>
      <c r="B67" s="41">
        <v>1447.02</v>
      </c>
      <c r="C67" s="39" t="s">
        <v>54</v>
      </c>
      <c r="D67" s="39">
        <v>11840881</v>
      </c>
      <c r="E67" s="39">
        <f t="shared" si="0"/>
        <v>0</v>
      </c>
      <c r="F67" s="39">
        <f t="shared" si="1"/>
        <v>1</v>
      </c>
      <c r="G67" s="40">
        <f t="shared" si="2"/>
        <v>1</v>
      </c>
      <c r="H67" s="39" t="str">
        <f t="shared" si="3"/>
        <v/>
      </c>
      <c r="I67" s="39" t="str">
        <f t="shared" si="4"/>
        <v/>
      </c>
      <c r="J67" s="39">
        <f t="shared" si="5"/>
        <v>1</v>
      </c>
      <c r="K67" s="39" t="str">
        <f t="shared" si="6"/>
        <v/>
      </c>
      <c r="L67" s="43"/>
      <c r="M67" s="44"/>
    </row>
    <row r="68" spans="1:13" x14ac:dyDescent="0.25">
      <c r="A68" s="42">
        <v>39721</v>
      </c>
      <c r="B68" s="41">
        <v>1098.4929999999999</v>
      </c>
      <c r="C68" s="39" t="s">
        <v>53</v>
      </c>
      <c r="D68" s="39">
        <v>11862768.6</v>
      </c>
      <c r="E68" s="39">
        <f t="shared" ref="E68:E104" si="7">IF(B68&gt;B67,1,IF(B68&lt;B67,0,#N/A))</f>
        <v>0</v>
      </c>
      <c r="F68" s="39">
        <f t="shared" ref="F68:F104" si="8">IF(D68&gt;D67,1,IF(D68&lt;D67,0,#N/A))</f>
        <v>1</v>
      </c>
      <c r="G68" s="40">
        <f t="shared" ref="G68:G104" si="9">E68+F68</f>
        <v>1</v>
      </c>
      <c r="H68" s="39" t="str">
        <f t="shared" ref="H68:H104" si="10">IF(AND(E68=0,F68=0),1,"")</f>
        <v/>
      </c>
      <c r="I68" s="39" t="str">
        <f t="shared" ref="I68:I104" si="11">IF(AND(E68=1,F68=1),1,"")</f>
        <v/>
      </c>
      <c r="J68" s="39">
        <f t="shared" ref="J68:J104" si="12">IF(AND(E68=0,F68=1),1,"")</f>
        <v>1</v>
      </c>
      <c r="K68" s="39" t="str">
        <f t="shared" ref="K68:K104" si="13">IF(AND(E68=1,F68=0),1,"")</f>
        <v/>
      </c>
      <c r="L68" s="43"/>
      <c r="M68" s="44"/>
    </row>
    <row r="69" spans="1:13" x14ac:dyDescent="0.25">
      <c r="A69" s="42">
        <v>39813</v>
      </c>
      <c r="B69" s="41">
        <v>793.13199999999995</v>
      </c>
      <c r="C69" s="39" t="s">
        <v>52</v>
      </c>
      <c r="D69" s="39">
        <v>11821466.800000001</v>
      </c>
      <c r="E69" s="39">
        <f t="shared" si="7"/>
        <v>0</v>
      </c>
      <c r="F69" s="39">
        <f t="shared" si="8"/>
        <v>0</v>
      </c>
      <c r="G69" s="40">
        <f t="shared" si="9"/>
        <v>0</v>
      </c>
      <c r="H69" s="39">
        <f t="shared" si="10"/>
        <v>1</v>
      </c>
      <c r="I69" s="39" t="str">
        <f t="shared" si="11"/>
        <v/>
      </c>
      <c r="J69" s="39" t="str">
        <f t="shared" si="12"/>
        <v/>
      </c>
      <c r="K69" s="39" t="str">
        <f t="shared" si="13"/>
        <v/>
      </c>
      <c r="L69" s="43"/>
      <c r="M69" s="44"/>
    </row>
    <row r="70" spans="1:13" x14ac:dyDescent="0.25">
      <c r="A70" s="42">
        <v>39903</v>
      </c>
      <c r="B70" s="41">
        <v>614.04200000000003</v>
      </c>
      <c r="C70" s="39" t="s">
        <v>51</v>
      </c>
      <c r="D70" s="39">
        <v>11797750.699999999</v>
      </c>
      <c r="E70" s="39">
        <f t="shared" si="7"/>
        <v>0</v>
      </c>
      <c r="F70" s="39">
        <f t="shared" si="8"/>
        <v>0</v>
      </c>
      <c r="G70" s="40">
        <f t="shared" si="9"/>
        <v>0</v>
      </c>
      <c r="H70" s="39">
        <f t="shared" si="10"/>
        <v>1</v>
      </c>
      <c r="I70" s="39" t="str">
        <f t="shared" si="11"/>
        <v/>
      </c>
      <c r="J70" s="39" t="str">
        <f t="shared" si="12"/>
        <v/>
      </c>
      <c r="K70" s="39" t="str">
        <f t="shared" si="13"/>
        <v/>
      </c>
      <c r="L70" s="43"/>
      <c r="M70" s="44"/>
    </row>
    <row r="71" spans="1:13" x14ac:dyDescent="0.25">
      <c r="A71" s="42">
        <v>39994</v>
      </c>
      <c r="B71" s="41">
        <v>553.30100000000004</v>
      </c>
      <c r="C71" s="39" t="s">
        <v>50</v>
      </c>
      <c r="D71" s="39">
        <v>11769163</v>
      </c>
      <c r="E71" s="39">
        <f t="shared" si="7"/>
        <v>0</v>
      </c>
      <c r="F71" s="39">
        <f t="shared" si="8"/>
        <v>0</v>
      </c>
      <c r="G71" s="40">
        <f t="shared" si="9"/>
        <v>0</v>
      </c>
      <c r="H71" s="39">
        <f t="shared" si="10"/>
        <v>1</v>
      </c>
      <c r="I71" s="39" t="str">
        <f t="shared" si="11"/>
        <v/>
      </c>
      <c r="J71" s="39" t="str">
        <f t="shared" si="12"/>
        <v/>
      </c>
      <c r="K71" s="39" t="str">
        <f t="shared" si="13"/>
        <v/>
      </c>
      <c r="L71" s="43"/>
      <c r="M71" s="44"/>
    </row>
    <row r="72" spans="1:13" x14ac:dyDescent="0.25">
      <c r="A72" s="42">
        <v>40086</v>
      </c>
      <c r="B72" s="41">
        <v>784.077</v>
      </c>
      <c r="C72" s="39" t="s">
        <v>49</v>
      </c>
      <c r="D72" s="39">
        <v>11756768.199999999</v>
      </c>
      <c r="E72" s="39">
        <f t="shared" si="7"/>
        <v>1</v>
      </c>
      <c r="F72" s="39">
        <f t="shared" si="8"/>
        <v>0</v>
      </c>
      <c r="G72" s="40">
        <f t="shared" si="9"/>
        <v>1</v>
      </c>
      <c r="H72" s="39" t="str">
        <f t="shared" si="10"/>
        <v/>
      </c>
      <c r="I72" s="39" t="str">
        <f t="shared" si="11"/>
        <v/>
      </c>
      <c r="J72" s="39" t="str">
        <f t="shared" si="12"/>
        <v/>
      </c>
      <c r="K72" s="39">
        <f t="shared" si="13"/>
        <v>1</v>
      </c>
      <c r="L72" s="43"/>
      <c r="M72" s="44"/>
    </row>
    <row r="73" spans="1:13" x14ac:dyDescent="0.25">
      <c r="A73" s="42">
        <v>40178</v>
      </c>
      <c r="B73" s="41">
        <v>962.26700000000005</v>
      </c>
      <c r="C73" s="39" t="s">
        <v>48</v>
      </c>
      <c r="D73" s="39">
        <v>11709750.9</v>
      </c>
      <c r="E73" s="39">
        <f t="shared" si="7"/>
        <v>1</v>
      </c>
      <c r="F73" s="39">
        <f t="shared" si="8"/>
        <v>0</v>
      </c>
      <c r="G73" s="40">
        <f t="shared" si="9"/>
        <v>1</v>
      </c>
      <c r="H73" s="39" t="str">
        <f t="shared" si="10"/>
        <v/>
      </c>
      <c r="I73" s="39" t="str">
        <f t="shared" si="11"/>
        <v/>
      </c>
      <c r="J73" s="39" t="str">
        <f t="shared" si="12"/>
        <v/>
      </c>
      <c r="K73" s="39">
        <f t="shared" si="13"/>
        <v>1</v>
      </c>
      <c r="L73" s="43"/>
      <c r="M73" s="44"/>
    </row>
    <row r="74" spans="1:13" x14ac:dyDescent="0.25">
      <c r="A74" s="42">
        <v>40268</v>
      </c>
      <c r="B74" s="41">
        <v>949.23299999999995</v>
      </c>
      <c r="C74" s="39" t="s">
        <v>47</v>
      </c>
      <c r="D74" s="39">
        <v>11680401.1</v>
      </c>
      <c r="E74" s="39">
        <f t="shared" si="7"/>
        <v>0</v>
      </c>
      <c r="F74" s="39">
        <f t="shared" si="8"/>
        <v>0</v>
      </c>
      <c r="G74" s="40">
        <f t="shared" si="9"/>
        <v>0</v>
      </c>
      <c r="H74" s="39">
        <f t="shared" si="10"/>
        <v>1</v>
      </c>
      <c r="I74" s="39" t="str">
        <f t="shared" si="11"/>
        <v/>
      </c>
      <c r="J74" s="39" t="str">
        <f t="shared" si="12"/>
        <v/>
      </c>
      <c r="K74" s="39" t="str">
        <f t="shared" si="13"/>
        <v/>
      </c>
      <c r="L74" s="43"/>
      <c r="M74" s="44"/>
    </row>
    <row r="75" spans="1:13" x14ac:dyDescent="0.25">
      <c r="A75" s="42">
        <v>40359</v>
      </c>
      <c r="B75" s="41">
        <v>1201.3420000000001</v>
      </c>
      <c r="C75" s="39" t="s">
        <v>46</v>
      </c>
      <c r="D75" s="39">
        <v>11742521.6</v>
      </c>
      <c r="E75" s="39">
        <f t="shared" si="7"/>
        <v>1</v>
      </c>
      <c r="F75" s="39">
        <f t="shared" si="8"/>
        <v>1</v>
      </c>
      <c r="G75" s="40">
        <f t="shared" si="9"/>
        <v>2</v>
      </c>
      <c r="H75" s="39" t="str">
        <f t="shared" si="10"/>
        <v/>
      </c>
      <c r="I75" s="39">
        <f t="shared" si="11"/>
        <v>1</v>
      </c>
      <c r="J75" s="39" t="str">
        <f t="shared" si="12"/>
        <v/>
      </c>
      <c r="K75" s="39" t="str">
        <f t="shared" si="13"/>
        <v/>
      </c>
      <c r="L75" s="43"/>
      <c r="M75" s="44"/>
    </row>
    <row r="76" spans="1:13" x14ac:dyDescent="0.25">
      <c r="A76" s="42">
        <v>40451</v>
      </c>
      <c r="B76" s="41">
        <v>1211.248</v>
      </c>
      <c r="C76" s="39" t="s">
        <v>45</v>
      </c>
      <c r="D76" s="39">
        <v>11785525.699999999</v>
      </c>
      <c r="E76" s="39">
        <f t="shared" si="7"/>
        <v>1</v>
      </c>
      <c r="F76" s="39">
        <f t="shared" si="8"/>
        <v>1</v>
      </c>
      <c r="G76" s="40">
        <f t="shared" si="9"/>
        <v>2</v>
      </c>
      <c r="H76" s="39" t="str">
        <f t="shared" si="10"/>
        <v/>
      </c>
      <c r="I76" s="39">
        <f t="shared" si="11"/>
        <v>1</v>
      </c>
      <c r="J76" s="39" t="str">
        <f t="shared" si="12"/>
        <v/>
      </c>
      <c r="K76" s="39" t="str">
        <f t="shared" si="13"/>
        <v/>
      </c>
      <c r="L76" s="43"/>
      <c r="M76" s="44"/>
    </row>
    <row r="77" spans="1:13" x14ac:dyDescent="0.25">
      <c r="A77" s="42">
        <v>40543</v>
      </c>
      <c r="B77" s="41">
        <v>945.29300000000001</v>
      </c>
      <c r="C77" s="39" t="s">
        <v>44</v>
      </c>
      <c r="D77" s="39">
        <v>11821898.4</v>
      </c>
      <c r="E77" s="39">
        <f t="shared" si="7"/>
        <v>0</v>
      </c>
      <c r="F77" s="39">
        <f t="shared" si="8"/>
        <v>1</v>
      </c>
      <c r="G77" s="40">
        <f t="shared" si="9"/>
        <v>1</v>
      </c>
      <c r="H77" s="39" t="str">
        <f t="shared" si="10"/>
        <v/>
      </c>
      <c r="I77" s="39" t="str">
        <f t="shared" si="11"/>
        <v/>
      </c>
      <c r="J77" s="39">
        <f t="shared" si="12"/>
        <v>1</v>
      </c>
      <c r="K77" s="39" t="str">
        <f t="shared" si="13"/>
        <v/>
      </c>
      <c r="L77" s="43"/>
      <c r="M77" s="44"/>
    </row>
    <row r="78" spans="1:13" x14ac:dyDescent="0.25">
      <c r="A78" s="42">
        <v>40633</v>
      </c>
      <c r="B78" s="41">
        <v>1169.019</v>
      </c>
      <c r="C78" s="39" t="s">
        <v>43</v>
      </c>
      <c r="D78" s="39">
        <v>11875206.300000001</v>
      </c>
      <c r="E78" s="39">
        <f t="shared" si="7"/>
        <v>1</v>
      </c>
      <c r="F78" s="39">
        <f t="shared" si="8"/>
        <v>1</v>
      </c>
      <c r="G78" s="40">
        <f t="shared" si="9"/>
        <v>2</v>
      </c>
      <c r="H78" s="39" t="str">
        <f t="shared" si="10"/>
        <v/>
      </c>
      <c r="I78" s="39">
        <f t="shared" si="11"/>
        <v>1</v>
      </c>
      <c r="J78" s="39" t="str">
        <f t="shared" si="12"/>
        <v/>
      </c>
      <c r="K78" s="39" t="str">
        <f t="shared" si="13"/>
        <v/>
      </c>
      <c r="L78" s="43"/>
      <c r="M78" s="44"/>
    </row>
    <row r="79" spans="1:13" x14ac:dyDescent="0.25">
      <c r="A79" s="42">
        <v>40724</v>
      </c>
      <c r="B79" s="41">
        <v>1290.865</v>
      </c>
      <c r="C79" s="39" t="s">
        <v>42</v>
      </c>
      <c r="D79" s="39">
        <v>11909383.6</v>
      </c>
      <c r="E79" s="39">
        <f t="shared" si="7"/>
        <v>1</v>
      </c>
      <c r="F79" s="39">
        <f t="shared" si="8"/>
        <v>1</v>
      </c>
      <c r="G79" s="40">
        <f t="shared" si="9"/>
        <v>2</v>
      </c>
      <c r="H79" s="39" t="str">
        <f t="shared" si="10"/>
        <v/>
      </c>
      <c r="I79" s="39">
        <f t="shared" si="11"/>
        <v>1</v>
      </c>
      <c r="J79" s="39" t="str">
        <f t="shared" si="12"/>
        <v/>
      </c>
      <c r="K79" s="39" t="str">
        <f t="shared" si="13"/>
        <v/>
      </c>
      <c r="L79" s="43"/>
      <c r="M79" s="44"/>
    </row>
    <row r="80" spans="1:13" x14ac:dyDescent="0.25">
      <c r="A80" s="42">
        <v>40816</v>
      </c>
      <c r="B80" s="41">
        <v>1253.68</v>
      </c>
      <c r="C80" s="39" t="s">
        <v>41</v>
      </c>
      <c r="D80" s="39">
        <v>11971697.6</v>
      </c>
      <c r="E80" s="39">
        <f t="shared" si="7"/>
        <v>0</v>
      </c>
      <c r="F80" s="39">
        <f t="shared" si="8"/>
        <v>1</v>
      </c>
      <c r="G80" s="40">
        <f t="shared" si="9"/>
        <v>1</v>
      </c>
      <c r="H80" s="39" t="str">
        <f t="shared" si="10"/>
        <v/>
      </c>
      <c r="I80" s="39" t="str">
        <f t="shared" si="11"/>
        <v/>
      </c>
      <c r="J80" s="39">
        <f t="shared" si="12"/>
        <v>1</v>
      </c>
      <c r="K80" s="39" t="str">
        <f t="shared" si="13"/>
        <v/>
      </c>
      <c r="L80" s="43"/>
      <c r="M80" s="44"/>
    </row>
    <row r="81" spans="1:13" x14ac:dyDescent="0.25">
      <c r="A81" s="42">
        <v>40908</v>
      </c>
      <c r="B81" s="41">
        <v>1155.8879999999999</v>
      </c>
      <c r="C81" s="39" t="s">
        <v>40</v>
      </c>
      <c r="D81" s="39">
        <v>12025175.4</v>
      </c>
      <c r="E81" s="39">
        <f t="shared" si="7"/>
        <v>0</v>
      </c>
      <c r="F81" s="39">
        <f t="shared" si="8"/>
        <v>1</v>
      </c>
      <c r="G81" s="40">
        <f t="shared" si="9"/>
        <v>1</v>
      </c>
      <c r="H81" s="39" t="str">
        <f t="shared" si="10"/>
        <v/>
      </c>
      <c r="I81" s="39" t="str">
        <f t="shared" si="11"/>
        <v/>
      </c>
      <c r="J81" s="39">
        <f t="shared" si="12"/>
        <v>1</v>
      </c>
      <c r="K81" s="39" t="str">
        <f t="shared" si="13"/>
        <v/>
      </c>
      <c r="L81" s="43"/>
      <c r="M81" s="44"/>
    </row>
    <row r="82" spans="1:13" x14ac:dyDescent="0.25">
      <c r="A82" s="42">
        <v>40999</v>
      </c>
      <c r="B82" s="41">
        <v>1004.519</v>
      </c>
      <c r="C82" s="39" t="s">
        <v>39</v>
      </c>
      <c r="D82" s="39">
        <v>12116133.699999999</v>
      </c>
      <c r="E82" s="39">
        <f t="shared" si="7"/>
        <v>0</v>
      </c>
      <c r="F82" s="39">
        <f t="shared" si="8"/>
        <v>1</v>
      </c>
      <c r="G82" s="40">
        <f t="shared" si="9"/>
        <v>1</v>
      </c>
      <c r="H82" s="39" t="str">
        <f t="shared" si="10"/>
        <v/>
      </c>
      <c r="I82" s="39" t="str">
        <f t="shared" si="11"/>
        <v/>
      </c>
      <c r="J82" s="39">
        <f t="shared" si="12"/>
        <v>1</v>
      </c>
      <c r="K82" s="39" t="str">
        <f t="shared" si="13"/>
        <v/>
      </c>
      <c r="L82" s="43"/>
      <c r="M82" s="44"/>
    </row>
    <row r="83" spans="1:13" x14ac:dyDescent="0.25">
      <c r="A83" s="42">
        <v>41090</v>
      </c>
      <c r="B83" s="41">
        <v>866.65300000000002</v>
      </c>
      <c r="C83" s="39" t="s">
        <v>38</v>
      </c>
      <c r="D83" s="39">
        <v>12173074.4</v>
      </c>
      <c r="E83" s="39">
        <f t="shared" si="7"/>
        <v>0</v>
      </c>
      <c r="F83" s="39">
        <f t="shared" si="8"/>
        <v>1</v>
      </c>
      <c r="G83" s="40">
        <f t="shared" si="9"/>
        <v>1</v>
      </c>
      <c r="H83" s="39" t="str">
        <f t="shared" si="10"/>
        <v/>
      </c>
      <c r="I83" s="39" t="str">
        <f t="shared" si="11"/>
        <v/>
      </c>
      <c r="J83" s="39">
        <f t="shared" si="12"/>
        <v>1</v>
      </c>
      <c r="K83" s="39" t="str">
        <f t="shared" si="13"/>
        <v/>
      </c>
      <c r="L83" s="43"/>
    </row>
    <row r="84" spans="1:13" x14ac:dyDescent="0.25">
      <c r="A84" s="42">
        <v>41182</v>
      </c>
      <c r="B84" s="41">
        <v>891.84299999999996</v>
      </c>
      <c r="C84" s="39" t="s">
        <v>37</v>
      </c>
      <c r="D84" s="39">
        <v>12239547.1</v>
      </c>
      <c r="E84" s="39">
        <f t="shared" si="7"/>
        <v>1</v>
      </c>
      <c r="F84" s="39">
        <f t="shared" si="8"/>
        <v>1</v>
      </c>
      <c r="G84" s="40">
        <f t="shared" si="9"/>
        <v>2</v>
      </c>
      <c r="H84" s="39" t="str">
        <f t="shared" si="10"/>
        <v/>
      </c>
      <c r="I84" s="39">
        <f t="shared" si="11"/>
        <v>1</v>
      </c>
      <c r="J84" s="39" t="str">
        <f t="shared" si="12"/>
        <v/>
      </c>
      <c r="K84" s="39" t="str">
        <f t="shared" si="13"/>
        <v/>
      </c>
      <c r="L84" s="43"/>
    </row>
    <row r="85" spans="1:13" x14ac:dyDescent="0.25">
      <c r="A85" s="42">
        <v>41274</v>
      </c>
      <c r="B85" s="41">
        <v>921.404</v>
      </c>
      <c r="C85" s="39" t="s">
        <v>36</v>
      </c>
      <c r="D85" s="39">
        <v>12299783.9</v>
      </c>
      <c r="E85" s="39">
        <f t="shared" si="7"/>
        <v>1</v>
      </c>
      <c r="F85" s="39">
        <f t="shared" si="8"/>
        <v>1</v>
      </c>
      <c r="G85" s="40">
        <f t="shared" si="9"/>
        <v>2</v>
      </c>
      <c r="H85" s="39" t="str">
        <f t="shared" si="10"/>
        <v/>
      </c>
      <c r="I85" s="39">
        <f t="shared" si="11"/>
        <v>1</v>
      </c>
      <c r="J85" s="39" t="str">
        <f t="shared" si="12"/>
        <v/>
      </c>
      <c r="K85" s="39" t="str">
        <f t="shared" si="13"/>
        <v/>
      </c>
      <c r="L85" s="43"/>
    </row>
    <row r="86" spans="1:13" x14ac:dyDescent="0.25">
      <c r="A86" s="42">
        <v>41364</v>
      </c>
      <c r="B86" s="41">
        <v>853.82500000000005</v>
      </c>
      <c r="C86" s="39" t="s">
        <v>35</v>
      </c>
      <c r="D86" s="39">
        <v>12363152.800000001</v>
      </c>
      <c r="E86" s="39">
        <f t="shared" si="7"/>
        <v>0</v>
      </c>
      <c r="F86" s="39">
        <f t="shared" si="8"/>
        <v>1</v>
      </c>
      <c r="G86" s="40">
        <f t="shared" si="9"/>
        <v>1</v>
      </c>
      <c r="H86" s="39" t="str">
        <f t="shared" si="10"/>
        <v/>
      </c>
      <c r="I86" s="39" t="str">
        <f t="shared" si="11"/>
        <v/>
      </c>
      <c r="J86" s="39">
        <f t="shared" si="12"/>
        <v>1</v>
      </c>
      <c r="K86" s="39" t="str">
        <f t="shared" si="13"/>
        <v/>
      </c>
      <c r="L86" s="43"/>
    </row>
    <row r="87" spans="1:13" x14ac:dyDescent="0.25">
      <c r="A87" s="42">
        <v>41455</v>
      </c>
      <c r="B87" s="41">
        <v>881.16899999999998</v>
      </c>
      <c r="C87" s="39" t="s">
        <v>34</v>
      </c>
      <c r="D87" s="39">
        <v>12404534</v>
      </c>
      <c r="E87" s="39">
        <f t="shared" si="7"/>
        <v>1</v>
      </c>
      <c r="F87" s="39">
        <f t="shared" si="8"/>
        <v>1</v>
      </c>
      <c r="G87" s="40">
        <f t="shared" si="9"/>
        <v>2</v>
      </c>
      <c r="H87" s="39" t="str">
        <f t="shared" si="10"/>
        <v/>
      </c>
      <c r="I87" s="39">
        <f t="shared" si="11"/>
        <v>1</v>
      </c>
      <c r="J87" s="39" t="str">
        <f t="shared" si="12"/>
        <v/>
      </c>
      <c r="K87" s="39" t="str">
        <f t="shared" si="13"/>
        <v/>
      </c>
      <c r="L87" s="43"/>
    </row>
    <row r="88" spans="1:13" x14ac:dyDescent="0.25">
      <c r="A88" s="42">
        <v>41547</v>
      </c>
      <c r="B88" s="41">
        <v>927.89400000000001</v>
      </c>
      <c r="C88" s="39" t="s">
        <v>33</v>
      </c>
      <c r="D88" s="39">
        <v>12459776.6</v>
      </c>
      <c r="E88" s="39">
        <f t="shared" si="7"/>
        <v>1</v>
      </c>
      <c r="F88" s="39">
        <f t="shared" si="8"/>
        <v>1</v>
      </c>
      <c r="G88" s="40">
        <f t="shared" si="9"/>
        <v>2</v>
      </c>
      <c r="H88" s="39" t="str">
        <f t="shared" si="10"/>
        <v/>
      </c>
      <c r="I88" s="39">
        <f t="shared" si="11"/>
        <v>1</v>
      </c>
      <c r="J88" s="39" t="str">
        <f t="shared" si="12"/>
        <v/>
      </c>
      <c r="K88" s="39" t="str">
        <f t="shared" si="13"/>
        <v/>
      </c>
      <c r="L88" s="43"/>
    </row>
    <row r="89" spans="1:13" x14ac:dyDescent="0.25">
      <c r="A89" s="42">
        <v>41639</v>
      </c>
      <c r="B89" s="41">
        <v>887.68</v>
      </c>
      <c r="C89" s="39" t="s">
        <v>32</v>
      </c>
      <c r="D89" s="39">
        <v>12565775.1</v>
      </c>
      <c r="E89" s="39">
        <f t="shared" si="7"/>
        <v>0</v>
      </c>
      <c r="F89" s="39">
        <f t="shared" si="8"/>
        <v>1</v>
      </c>
      <c r="G89" s="40">
        <f t="shared" si="9"/>
        <v>1</v>
      </c>
      <c r="H89" s="39" t="str">
        <f t="shared" si="10"/>
        <v/>
      </c>
      <c r="I89" s="39" t="str">
        <f t="shared" si="11"/>
        <v/>
      </c>
      <c r="J89" s="39">
        <f t="shared" si="12"/>
        <v>1</v>
      </c>
      <c r="K89" s="39" t="str">
        <f t="shared" si="13"/>
        <v/>
      </c>
      <c r="L89" s="43"/>
    </row>
    <row r="90" spans="1:13" x14ac:dyDescent="0.25">
      <c r="A90" s="42">
        <v>41729</v>
      </c>
      <c r="B90" s="41">
        <v>1056.5509999999999</v>
      </c>
      <c r="C90" s="39" t="s">
        <v>31</v>
      </c>
      <c r="D90" s="39">
        <v>12663415.9</v>
      </c>
      <c r="E90" s="39">
        <f t="shared" si="7"/>
        <v>1</v>
      </c>
      <c r="F90" s="39">
        <f t="shared" si="8"/>
        <v>1</v>
      </c>
      <c r="G90" s="40">
        <f t="shared" si="9"/>
        <v>2</v>
      </c>
      <c r="H90" s="39" t="str">
        <f t="shared" si="10"/>
        <v/>
      </c>
      <c r="I90" s="39">
        <f t="shared" si="11"/>
        <v>1</v>
      </c>
      <c r="J90" s="39" t="str">
        <f t="shared" si="12"/>
        <v/>
      </c>
      <c r="K90" s="39" t="str">
        <f t="shared" si="13"/>
        <v/>
      </c>
      <c r="L90" s="43"/>
    </row>
    <row r="91" spans="1:13" x14ac:dyDescent="0.25">
      <c r="A91" s="42">
        <v>41820</v>
      </c>
      <c r="B91" s="41">
        <v>1057.665</v>
      </c>
      <c r="C91" s="39" t="s">
        <v>30</v>
      </c>
      <c r="D91" s="39">
        <v>12760524</v>
      </c>
      <c r="E91" s="39">
        <f t="shared" si="7"/>
        <v>1</v>
      </c>
      <c r="F91" s="39">
        <f t="shared" si="8"/>
        <v>1</v>
      </c>
      <c r="G91" s="40">
        <f t="shared" si="9"/>
        <v>2</v>
      </c>
      <c r="H91" s="39" t="str">
        <f t="shared" si="10"/>
        <v/>
      </c>
      <c r="I91" s="39">
        <f t="shared" si="11"/>
        <v>1</v>
      </c>
      <c r="J91" s="39" t="str">
        <f t="shared" si="12"/>
        <v/>
      </c>
      <c r="K91" s="39" t="str">
        <f t="shared" si="13"/>
        <v/>
      </c>
      <c r="L91" s="43"/>
    </row>
    <row r="92" spans="1:13" x14ac:dyDescent="0.25">
      <c r="A92" s="42">
        <v>41912</v>
      </c>
      <c r="B92" s="41">
        <v>1039.8789999999999</v>
      </c>
      <c r="C92" s="39" t="s">
        <v>29</v>
      </c>
      <c r="D92" s="39">
        <v>12860074.800000001</v>
      </c>
      <c r="E92" s="39">
        <f t="shared" si="7"/>
        <v>0</v>
      </c>
      <c r="F92" s="39">
        <f t="shared" si="8"/>
        <v>1</v>
      </c>
      <c r="G92" s="40">
        <f t="shared" si="9"/>
        <v>1</v>
      </c>
      <c r="H92" s="39" t="str">
        <f t="shared" si="10"/>
        <v/>
      </c>
      <c r="I92" s="39" t="str">
        <f t="shared" si="11"/>
        <v/>
      </c>
      <c r="J92" s="39">
        <f t="shared" si="12"/>
        <v>1</v>
      </c>
      <c r="K92" s="39" t="str">
        <f t="shared" si="13"/>
        <v/>
      </c>
      <c r="L92" s="43"/>
    </row>
    <row r="93" spans="1:13" x14ac:dyDescent="0.25">
      <c r="A93" s="42">
        <v>42004</v>
      </c>
      <c r="B93" s="41">
        <v>1096.7840000000001</v>
      </c>
      <c r="C93" s="39" t="s">
        <v>28</v>
      </c>
      <c r="D93" s="39">
        <v>12969736.300000001</v>
      </c>
      <c r="E93" s="39">
        <f t="shared" si="7"/>
        <v>1</v>
      </c>
      <c r="F93" s="39">
        <f t="shared" si="8"/>
        <v>1</v>
      </c>
      <c r="G93" s="40">
        <f t="shared" si="9"/>
        <v>2</v>
      </c>
      <c r="H93" s="39" t="str">
        <f t="shared" si="10"/>
        <v/>
      </c>
      <c r="I93" s="39">
        <f t="shared" si="11"/>
        <v>1</v>
      </c>
      <c r="J93" s="39" t="str">
        <f t="shared" si="12"/>
        <v/>
      </c>
      <c r="K93" s="39" t="str">
        <f t="shared" si="13"/>
        <v/>
      </c>
      <c r="L93" s="43"/>
    </row>
    <row r="94" spans="1:13" x14ac:dyDescent="0.25">
      <c r="A94" s="42">
        <v>42094</v>
      </c>
      <c r="B94" s="41">
        <v>1333.5029999999999</v>
      </c>
      <c r="C94" s="39" t="s">
        <v>27</v>
      </c>
      <c r="D94" s="39">
        <v>13006318.9</v>
      </c>
      <c r="E94" s="39">
        <f t="shared" si="7"/>
        <v>1</v>
      </c>
      <c r="F94" s="39">
        <f t="shared" si="8"/>
        <v>1</v>
      </c>
      <c r="G94" s="40">
        <f t="shared" si="9"/>
        <v>2</v>
      </c>
      <c r="H94" s="39" t="str">
        <f t="shared" si="10"/>
        <v/>
      </c>
      <c r="I94" s="39">
        <f t="shared" si="11"/>
        <v>1</v>
      </c>
      <c r="J94" s="39" t="str">
        <f t="shared" si="12"/>
        <v/>
      </c>
      <c r="K94" s="39" t="str">
        <f t="shared" si="13"/>
        <v/>
      </c>
      <c r="L94" s="43"/>
    </row>
    <row r="95" spans="1:13" x14ac:dyDescent="0.25">
      <c r="A95" s="42">
        <v>42185</v>
      </c>
      <c r="B95" s="41">
        <v>1415.191</v>
      </c>
      <c r="C95" s="39" t="s">
        <v>26</v>
      </c>
      <c r="D95" s="39">
        <v>13074853.5</v>
      </c>
      <c r="E95" s="39">
        <f t="shared" si="7"/>
        <v>1</v>
      </c>
      <c r="F95" s="39">
        <f t="shared" si="8"/>
        <v>1</v>
      </c>
      <c r="G95" s="40">
        <f t="shared" si="9"/>
        <v>2</v>
      </c>
      <c r="H95" s="39" t="str">
        <f t="shared" si="10"/>
        <v/>
      </c>
      <c r="I95" s="39">
        <f t="shared" si="11"/>
        <v>1</v>
      </c>
      <c r="J95" s="39" t="str">
        <f t="shared" si="12"/>
        <v/>
      </c>
      <c r="K95" s="39" t="str">
        <f t="shared" si="13"/>
        <v/>
      </c>
      <c r="L95" s="43"/>
    </row>
    <row r="96" spans="1:13" x14ac:dyDescent="0.25">
      <c r="A96" s="42">
        <v>42277</v>
      </c>
      <c r="B96" s="41">
        <v>1958.403</v>
      </c>
      <c r="C96" s="39" t="s">
        <v>25</v>
      </c>
      <c r="D96" s="39">
        <v>13095393.300000001</v>
      </c>
      <c r="E96" s="39">
        <f t="shared" si="7"/>
        <v>1</v>
      </c>
      <c r="F96" s="39">
        <f t="shared" si="8"/>
        <v>1</v>
      </c>
      <c r="G96" s="40">
        <f t="shared" si="9"/>
        <v>2</v>
      </c>
      <c r="H96" s="39" t="str">
        <f t="shared" si="10"/>
        <v/>
      </c>
      <c r="I96" s="39">
        <f t="shared" si="11"/>
        <v>1</v>
      </c>
      <c r="J96" s="39" t="str">
        <f t="shared" si="12"/>
        <v/>
      </c>
      <c r="K96" s="39" t="str">
        <f t="shared" si="13"/>
        <v/>
      </c>
      <c r="L96" s="43"/>
    </row>
    <row r="97" spans="1:12" x14ac:dyDescent="0.25">
      <c r="A97" s="42">
        <v>42369</v>
      </c>
      <c r="B97" s="41">
        <v>2464.2260000000001</v>
      </c>
      <c r="C97" s="39" t="s">
        <v>24</v>
      </c>
      <c r="D97" s="39">
        <v>13168896.4</v>
      </c>
      <c r="E97" s="39">
        <f t="shared" si="7"/>
        <v>1</v>
      </c>
      <c r="F97" s="39">
        <f t="shared" si="8"/>
        <v>1</v>
      </c>
      <c r="G97" s="40">
        <f t="shared" si="9"/>
        <v>2</v>
      </c>
      <c r="H97" s="39" t="str">
        <f t="shared" si="10"/>
        <v/>
      </c>
      <c r="I97" s="39">
        <f t="shared" si="11"/>
        <v>1</v>
      </c>
      <c r="J97" s="39" t="str">
        <f t="shared" si="12"/>
        <v/>
      </c>
      <c r="K97" s="39" t="str">
        <f t="shared" si="13"/>
        <v/>
      </c>
      <c r="L97" s="43"/>
    </row>
    <row r="98" spans="1:12" x14ac:dyDescent="0.25">
      <c r="A98" s="42">
        <v>42460</v>
      </c>
      <c r="B98" s="41">
        <v>1716.78</v>
      </c>
      <c r="C98" s="39" t="s">
        <v>23</v>
      </c>
      <c r="D98" s="39">
        <v>13242842.4</v>
      </c>
      <c r="E98" s="39">
        <f t="shared" si="7"/>
        <v>0</v>
      </c>
      <c r="F98" s="39">
        <f t="shared" si="8"/>
        <v>1</v>
      </c>
      <c r="G98" s="40">
        <f t="shared" si="9"/>
        <v>1</v>
      </c>
      <c r="H98" s="39" t="str">
        <f t="shared" si="10"/>
        <v/>
      </c>
      <c r="I98" s="39" t="str">
        <f t="shared" si="11"/>
        <v/>
      </c>
      <c r="J98" s="39">
        <f t="shared" si="12"/>
        <v>1</v>
      </c>
      <c r="K98" s="39" t="str">
        <f t="shared" si="13"/>
        <v/>
      </c>
      <c r="L98" s="43"/>
    </row>
    <row r="99" spans="1:12" x14ac:dyDescent="0.25">
      <c r="A99" s="42">
        <v>42551</v>
      </c>
      <c r="B99" s="41">
        <v>2308.9070000000002</v>
      </c>
      <c r="C99" s="39" t="s">
        <v>22</v>
      </c>
      <c r="D99" s="39">
        <v>13277162.6</v>
      </c>
      <c r="E99" s="39">
        <f t="shared" si="7"/>
        <v>1</v>
      </c>
      <c r="F99" s="39">
        <f t="shared" si="8"/>
        <v>1</v>
      </c>
      <c r="G99" s="40">
        <f t="shared" si="9"/>
        <v>2</v>
      </c>
      <c r="H99" s="39" t="str">
        <f t="shared" si="10"/>
        <v/>
      </c>
      <c r="I99" s="39">
        <f t="shared" si="11"/>
        <v>1</v>
      </c>
      <c r="J99" s="39" t="str">
        <f t="shared" si="12"/>
        <v/>
      </c>
      <c r="K99" s="39" t="str">
        <f t="shared" si="13"/>
        <v/>
      </c>
      <c r="L99" s="43"/>
    </row>
    <row r="100" spans="1:12" x14ac:dyDescent="0.25">
      <c r="A100" s="42">
        <v>42643</v>
      </c>
      <c r="B100" s="41">
        <v>1912.2090000000001</v>
      </c>
      <c r="C100" s="39" t="s">
        <v>21</v>
      </c>
      <c r="D100" s="39">
        <v>13310997.800000001</v>
      </c>
      <c r="E100" s="39">
        <f t="shared" si="7"/>
        <v>0</v>
      </c>
      <c r="F100" s="39">
        <f t="shared" si="8"/>
        <v>1</v>
      </c>
      <c r="G100" s="40">
        <f t="shared" si="9"/>
        <v>1</v>
      </c>
      <c r="H100" s="39" t="str">
        <f t="shared" si="10"/>
        <v/>
      </c>
      <c r="I100" s="39" t="str">
        <f t="shared" si="11"/>
        <v/>
      </c>
      <c r="J100" s="39">
        <f t="shared" si="12"/>
        <v>1</v>
      </c>
      <c r="K100" s="39" t="str">
        <f t="shared" si="13"/>
        <v/>
      </c>
      <c r="L100" s="43"/>
    </row>
    <row r="101" spans="1:12" x14ac:dyDescent="0.25">
      <c r="A101" s="42">
        <v>42735</v>
      </c>
      <c r="B101" s="41">
        <v>1974.239</v>
      </c>
      <c r="C101" s="39" t="s">
        <v>20</v>
      </c>
      <c r="D101" s="39">
        <v>13335206.1</v>
      </c>
      <c r="E101" s="39">
        <f t="shared" si="7"/>
        <v>1</v>
      </c>
      <c r="F101" s="39">
        <f t="shared" si="8"/>
        <v>1</v>
      </c>
      <c r="G101" s="40">
        <f t="shared" si="9"/>
        <v>2</v>
      </c>
      <c r="H101" s="39" t="str">
        <f t="shared" si="10"/>
        <v/>
      </c>
      <c r="I101" s="39">
        <f t="shared" si="11"/>
        <v>1</v>
      </c>
      <c r="J101" s="39" t="str">
        <f t="shared" si="12"/>
        <v/>
      </c>
      <c r="K101" s="39" t="str">
        <f t="shared" si="13"/>
        <v/>
      </c>
      <c r="L101" s="43"/>
    </row>
    <row r="102" spans="1:12" x14ac:dyDescent="0.25">
      <c r="A102" s="42">
        <v>42825</v>
      </c>
      <c r="B102" s="41">
        <v>1995.6074000000001</v>
      </c>
      <c r="C102" s="39" t="s">
        <v>19</v>
      </c>
      <c r="D102" s="39">
        <v>12897893.6</v>
      </c>
      <c r="E102" s="39">
        <f t="shared" si="7"/>
        <v>1</v>
      </c>
      <c r="F102" s="39">
        <f t="shared" si="8"/>
        <v>0</v>
      </c>
      <c r="G102" s="40">
        <f t="shared" si="9"/>
        <v>1</v>
      </c>
      <c r="H102" s="39" t="str">
        <f t="shared" si="10"/>
        <v/>
      </c>
      <c r="I102" s="39" t="str">
        <f t="shared" si="11"/>
        <v/>
      </c>
      <c r="J102" s="39" t="str">
        <f t="shared" si="12"/>
        <v/>
      </c>
      <c r="K102" s="39">
        <f t="shared" si="13"/>
        <v>1</v>
      </c>
      <c r="L102" s="43"/>
    </row>
    <row r="103" spans="1:12" x14ac:dyDescent="0.25">
      <c r="A103" s="42">
        <v>42916</v>
      </c>
      <c r="B103" s="41">
        <v>1969.1115</v>
      </c>
      <c r="C103" s="39" t="s">
        <v>18</v>
      </c>
      <c r="D103" s="39">
        <v>11434398.5</v>
      </c>
      <c r="E103" s="39">
        <f t="shared" si="7"/>
        <v>0</v>
      </c>
      <c r="F103" s="39">
        <f t="shared" si="8"/>
        <v>0</v>
      </c>
      <c r="G103" s="40">
        <f t="shared" si="9"/>
        <v>0</v>
      </c>
      <c r="H103" s="39">
        <f t="shared" si="10"/>
        <v>1</v>
      </c>
      <c r="I103" s="39" t="str">
        <f t="shared" si="11"/>
        <v/>
      </c>
      <c r="J103" s="39" t="str">
        <f t="shared" si="12"/>
        <v/>
      </c>
      <c r="K103" s="39" t="str">
        <f t="shared" si="13"/>
        <v/>
      </c>
      <c r="L103" s="43"/>
    </row>
    <row r="104" spans="1:12" x14ac:dyDescent="0.25">
      <c r="A104" s="42">
        <v>43008</v>
      </c>
      <c r="B104" s="41">
        <v>1986.4728</v>
      </c>
      <c r="C104" s="39" t="s">
        <v>17</v>
      </c>
      <c r="D104" s="39">
        <v>12754894.199999999</v>
      </c>
      <c r="E104" s="39">
        <f t="shared" si="7"/>
        <v>1</v>
      </c>
      <c r="F104" s="39">
        <f t="shared" si="8"/>
        <v>1</v>
      </c>
      <c r="G104" s="40">
        <f t="shared" si="9"/>
        <v>2</v>
      </c>
      <c r="H104" s="39" t="str">
        <f t="shared" si="10"/>
        <v/>
      </c>
      <c r="I104" s="39">
        <f t="shared" si="11"/>
        <v>1</v>
      </c>
      <c r="J104" s="39" t="str">
        <f t="shared" si="12"/>
        <v/>
      </c>
      <c r="K104" s="39" t="str">
        <f t="shared" si="13"/>
        <v/>
      </c>
      <c r="L104" s="43"/>
    </row>
    <row r="105" spans="1:12" x14ac:dyDescent="0.25">
      <c r="A105" s="42">
        <v>43100</v>
      </c>
      <c r="B105" s="41">
        <v>1897.6866</v>
      </c>
      <c r="C105" s="39" t="s">
        <v>16</v>
      </c>
      <c r="D105" s="39">
        <v>12754895.199999999</v>
      </c>
      <c r="E105" s="39">
        <f t="shared" ref="E105:E116" si="14">IF(B105&gt;B104,1,IF(B105&lt;B104,0,#N/A))</f>
        <v>0</v>
      </c>
      <c r="F105" s="39">
        <f t="shared" ref="F105:F116" si="15">IF(D105&gt;D104,1,IF(D105&lt;D104,0,#N/A))</f>
        <v>1</v>
      </c>
      <c r="G105" s="40">
        <f t="shared" ref="G105:G116" si="16">E105+F105</f>
        <v>1</v>
      </c>
      <c r="H105" s="39" t="str">
        <f t="shared" ref="H105:H116" si="17">IF(AND(E105=0,F105=0),1,"")</f>
        <v/>
      </c>
      <c r="I105" s="39" t="str">
        <f t="shared" ref="I105:I116" si="18">IF(AND(E105=1,F105=1),1,"")</f>
        <v/>
      </c>
      <c r="J105" s="39">
        <f t="shared" ref="J105:J116" si="19">IF(AND(E105=0,F105=1),1,"")</f>
        <v>1</v>
      </c>
      <c r="K105" s="39" t="str">
        <f t="shared" ref="K105:K116" si="20">IF(AND(E105=1,F105=0),1,"")</f>
        <v/>
      </c>
      <c r="L105" s="43"/>
    </row>
    <row r="106" spans="1:12" x14ac:dyDescent="0.25">
      <c r="A106" s="42">
        <v>43190</v>
      </c>
      <c r="B106" s="41">
        <v>1988.4916000000001</v>
      </c>
      <c r="C106" s="39" t="s">
        <v>15</v>
      </c>
      <c r="D106" s="39">
        <v>12754896.199999999</v>
      </c>
      <c r="E106" s="39">
        <f t="shared" si="14"/>
        <v>1</v>
      </c>
      <c r="F106" s="39">
        <f t="shared" si="15"/>
        <v>1</v>
      </c>
      <c r="G106" s="40">
        <f t="shared" si="16"/>
        <v>2</v>
      </c>
      <c r="H106" s="39" t="str">
        <f t="shared" si="17"/>
        <v/>
      </c>
      <c r="I106" s="39">
        <f t="shared" si="18"/>
        <v>1</v>
      </c>
      <c r="J106" s="39" t="str">
        <f t="shared" si="19"/>
        <v/>
      </c>
      <c r="K106" s="39" t="str">
        <f t="shared" si="20"/>
        <v/>
      </c>
      <c r="L106" s="43"/>
    </row>
    <row r="107" spans="1:12" x14ac:dyDescent="0.25">
      <c r="A107" s="42">
        <v>43281</v>
      </c>
      <c r="B107" s="41">
        <v>1899.3435999999999</v>
      </c>
      <c r="C107" s="39" t="s">
        <v>14</v>
      </c>
      <c r="D107" s="39">
        <v>12754897.199999999</v>
      </c>
      <c r="E107" s="39">
        <f t="shared" si="14"/>
        <v>0</v>
      </c>
      <c r="F107" s="39">
        <f t="shared" si="15"/>
        <v>1</v>
      </c>
      <c r="G107" s="40">
        <f t="shared" si="16"/>
        <v>1</v>
      </c>
      <c r="H107" s="39" t="str">
        <f t="shared" si="17"/>
        <v/>
      </c>
      <c r="I107" s="39" t="str">
        <f t="shared" si="18"/>
        <v/>
      </c>
      <c r="J107" s="39">
        <f t="shared" si="19"/>
        <v>1</v>
      </c>
      <c r="K107" s="39" t="str">
        <f t="shared" si="20"/>
        <v/>
      </c>
      <c r="L107" s="43"/>
    </row>
    <row r="108" spans="1:12" x14ac:dyDescent="0.25">
      <c r="A108" s="42">
        <v>43373</v>
      </c>
      <c r="B108" s="41">
        <v>1853.7218</v>
      </c>
      <c r="C108" s="39" t="s">
        <v>13</v>
      </c>
      <c r="D108" s="39">
        <v>12754898.199999999</v>
      </c>
      <c r="E108" s="39">
        <f t="shared" si="14"/>
        <v>0</v>
      </c>
      <c r="F108" s="39">
        <f t="shared" si="15"/>
        <v>1</v>
      </c>
      <c r="G108" s="40">
        <f t="shared" si="16"/>
        <v>1</v>
      </c>
      <c r="H108" s="39" t="str">
        <f t="shared" si="17"/>
        <v/>
      </c>
      <c r="I108" s="39" t="str">
        <f t="shared" si="18"/>
        <v/>
      </c>
      <c r="J108" s="39">
        <f t="shared" si="19"/>
        <v>1</v>
      </c>
      <c r="K108" s="39" t="str">
        <f t="shared" si="20"/>
        <v/>
      </c>
      <c r="L108" s="43"/>
    </row>
    <row r="109" spans="1:12" x14ac:dyDescent="0.25">
      <c r="A109" s="42">
        <v>43465</v>
      </c>
      <c r="B109" s="41">
        <v>1607.6210000000001</v>
      </c>
      <c r="C109" s="39" t="s">
        <v>311</v>
      </c>
      <c r="D109" s="39">
        <v>12754899.199999999</v>
      </c>
      <c r="E109" s="39">
        <f t="shared" si="14"/>
        <v>0</v>
      </c>
      <c r="F109" s="39">
        <f t="shared" si="15"/>
        <v>1</v>
      </c>
      <c r="G109" s="40">
        <f t="shared" si="16"/>
        <v>1</v>
      </c>
      <c r="H109" s="39" t="str">
        <f t="shared" si="17"/>
        <v/>
      </c>
      <c r="I109" s="39" t="str">
        <f t="shared" si="18"/>
        <v/>
      </c>
      <c r="J109" s="39">
        <f t="shared" si="19"/>
        <v>1</v>
      </c>
      <c r="K109" s="39" t="str">
        <f t="shared" si="20"/>
        <v/>
      </c>
      <c r="L109" s="43"/>
    </row>
    <row r="110" spans="1:12" x14ac:dyDescent="0.25">
      <c r="A110" s="42">
        <v>43555</v>
      </c>
      <c r="B110" s="41">
        <v>1441.539</v>
      </c>
      <c r="C110" s="39" t="s">
        <v>312</v>
      </c>
      <c r="D110" s="39">
        <v>12754900.199999999</v>
      </c>
      <c r="E110" s="39">
        <f t="shared" si="14"/>
        <v>0</v>
      </c>
      <c r="F110" s="39">
        <f t="shared" si="15"/>
        <v>1</v>
      </c>
      <c r="G110" s="40">
        <f t="shared" si="16"/>
        <v>1</v>
      </c>
      <c r="H110" s="39" t="str">
        <f t="shared" si="17"/>
        <v/>
      </c>
      <c r="I110" s="39" t="str">
        <f t="shared" si="18"/>
        <v/>
      </c>
      <c r="J110" s="39">
        <f t="shared" si="19"/>
        <v>1</v>
      </c>
      <c r="K110" s="39" t="str">
        <f t="shared" si="20"/>
        <v/>
      </c>
      <c r="L110" s="43"/>
    </row>
    <row r="111" spans="1:12" x14ac:dyDescent="0.25">
      <c r="A111" s="42">
        <v>43646</v>
      </c>
      <c r="B111" s="41">
        <v>1267.8688</v>
      </c>
      <c r="C111" s="39" t="s">
        <v>313</v>
      </c>
      <c r="D111" s="39">
        <v>12754901.199999999</v>
      </c>
      <c r="E111" s="39">
        <f t="shared" si="14"/>
        <v>0</v>
      </c>
      <c r="F111" s="39">
        <f t="shared" si="15"/>
        <v>1</v>
      </c>
      <c r="G111" s="40">
        <f t="shared" si="16"/>
        <v>1</v>
      </c>
      <c r="H111" s="39" t="str">
        <f t="shared" si="17"/>
        <v/>
      </c>
      <c r="I111" s="39" t="str">
        <f t="shared" si="18"/>
        <v/>
      </c>
      <c r="J111" s="39">
        <f t="shared" si="19"/>
        <v>1</v>
      </c>
      <c r="K111" s="39" t="str">
        <f t="shared" si="20"/>
        <v/>
      </c>
      <c r="L111" s="43"/>
    </row>
    <row r="112" spans="1:12" x14ac:dyDescent="0.25">
      <c r="A112" s="42">
        <v>43738</v>
      </c>
      <c r="B112" s="41">
        <v>1695.1382000000001</v>
      </c>
      <c r="C112" s="39" t="s">
        <v>314</v>
      </c>
      <c r="D112" s="39">
        <v>12754902.199999999</v>
      </c>
      <c r="E112" s="39">
        <f t="shared" si="14"/>
        <v>1</v>
      </c>
      <c r="F112" s="39">
        <f t="shared" si="15"/>
        <v>1</v>
      </c>
      <c r="G112" s="40">
        <f t="shared" si="16"/>
        <v>2</v>
      </c>
      <c r="H112" s="39" t="str">
        <f t="shared" si="17"/>
        <v/>
      </c>
      <c r="I112" s="39">
        <f t="shared" si="18"/>
        <v>1</v>
      </c>
      <c r="J112" s="39" t="str">
        <f t="shared" si="19"/>
        <v/>
      </c>
      <c r="K112" s="39" t="str">
        <f t="shared" si="20"/>
        <v/>
      </c>
      <c r="L112" s="43"/>
    </row>
    <row r="113" spans="1:12" x14ac:dyDescent="0.25">
      <c r="A113" s="42">
        <v>43830</v>
      </c>
      <c r="B113" s="41">
        <v>1562.4241999999999</v>
      </c>
      <c r="C113" s="39" t="s">
        <v>315</v>
      </c>
      <c r="D113" s="39">
        <v>12754903.199999999</v>
      </c>
      <c r="E113" s="39">
        <f t="shared" si="14"/>
        <v>0</v>
      </c>
      <c r="F113" s="39">
        <f t="shared" si="15"/>
        <v>1</v>
      </c>
      <c r="G113" s="40">
        <f t="shared" si="16"/>
        <v>1</v>
      </c>
      <c r="H113" s="39" t="str">
        <f t="shared" si="17"/>
        <v/>
      </c>
      <c r="I113" s="39" t="str">
        <f t="shared" si="18"/>
        <v/>
      </c>
      <c r="J113" s="39">
        <f t="shared" si="19"/>
        <v>1</v>
      </c>
      <c r="K113" s="39" t="str">
        <f t="shared" si="20"/>
        <v/>
      </c>
      <c r="L113" s="43"/>
    </row>
    <row r="114" spans="1:12" x14ac:dyDescent="0.25">
      <c r="A114" s="42">
        <v>43921</v>
      </c>
      <c r="B114" s="41">
        <v>1595.2054000000001</v>
      </c>
      <c r="C114" s="39" t="s">
        <v>316</v>
      </c>
      <c r="D114" s="39">
        <v>12754904.199999999</v>
      </c>
      <c r="E114" s="39">
        <f t="shared" si="14"/>
        <v>1</v>
      </c>
      <c r="F114" s="39">
        <f t="shared" si="15"/>
        <v>1</v>
      </c>
      <c r="G114" s="40">
        <f t="shared" si="16"/>
        <v>2</v>
      </c>
      <c r="H114" s="39" t="str">
        <f t="shared" si="17"/>
        <v/>
      </c>
      <c r="I114" s="39">
        <f t="shared" si="18"/>
        <v>1</v>
      </c>
      <c r="J114" s="39" t="str">
        <f t="shared" si="19"/>
        <v/>
      </c>
      <c r="K114" s="39" t="str">
        <f t="shared" si="20"/>
        <v/>
      </c>
      <c r="L114" s="43"/>
    </row>
    <row r="115" spans="1:12" x14ac:dyDescent="0.25">
      <c r="A115" s="42">
        <v>44012</v>
      </c>
      <c r="B115" s="41">
        <v>1722.9449999999999</v>
      </c>
      <c r="C115" s="39" t="s">
        <v>317</v>
      </c>
      <c r="D115" s="39">
        <v>12754905.199999999</v>
      </c>
      <c r="E115" s="39">
        <f t="shared" si="14"/>
        <v>1</v>
      </c>
      <c r="F115" s="39">
        <f t="shared" si="15"/>
        <v>1</v>
      </c>
      <c r="G115" s="40">
        <f t="shared" si="16"/>
        <v>2</v>
      </c>
      <c r="H115" s="39" t="str">
        <f t="shared" si="17"/>
        <v/>
      </c>
      <c r="I115" s="39">
        <f t="shared" si="18"/>
        <v>1</v>
      </c>
      <c r="J115" s="39" t="str">
        <f t="shared" si="19"/>
        <v/>
      </c>
      <c r="K115" s="39" t="str">
        <f t="shared" si="20"/>
        <v/>
      </c>
      <c r="L115" s="43"/>
    </row>
    <row r="116" spans="1:12" x14ac:dyDescent="0.25">
      <c r="A116" s="42">
        <v>44104</v>
      </c>
      <c r="B116" s="41">
        <v>1665.9257</v>
      </c>
      <c r="C116" s="39" t="s">
        <v>318</v>
      </c>
      <c r="D116" s="39">
        <v>12754906.199999999</v>
      </c>
      <c r="E116" s="39">
        <f t="shared" si="14"/>
        <v>0</v>
      </c>
      <c r="F116" s="39">
        <f t="shared" si="15"/>
        <v>1</v>
      </c>
      <c r="G116" s="40">
        <f t="shared" si="16"/>
        <v>1</v>
      </c>
      <c r="H116" s="39" t="str">
        <f t="shared" si="17"/>
        <v/>
      </c>
      <c r="I116" s="39" t="str">
        <f t="shared" si="18"/>
        <v/>
      </c>
      <c r="J116" s="39">
        <f t="shared" si="19"/>
        <v>1</v>
      </c>
      <c r="K116" s="39" t="str">
        <f t="shared" si="20"/>
        <v/>
      </c>
      <c r="L116" s="43"/>
    </row>
    <row r="117" spans="1:12" x14ac:dyDescent="0.25">
      <c r="A117" s="42"/>
      <c r="L117" s="43"/>
    </row>
    <row r="118" spans="1:12" x14ac:dyDescent="0.25">
      <c r="A118" s="42"/>
      <c r="L118" s="43"/>
    </row>
    <row r="119" spans="1:12" x14ac:dyDescent="0.25">
      <c r="A119" s="42"/>
      <c r="L119" s="43"/>
    </row>
    <row r="120" spans="1:12" x14ac:dyDescent="0.25">
      <c r="A120" s="42"/>
      <c r="L120" s="43"/>
    </row>
    <row r="121" spans="1:12" x14ac:dyDescent="0.25">
      <c r="A121" s="42"/>
      <c r="L121" s="43"/>
    </row>
    <row r="122" spans="1:12" x14ac:dyDescent="0.25">
      <c r="A122" s="42"/>
      <c r="L122" s="43"/>
    </row>
    <row r="123" spans="1:12" x14ac:dyDescent="0.25">
      <c r="A123" s="42"/>
      <c r="L123" s="43"/>
    </row>
    <row r="124" spans="1:12" x14ac:dyDescent="0.25">
      <c r="A124" s="42"/>
      <c r="L124" s="43"/>
    </row>
    <row r="125" spans="1:12" x14ac:dyDescent="0.25">
      <c r="A125" s="42"/>
      <c r="L125" s="43"/>
    </row>
    <row r="126" spans="1:12" x14ac:dyDescent="0.25">
      <c r="A126" s="42"/>
      <c r="L126" s="43"/>
    </row>
    <row r="127" spans="1:12" x14ac:dyDescent="0.25">
      <c r="A127" s="42"/>
      <c r="L127" s="43"/>
    </row>
    <row r="128" spans="1:12" x14ac:dyDescent="0.25">
      <c r="A128" s="42"/>
      <c r="L128" s="43"/>
    </row>
    <row r="129" spans="1:12" x14ac:dyDescent="0.25">
      <c r="A129" s="42"/>
      <c r="L129" s="43"/>
    </row>
    <row r="130" spans="1:12" x14ac:dyDescent="0.25">
      <c r="A130" s="42"/>
      <c r="L130" s="43"/>
    </row>
    <row r="131" spans="1:12" x14ac:dyDescent="0.25">
      <c r="A131" s="42"/>
      <c r="L131" s="43"/>
    </row>
    <row r="132" spans="1:12" x14ac:dyDescent="0.25">
      <c r="A132" s="42"/>
      <c r="L132" s="43"/>
    </row>
    <row r="133" spans="1:12" x14ac:dyDescent="0.25">
      <c r="A133" s="42"/>
      <c r="L133" s="43"/>
    </row>
    <row r="134" spans="1:12" x14ac:dyDescent="0.25">
      <c r="A134" s="42"/>
      <c r="L134" s="43"/>
    </row>
    <row r="135" spans="1:12" x14ac:dyDescent="0.25">
      <c r="A135" s="42"/>
      <c r="L135" s="43"/>
    </row>
    <row r="136" spans="1:12" x14ac:dyDescent="0.25">
      <c r="A136" s="42"/>
      <c r="L136" s="43"/>
    </row>
    <row r="137" spans="1:12" x14ac:dyDescent="0.25">
      <c r="A137" s="42"/>
      <c r="L137" s="43"/>
    </row>
    <row r="138" spans="1:12" x14ac:dyDescent="0.25">
      <c r="A138" s="42"/>
      <c r="L138" s="43"/>
    </row>
    <row r="139" spans="1:12" x14ac:dyDescent="0.25">
      <c r="A139" s="42"/>
      <c r="L139" s="43"/>
    </row>
    <row r="140" spans="1:12" x14ac:dyDescent="0.25">
      <c r="A140" s="42"/>
      <c r="L140" s="43"/>
    </row>
    <row r="141" spans="1:12" x14ac:dyDescent="0.25">
      <c r="A141" s="42"/>
      <c r="L141" s="43"/>
    </row>
    <row r="142" spans="1:12" x14ac:dyDescent="0.25">
      <c r="A142" s="42"/>
      <c r="L142" s="43"/>
    </row>
    <row r="143" spans="1:12" x14ac:dyDescent="0.25">
      <c r="A143" s="42"/>
      <c r="L143" s="43"/>
    </row>
    <row r="144" spans="1:12" x14ac:dyDescent="0.25">
      <c r="A144" s="42"/>
      <c r="L144" s="43"/>
    </row>
    <row r="145" spans="1:12" x14ac:dyDescent="0.25">
      <c r="A145" s="42"/>
      <c r="L145" s="43"/>
    </row>
    <row r="146" spans="1:12" x14ac:dyDescent="0.25">
      <c r="A146" s="42"/>
      <c r="L146" s="43"/>
    </row>
    <row r="147" spans="1:12" x14ac:dyDescent="0.25">
      <c r="A147" s="42"/>
      <c r="L147" s="43"/>
    </row>
    <row r="148" spans="1:12" x14ac:dyDescent="0.25">
      <c r="A148" s="42"/>
      <c r="L148" s="43"/>
    </row>
    <row r="149" spans="1:12" x14ac:dyDescent="0.25">
      <c r="A149" s="42"/>
      <c r="L149" s="43"/>
    </row>
    <row r="150" spans="1:12" x14ac:dyDescent="0.25">
      <c r="A150" s="42"/>
      <c r="L150" s="43"/>
    </row>
    <row r="151" spans="1:12" x14ac:dyDescent="0.25">
      <c r="A151" s="42"/>
      <c r="L151" s="43"/>
    </row>
    <row r="152" spans="1:12" x14ac:dyDescent="0.25">
      <c r="A152" s="42"/>
      <c r="L152" s="43"/>
    </row>
    <row r="153" spans="1:12" x14ac:dyDescent="0.25">
      <c r="A153" s="42"/>
      <c r="L153" s="43"/>
    </row>
    <row r="154" spans="1:12" x14ac:dyDescent="0.25">
      <c r="A154" s="42"/>
      <c r="L154" s="43"/>
    </row>
    <row r="155" spans="1:12" x14ac:dyDescent="0.25">
      <c r="A155" s="42"/>
      <c r="L155" s="43"/>
    </row>
    <row r="156" spans="1:12" x14ac:dyDescent="0.25">
      <c r="A156" s="42"/>
      <c r="L156" s="43"/>
    </row>
    <row r="157" spans="1:12" x14ac:dyDescent="0.25">
      <c r="A157" s="42"/>
      <c r="L157" s="43"/>
    </row>
    <row r="158" spans="1:12" x14ac:dyDescent="0.25">
      <c r="A158" s="42"/>
      <c r="L158" s="43"/>
    </row>
    <row r="159" spans="1:12" x14ac:dyDescent="0.25">
      <c r="A159" s="42"/>
      <c r="L159" s="43"/>
    </row>
    <row r="160" spans="1:12" x14ac:dyDescent="0.25">
      <c r="A160" s="42"/>
      <c r="L160" s="43"/>
    </row>
    <row r="161" spans="1:12" x14ac:dyDescent="0.25">
      <c r="A161" s="42"/>
      <c r="L161" s="43"/>
    </row>
    <row r="162" spans="1:12" x14ac:dyDescent="0.25">
      <c r="A162" s="42"/>
      <c r="L162" s="43"/>
    </row>
    <row r="163" spans="1:12" x14ac:dyDescent="0.25">
      <c r="A163" s="42"/>
      <c r="L163" s="43"/>
    </row>
    <row r="164" spans="1:12" x14ac:dyDescent="0.25">
      <c r="A164" s="42"/>
      <c r="L164" s="43"/>
    </row>
    <row r="165" spans="1:12" x14ac:dyDescent="0.25">
      <c r="A165" s="42"/>
      <c r="L165" s="43"/>
    </row>
    <row r="166" spans="1:12" x14ac:dyDescent="0.25">
      <c r="A166" s="42"/>
      <c r="L166" s="43"/>
    </row>
    <row r="167" spans="1:12" x14ac:dyDescent="0.25">
      <c r="A167" s="42"/>
      <c r="L167" s="43"/>
    </row>
    <row r="168" spans="1:12" x14ac:dyDescent="0.25">
      <c r="A168" s="42"/>
      <c r="L168" s="43"/>
    </row>
    <row r="169" spans="1:12" x14ac:dyDescent="0.25">
      <c r="A169" s="42"/>
      <c r="L169" s="43"/>
    </row>
    <row r="170" spans="1:12" x14ac:dyDescent="0.25">
      <c r="A170" s="42"/>
      <c r="L170" s="43"/>
    </row>
    <row r="171" spans="1:12" x14ac:dyDescent="0.25">
      <c r="A171" s="42"/>
      <c r="L171" s="43"/>
    </row>
    <row r="172" spans="1:12" x14ac:dyDescent="0.25">
      <c r="A172" s="42"/>
      <c r="L172" s="43"/>
    </row>
    <row r="173" spans="1:12" x14ac:dyDescent="0.25">
      <c r="A173" s="42"/>
      <c r="L173" s="43"/>
    </row>
    <row r="174" spans="1:12" x14ac:dyDescent="0.25">
      <c r="A174" s="42"/>
      <c r="L174" s="43"/>
    </row>
    <row r="175" spans="1:12" x14ac:dyDescent="0.25">
      <c r="A175" s="42"/>
      <c r="L175" s="43"/>
    </row>
    <row r="176" spans="1:12" x14ac:dyDescent="0.25">
      <c r="A176" s="42"/>
      <c r="L176" s="43"/>
    </row>
    <row r="177" spans="1:12" x14ac:dyDescent="0.25">
      <c r="A177" s="42"/>
      <c r="L177" s="43"/>
    </row>
    <row r="178" spans="1:12" x14ac:dyDescent="0.25">
      <c r="A178" s="42"/>
      <c r="L178" s="43"/>
    </row>
    <row r="179" spans="1:12" x14ac:dyDescent="0.25">
      <c r="A179" s="42"/>
      <c r="L179" s="43"/>
    </row>
    <row r="180" spans="1:12" x14ac:dyDescent="0.25">
      <c r="A180" s="42"/>
      <c r="L180" s="43"/>
    </row>
    <row r="181" spans="1:12" x14ac:dyDescent="0.25">
      <c r="A181" s="42"/>
      <c r="L181" s="43"/>
    </row>
    <row r="182" spans="1:12" x14ac:dyDescent="0.25">
      <c r="A182" s="42"/>
      <c r="L182" s="43"/>
    </row>
    <row r="183" spans="1:12" x14ac:dyDescent="0.25">
      <c r="A183" s="42"/>
      <c r="L183" s="43"/>
    </row>
    <row r="184" spans="1:12" x14ac:dyDescent="0.25">
      <c r="A184" s="42"/>
      <c r="L184" s="43"/>
    </row>
    <row r="185" spans="1:12" x14ac:dyDescent="0.25">
      <c r="A185" s="42"/>
      <c r="L185" s="43"/>
    </row>
    <row r="186" spans="1:12" x14ac:dyDescent="0.25">
      <c r="A186" s="42"/>
      <c r="L186" s="43"/>
    </row>
    <row r="187" spans="1:12" x14ac:dyDescent="0.25">
      <c r="A187" s="42"/>
      <c r="L187" s="43"/>
    </row>
    <row r="188" spans="1:12" x14ac:dyDescent="0.25">
      <c r="A188" s="42"/>
      <c r="L188" s="43"/>
    </row>
    <row r="189" spans="1:12" x14ac:dyDescent="0.25">
      <c r="A189" s="42"/>
      <c r="L189" s="43"/>
    </row>
    <row r="190" spans="1:12" x14ac:dyDescent="0.25">
      <c r="A190" s="42"/>
      <c r="L190" s="43"/>
    </row>
    <row r="191" spans="1:12" x14ac:dyDescent="0.25">
      <c r="A191" s="42"/>
      <c r="L191" s="43"/>
    </row>
    <row r="192" spans="1:12" x14ac:dyDescent="0.25">
      <c r="A192" s="42"/>
      <c r="L192" s="43"/>
    </row>
    <row r="193" spans="1:12" x14ac:dyDescent="0.25">
      <c r="A193" s="42"/>
      <c r="L193" s="43"/>
    </row>
    <row r="194" spans="1:12" x14ac:dyDescent="0.25">
      <c r="A194" s="42"/>
      <c r="L194" s="43"/>
    </row>
    <row r="195" spans="1:12" x14ac:dyDescent="0.25">
      <c r="A195" s="42"/>
      <c r="L195" s="43"/>
    </row>
    <row r="196" spans="1:12" x14ac:dyDescent="0.25">
      <c r="A196" s="42"/>
      <c r="L196" s="43"/>
    </row>
    <row r="197" spans="1:12" x14ac:dyDescent="0.25">
      <c r="A197" s="42"/>
      <c r="L197" s="43"/>
    </row>
    <row r="198" spans="1:12" x14ac:dyDescent="0.25">
      <c r="A198" s="42"/>
      <c r="L198" s="43"/>
    </row>
    <row r="199" spans="1:12" x14ac:dyDescent="0.25">
      <c r="A199" s="42"/>
      <c r="L199" s="43"/>
    </row>
    <row r="200" spans="1:12" x14ac:dyDescent="0.25">
      <c r="A200" s="42"/>
      <c r="L200" s="43"/>
    </row>
    <row r="201" spans="1:12" x14ac:dyDescent="0.25">
      <c r="A201" s="42"/>
      <c r="L201" s="43"/>
    </row>
    <row r="202" spans="1:12" x14ac:dyDescent="0.25">
      <c r="A202" s="42"/>
      <c r="L202" s="43"/>
    </row>
    <row r="203" spans="1:12" x14ac:dyDescent="0.25">
      <c r="A203" s="42"/>
      <c r="L203" s="43"/>
    </row>
    <row r="204" spans="1:12" x14ac:dyDescent="0.25">
      <c r="A204" s="42"/>
      <c r="L204" s="43"/>
    </row>
    <row r="205" spans="1:12" x14ac:dyDescent="0.25">
      <c r="A205" s="42"/>
      <c r="L205" s="43"/>
    </row>
    <row r="206" spans="1:12" x14ac:dyDescent="0.25">
      <c r="A206" s="42"/>
      <c r="L206" s="43"/>
    </row>
    <row r="207" spans="1:12" x14ac:dyDescent="0.25">
      <c r="A207" s="42"/>
      <c r="L207" s="43"/>
    </row>
    <row r="208" spans="1:12" x14ac:dyDescent="0.25">
      <c r="A208" s="42"/>
      <c r="L208" s="43"/>
    </row>
    <row r="209" spans="1:12" x14ac:dyDescent="0.25">
      <c r="A209" s="42"/>
      <c r="L209" s="43"/>
    </row>
    <row r="210" spans="1:12" x14ac:dyDescent="0.25">
      <c r="A210" s="42"/>
      <c r="L210" s="43"/>
    </row>
    <row r="211" spans="1:12" x14ac:dyDescent="0.25">
      <c r="A211" s="42"/>
      <c r="L211" s="43"/>
    </row>
    <row r="212" spans="1:12" x14ac:dyDescent="0.25">
      <c r="A212" s="42"/>
      <c r="L212" s="43"/>
    </row>
    <row r="213" spans="1:12" x14ac:dyDescent="0.25">
      <c r="A213" s="42"/>
      <c r="L213" s="43"/>
    </row>
    <row r="214" spans="1:12" x14ac:dyDescent="0.25">
      <c r="A214" s="42"/>
      <c r="L214" s="43"/>
    </row>
    <row r="215" spans="1:12" x14ac:dyDescent="0.25">
      <c r="A215" s="42"/>
      <c r="L215" s="43"/>
    </row>
    <row r="216" spans="1:12" x14ac:dyDescent="0.25">
      <c r="A216" s="42"/>
      <c r="L216" s="43"/>
    </row>
    <row r="217" spans="1:12" x14ac:dyDescent="0.25">
      <c r="A217" s="42"/>
      <c r="L217" s="43"/>
    </row>
    <row r="218" spans="1:12" x14ac:dyDescent="0.25">
      <c r="A218" s="42"/>
      <c r="L218" s="43"/>
    </row>
    <row r="219" spans="1:12" x14ac:dyDescent="0.25">
      <c r="A219" s="42"/>
      <c r="L219" s="43"/>
    </row>
    <row r="220" spans="1:12" x14ac:dyDescent="0.25">
      <c r="A220" s="42"/>
      <c r="L220" s="43"/>
    </row>
    <row r="221" spans="1:12" x14ac:dyDescent="0.25">
      <c r="A221" s="42"/>
      <c r="L221" s="43"/>
    </row>
    <row r="222" spans="1:12" x14ac:dyDescent="0.25">
      <c r="A222" s="42"/>
      <c r="L222" s="43"/>
    </row>
    <row r="223" spans="1:12" x14ac:dyDescent="0.25">
      <c r="A223" s="42"/>
      <c r="L223" s="43"/>
    </row>
    <row r="224" spans="1:12" x14ac:dyDescent="0.25">
      <c r="A224" s="42"/>
      <c r="L224" s="43"/>
    </row>
    <row r="225" spans="1:12" x14ac:dyDescent="0.25">
      <c r="A225" s="42"/>
      <c r="L225" s="43"/>
    </row>
    <row r="226" spans="1:12" x14ac:dyDescent="0.25">
      <c r="A226" s="42"/>
      <c r="L226" s="43"/>
    </row>
    <row r="227" spans="1:12" x14ac:dyDescent="0.25">
      <c r="A227" s="42"/>
      <c r="L227" s="43"/>
    </row>
    <row r="228" spans="1:12" x14ac:dyDescent="0.25">
      <c r="A228" s="42"/>
      <c r="L228" s="43"/>
    </row>
    <row r="229" spans="1:12" x14ac:dyDescent="0.25">
      <c r="A229" s="42"/>
      <c r="L229" s="43"/>
    </row>
    <row r="230" spans="1:12" x14ac:dyDescent="0.25">
      <c r="A230" s="42"/>
      <c r="L230" s="43"/>
    </row>
    <row r="231" spans="1:12" x14ac:dyDescent="0.25">
      <c r="A231" s="42"/>
      <c r="L231" s="43"/>
    </row>
    <row r="232" spans="1:12" x14ac:dyDescent="0.25">
      <c r="A232" s="42"/>
      <c r="L232" s="43"/>
    </row>
    <row r="233" spans="1:12" x14ac:dyDescent="0.25">
      <c r="A233" s="42"/>
      <c r="L233" s="43"/>
    </row>
    <row r="234" spans="1:12" x14ac:dyDescent="0.25">
      <c r="A234" s="42"/>
      <c r="L234" s="43"/>
    </row>
    <row r="235" spans="1:12" x14ac:dyDescent="0.25">
      <c r="A235" s="42"/>
      <c r="L235" s="43"/>
    </row>
    <row r="236" spans="1:12" x14ac:dyDescent="0.25">
      <c r="A236" s="42"/>
      <c r="L236" s="43"/>
    </row>
    <row r="237" spans="1:12" x14ac:dyDescent="0.25">
      <c r="A237" s="42"/>
      <c r="L237" s="43"/>
    </row>
    <row r="238" spans="1:12" x14ac:dyDescent="0.25">
      <c r="A238" s="42"/>
      <c r="L238" s="43"/>
    </row>
    <row r="239" spans="1:12" x14ac:dyDescent="0.25">
      <c r="A239" s="42"/>
      <c r="L239" s="43"/>
    </row>
    <row r="240" spans="1:12" x14ac:dyDescent="0.25">
      <c r="A240" s="42"/>
      <c r="L240" s="43"/>
    </row>
    <row r="241" spans="1:12" x14ac:dyDescent="0.25">
      <c r="A241" s="42"/>
      <c r="L241" s="43"/>
    </row>
    <row r="242" spans="1:12" x14ac:dyDescent="0.25">
      <c r="A242" s="42"/>
      <c r="L242" s="43"/>
    </row>
    <row r="243" spans="1:12" x14ac:dyDescent="0.25">
      <c r="A243" s="42"/>
      <c r="L243" s="43"/>
    </row>
    <row r="244" spans="1:12" x14ac:dyDescent="0.25">
      <c r="A244" s="42"/>
      <c r="L244" s="43"/>
    </row>
    <row r="245" spans="1:12" x14ac:dyDescent="0.25">
      <c r="A245" s="42"/>
      <c r="L245" s="43"/>
    </row>
    <row r="246" spans="1:12" x14ac:dyDescent="0.25">
      <c r="A246" s="42"/>
      <c r="L246" s="43"/>
    </row>
    <row r="247" spans="1:12" x14ac:dyDescent="0.25">
      <c r="A247" s="42"/>
      <c r="L247" s="43"/>
    </row>
    <row r="248" spans="1:12" x14ac:dyDescent="0.25">
      <c r="A248" s="42"/>
      <c r="L248" s="43"/>
    </row>
    <row r="249" spans="1:12" x14ac:dyDescent="0.25">
      <c r="A249" s="42"/>
      <c r="L249" s="43"/>
    </row>
    <row r="250" spans="1:12" x14ac:dyDescent="0.25">
      <c r="A250" s="42"/>
      <c r="L250" s="43"/>
    </row>
    <row r="251" spans="1:12" x14ac:dyDescent="0.25">
      <c r="A251" s="42"/>
      <c r="L251" s="43"/>
    </row>
    <row r="252" spans="1:12" x14ac:dyDescent="0.25">
      <c r="A252" s="42"/>
      <c r="L252" s="43"/>
    </row>
    <row r="253" spans="1:12" x14ac:dyDescent="0.25">
      <c r="A253" s="42"/>
      <c r="L253" s="43"/>
    </row>
    <row r="254" spans="1:12" x14ac:dyDescent="0.25">
      <c r="A254" s="42"/>
      <c r="L254" s="43"/>
    </row>
    <row r="255" spans="1:12" x14ac:dyDescent="0.25">
      <c r="A255" s="42"/>
      <c r="L255" s="43"/>
    </row>
    <row r="256" spans="1:12" x14ac:dyDescent="0.25">
      <c r="A256" s="42"/>
      <c r="L256" s="43"/>
    </row>
    <row r="257" spans="1:12" x14ac:dyDescent="0.25">
      <c r="A257" s="42"/>
      <c r="L257" s="43"/>
    </row>
    <row r="258" spans="1:12" x14ac:dyDescent="0.25">
      <c r="A258" s="42"/>
      <c r="L258" s="43"/>
    </row>
    <row r="259" spans="1:12" x14ac:dyDescent="0.25">
      <c r="A259" s="42"/>
      <c r="L259" s="43"/>
    </row>
    <row r="260" spans="1:12" x14ac:dyDescent="0.25">
      <c r="A260" s="42"/>
      <c r="L260" s="43"/>
    </row>
    <row r="261" spans="1:12" x14ac:dyDescent="0.25">
      <c r="A261" s="42"/>
      <c r="L261" s="43"/>
    </row>
    <row r="262" spans="1:12" x14ac:dyDescent="0.25">
      <c r="A262" s="42"/>
      <c r="L262" s="43"/>
    </row>
    <row r="263" spans="1:12" x14ac:dyDescent="0.25">
      <c r="A263" s="42"/>
      <c r="L263" s="43"/>
    </row>
    <row r="264" spans="1:12" x14ac:dyDescent="0.25">
      <c r="A264" s="42"/>
    </row>
    <row r="265" spans="1:12" x14ac:dyDescent="0.25">
      <c r="A265" s="42"/>
    </row>
    <row r="266" spans="1:12" x14ac:dyDescent="0.25">
      <c r="A266" s="42"/>
    </row>
    <row r="267" spans="1:12" x14ac:dyDescent="0.25">
      <c r="A267" s="42"/>
    </row>
    <row r="268" spans="1:12" x14ac:dyDescent="0.25">
      <c r="A268" s="42"/>
    </row>
    <row r="269" spans="1:12" x14ac:dyDescent="0.25">
      <c r="A269" s="42"/>
    </row>
    <row r="270" spans="1:12" x14ac:dyDescent="0.25">
      <c r="A270" s="42"/>
    </row>
    <row r="271" spans="1:12" x14ac:dyDescent="0.25">
      <c r="A271" s="42"/>
    </row>
    <row r="272" spans="1:12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C65F-95E8-4F87-A744-0F878F48859F}">
  <dimension ref="A1:I233"/>
  <sheetViews>
    <sheetView zoomScale="85" zoomScaleNormal="85" workbookViewId="0">
      <selection activeCell="E48" sqref="E48"/>
    </sheetView>
  </sheetViews>
  <sheetFormatPr defaultRowHeight="15" x14ac:dyDescent="0.25"/>
  <cols>
    <col min="1" max="1" width="10.5703125" style="19" customWidth="1"/>
    <col min="2" max="2" width="15.5703125" customWidth="1"/>
    <col min="3" max="3" width="17.140625" customWidth="1"/>
    <col min="4" max="5" width="15.5703125" style="2" customWidth="1"/>
    <col min="6" max="6" width="15.5703125" customWidth="1"/>
    <col min="7" max="7" width="17.42578125" customWidth="1"/>
    <col min="8" max="9" width="15.5703125" style="2" customWidth="1"/>
  </cols>
  <sheetData>
    <row r="1" spans="1:9" ht="15.75" thickBot="1" x14ac:dyDescent="0.3">
      <c r="A1" s="1" t="s">
        <v>11</v>
      </c>
      <c r="B1" s="38" t="s">
        <v>12</v>
      </c>
    </row>
    <row r="2" spans="1:9" ht="15.75" thickBot="1" x14ac:dyDescent="0.3">
      <c r="A2" s="3"/>
      <c r="B2" s="134" t="s">
        <v>0</v>
      </c>
      <c r="C2" s="135"/>
      <c r="D2" s="135"/>
      <c r="E2" s="136"/>
      <c r="F2" s="134" t="s">
        <v>1</v>
      </c>
      <c r="G2" s="135"/>
      <c r="H2" s="135"/>
      <c r="I2" s="136"/>
    </row>
    <row r="3" spans="1:9" ht="45" customHeight="1" thickBot="1" x14ac:dyDescent="0.3">
      <c r="A3" s="4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5">
      <c r="A4" s="25">
        <v>1790</v>
      </c>
      <c r="B4" s="26">
        <v>189</v>
      </c>
      <c r="C4" s="27">
        <v>4568</v>
      </c>
      <c r="D4" s="28"/>
      <c r="E4" s="29"/>
      <c r="F4" s="32"/>
      <c r="G4" s="30"/>
      <c r="H4" s="28"/>
      <c r="I4" s="29"/>
    </row>
    <row r="5" spans="1:9" x14ac:dyDescent="0.25">
      <c r="A5" s="9">
        <v>1791</v>
      </c>
      <c r="B5" s="10">
        <v>206</v>
      </c>
      <c r="C5" s="11">
        <v>4842</v>
      </c>
      <c r="D5" s="12">
        <f>B5/B4-1</f>
        <v>8.9947089947089998E-2</v>
      </c>
      <c r="E5" s="13">
        <f>C5/C4-1</f>
        <v>5.9982486865148843E-2</v>
      </c>
      <c r="F5" s="33"/>
      <c r="G5" s="15"/>
      <c r="H5" s="12"/>
      <c r="I5" s="13"/>
    </row>
    <row r="6" spans="1:9" x14ac:dyDescent="0.25">
      <c r="A6" s="9">
        <v>1792</v>
      </c>
      <c r="B6" s="10">
        <v>225</v>
      </c>
      <c r="C6" s="11">
        <v>5199</v>
      </c>
      <c r="D6" s="12">
        <f t="shared" ref="D6:E69" si="0">B6/B5-1</f>
        <v>9.2233009708737823E-2</v>
      </c>
      <c r="E6" s="13">
        <f t="shared" si="0"/>
        <v>7.3729863692689079E-2</v>
      </c>
      <c r="F6" s="33"/>
      <c r="G6" s="15"/>
      <c r="H6" s="12"/>
      <c r="I6" s="13"/>
    </row>
    <row r="7" spans="1:9" x14ac:dyDescent="0.25">
      <c r="A7" s="9">
        <v>1793</v>
      </c>
      <c r="B7" s="10">
        <v>251</v>
      </c>
      <c r="C7" s="11">
        <v>5612</v>
      </c>
      <c r="D7" s="12">
        <f t="shared" si="0"/>
        <v>0.11555555555555563</v>
      </c>
      <c r="E7" s="13">
        <f t="shared" si="0"/>
        <v>7.9438353529524885E-2</v>
      </c>
      <c r="F7" s="33"/>
      <c r="G7" s="15"/>
      <c r="H7" s="12"/>
      <c r="I7" s="13"/>
    </row>
    <row r="8" spans="1:9" x14ac:dyDescent="0.25">
      <c r="A8" s="9">
        <v>1794</v>
      </c>
      <c r="B8" s="10">
        <v>315</v>
      </c>
      <c r="C8" s="11">
        <v>6354</v>
      </c>
      <c r="D8" s="12">
        <f t="shared" si="0"/>
        <v>0.2549800796812749</v>
      </c>
      <c r="E8" s="13">
        <f t="shared" si="0"/>
        <v>0.13221667854597285</v>
      </c>
      <c r="F8" s="33"/>
      <c r="G8" s="15"/>
      <c r="H8" s="12"/>
      <c r="I8" s="13"/>
    </row>
    <row r="9" spans="1:9" x14ac:dyDescent="0.25">
      <c r="A9" s="9">
        <v>1795</v>
      </c>
      <c r="B9" s="10">
        <v>383</v>
      </c>
      <c r="C9" s="11">
        <v>6758</v>
      </c>
      <c r="D9" s="12">
        <f t="shared" si="0"/>
        <v>0.21587301587301577</v>
      </c>
      <c r="E9" s="13">
        <f t="shared" si="0"/>
        <v>6.3581995593327001E-2</v>
      </c>
      <c r="F9" s="33"/>
      <c r="G9" s="15"/>
      <c r="H9" s="12"/>
      <c r="I9" s="13"/>
    </row>
    <row r="10" spans="1:9" x14ac:dyDescent="0.25">
      <c r="A10" s="9">
        <v>1796</v>
      </c>
      <c r="B10" s="10">
        <v>417</v>
      </c>
      <c r="C10" s="11">
        <v>6972</v>
      </c>
      <c r="D10" s="12">
        <f t="shared" si="0"/>
        <v>8.877284595300261E-2</v>
      </c>
      <c r="E10" s="13">
        <f t="shared" si="0"/>
        <v>3.166617342408995E-2</v>
      </c>
      <c r="F10" s="33"/>
      <c r="G10" s="15"/>
      <c r="H10" s="12"/>
      <c r="I10" s="13"/>
    </row>
    <row r="11" spans="1:9" x14ac:dyDescent="0.25">
      <c r="A11" s="9">
        <v>1797</v>
      </c>
      <c r="B11" s="10">
        <v>409</v>
      </c>
      <c r="C11" s="11">
        <v>7113</v>
      </c>
      <c r="D11" s="12">
        <f t="shared" si="0"/>
        <v>-1.918465227817745E-2</v>
      </c>
      <c r="E11" s="13">
        <f t="shared" si="0"/>
        <v>2.0223752151462993E-2</v>
      </c>
      <c r="F11" s="33"/>
      <c r="G11" s="15"/>
      <c r="H11" s="12"/>
      <c r="I11" s="13"/>
    </row>
    <row r="12" spans="1:9" x14ac:dyDescent="0.25">
      <c r="A12" s="9">
        <v>1798</v>
      </c>
      <c r="B12" s="10">
        <v>413</v>
      </c>
      <c r="C12" s="11">
        <v>7417</v>
      </c>
      <c r="D12" s="12">
        <f t="shared" si="0"/>
        <v>9.7799511002445438E-3</v>
      </c>
      <c r="E12" s="13">
        <f t="shared" si="0"/>
        <v>4.2738647546745501E-2</v>
      </c>
      <c r="F12" s="33"/>
      <c r="G12" s="15"/>
      <c r="H12" s="12"/>
      <c r="I12" s="13"/>
    </row>
    <row r="13" spans="1:9" x14ac:dyDescent="0.25">
      <c r="A13" s="9">
        <v>1799</v>
      </c>
      <c r="B13" s="10">
        <v>442</v>
      </c>
      <c r="C13" s="11">
        <v>7941</v>
      </c>
      <c r="D13" s="12">
        <f t="shared" si="0"/>
        <v>7.0217917675544861E-2</v>
      </c>
      <c r="E13" s="13">
        <f t="shared" si="0"/>
        <v>7.0648510179317725E-2</v>
      </c>
      <c r="F13" s="33"/>
      <c r="G13" s="15"/>
      <c r="H13" s="12"/>
      <c r="I13" s="13"/>
    </row>
    <row r="14" spans="1:9" x14ac:dyDescent="0.25">
      <c r="A14" s="9">
        <v>1800</v>
      </c>
      <c r="B14" s="10">
        <v>480</v>
      </c>
      <c r="C14" s="11">
        <v>8393</v>
      </c>
      <c r="D14" s="12">
        <f t="shared" si="0"/>
        <v>8.5972850678732948E-2</v>
      </c>
      <c r="E14" s="13">
        <f t="shared" si="0"/>
        <v>5.6919783402594071E-2</v>
      </c>
      <c r="F14" s="33"/>
      <c r="G14" s="15"/>
      <c r="H14" s="12"/>
      <c r="I14" s="13"/>
    </row>
    <row r="15" spans="1:9" x14ac:dyDescent="0.25">
      <c r="A15" s="9">
        <v>1801</v>
      </c>
      <c r="B15" s="10">
        <v>514</v>
      </c>
      <c r="C15" s="11">
        <v>8802</v>
      </c>
      <c r="D15" s="12">
        <f t="shared" si="0"/>
        <v>7.0833333333333304E-2</v>
      </c>
      <c r="E15" s="13">
        <f t="shared" si="0"/>
        <v>4.8731085428333154E-2</v>
      </c>
      <c r="F15" s="33">
        <v>412</v>
      </c>
      <c r="G15" s="11">
        <v>29185</v>
      </c>
      <c r="H15" s="12"/>
      <c r="I15" s="13"/>
    </row>
    <row r="16" spans="1:9" x14ac:dyDescent="0.25">
      <c r="A16" s="9">
        <v>1802</v>
      </c>
      <c r="B16" s="10">
        <v>451</v>
      </c>
      <c r="C16" s="11">
        <v>9079</v>
      </c>
      <c r="D16" s="12">
        <f t="shared" si="0"/>
        <v>-0.12256809338521402</v>
      </c>
      <c r="E16" s="13">
        <f t="shared" si="0"/>
        <v>3.1470120427175674E-2</v>
      </c>
      <c r="F16" s="33">
        <v>360</v>
      </c>
      <c r="G16" s="11">
        <v>29550</v>
      </c>
      <c r="H16" s="12">
        <f>F16/F15-1</f>
        <v>-0.12621359223300976</v>
      </c>
      <c r="I16" s="13">
        <f>G16/G15-1</f>
        <v>1.250642453315054E-2</v>
      </c>
    </row>
    <row r="17" spans="1:9" x14ac:dyDescent="0.25">
      <c r="A17" s="9">
        <v>1803</v>
      </c>
      <c r="B17" s="10">
        <v>487</v>
      </c>
      <c r="C17" s="11">
        <v>9232</v>
      </c>
      <c r="D17" s="12">
        <f t="shared" si="0"/>
        <v>7.9822616407982272E-2</v>
      </c>
      <c r="E17" s="13">
        <f t="shared" si="0"/>
        <v>1.6852076219848078E-2</v>
      </c>
      <c r="F17" s="33">
        <v>356</v>
      </c>
      <c r="G17" s="11">
        <v>28958</v>
      </c>
      <c r="H17" s="12">
        <f t="shared" ref="H17:I80" si="1">F17/F16-1</f>
        <v>-1.1111111111111072E-2</v>
      </c>
      <c r="I17" s="13">
        <f t="shared" si="1"/>
        <v>-2.0033840947546566E-2</v>
      </c>
    </row>
    <row r="18" spans="1:9" x14ac:dyDescent="0.25">
      <c r="A18" s="9">
        <v>1804</v>
      </c>
      <c r="B18" s="10">
        <v>533</v>
      </c>
      <c r="C18" s="11">
        <v>9591</v>
      </c>
      <c r="D18" s="12">
        <f t="shared" si="0"/>
        <v>9.4455852156057452E-2</v>
      </c>
      <c r="E18" s="13">
        <f t="shared" si="0"/>
        <v>3.8886481802426376E-2</v>
      </c>
      <c r="F18" s="33">
        <v>378</v>
      </c>
      <c r="G18" s="11">
        <v>28945</v>
      </c>
      <c r="H18" s="12">
        <f t="shared" si="1"/>
        <v>6.1797752808988804E-2</v>
      </c>
      <c r="I18" s="13">
        <f t="shared" si="1"/>
        <v>-4.4892603080326499E-4</v>
      </c>
    </row>
    <row r="19" spans="1:9" x14ac:dyDescent="0.25">
      <c r="A19" s="9">
        <v>1805</v>
      </c>
      <c r="B19" s="10">
        <v>561</v>
      </c>
      <c r="C19" s="11">
        <v>10100</v>
      </c>
      <c r="D19" s="12">
        <f t="shared" si="0"/>
        <v>5.2532833020637826E-2</v>
      </c>
      <c r="E19" s="13">
        <f t="shared" si="0"/>
        <v>5.3070587008653858E-2</v>
      </c>
      <c r="F19" s="33">
        <v>412</v>
      </c>
      <c r="G19" s="11">
        <v>30694</v>
      </c>
      <c r="H19" s="12">
        <f t="shared" si="1"/>
        <v>8.9947089947089998E-2</v>
      </c>
      <c r="I19" s="13">
        <f t="shared" si="1"/>
        <v>6.0424943859042957E-2</v>
      </c>
    </row>
    <row r="20" spans="1:9" x14ac:dyDescent="0.25">
      <c r="A20" s="9">
        <v>1806</v>
      </c>
      <c r="B20" s="10">
        <v>617</v>
      </c>
      <c r="C20" s="11">
        <v>10577</v>
      </c>
      <c r="D20" s="12">
        <f t="shared" si="0"/>
        <v>9.9821746880570439E-2</v>
      </c>
      <c r="E20" s="13">
        <f t="shared" si="0"/>
        <v>4.722772277227727E-2</v>
      </c>
      <c r="F20" s="33">
        <v>418</v>
      </c>
      <c r="G20" s="11">
        <v>30588</v>
      </c>
      <c r="H20" s="12">
        <f t="shared" si="1"/>
        <v>1.4563106796116498E-2</v>
      </c>
      <c r="I20" s="13">
        <f t="shared" si="1"/>
        <v>-3.4534436697726267E-3</v>
      </c>
    </row>
    <row r="21" spans="1:9" x14ac:dyDescent="0.25">
      <c r="A21" s="9">
        <v>1807</v>
      </c>
      <c r="B21" s="10">
        <v>589</v>
      </c>
      <c r="C21" s="11">
        <v>10587</v>
      </c>
      <c r="D21" s="12">
        <f t="shared" si="0"/>
        <v>-4.5380875202593152E-2</v>
      </c>
      <c r="E21" s="13">
        <f t="shared" si="0"/>
        <v>9.4544766947146641E-4</v>
      </c>
      <c r="F21" s="33">
        <v>446</v>
      </c>
      <c r="G21" s="11">
        <v>32582</v>
      </c>
      <c r="H21" s="12">
        <f t="shared" si="1"/>
        <v>6.698564593301426E-2</v>
      </c>
      <c r="I21" s="13">
        <f t="shared" si="1"/>
        <v>6.5188962992023036E-2</v>
      </c>
    </row>
    <row r="22" spans="1:9" x14ac:dyDescent="0.25">
      <c r="A22" s="9">
        <v>1808</v>
      </c>
      <c r="B22" s="10">
        <v>646</v>
      </c>
      <c r="C22" s="11">
        <v>10610</v>
      </c>
      <c r="D22" s="12">
        <f t="shared" si="0"/>
        <v>9.6774193548387011E-2</v>
      </c>
      <c r="E22" s="13">
        <f t="shared" si="0"/>
        <v>2.1724756777179444E-3</v>
      </c>
      <c r="F22" s="33">
        <v>436</v>
      </c>
      <c r="G22" s="11">
        <v>31094</v>
      </c>
      <c r="H22" s="12">
        <f t="shared" si="1"/>
        <v>-2.2421524663677084E-2</v>
      </c>
      <c r="I22" s="13">
        <f t="shared" si="1"/>
        <v>-4.5669388005647238E-2</v>
      </c>
    </row>
    <row r="23" spans="1:9" x14ac:dyDescent="0.25">
      <c r="A23" s="9">
        <v>1809</v>
      </c>
      <c r="B23" s="10">
        <v>687</v>
      </c>
      <c r="C23" s="11">
        <v>11422</v>
      </c>
      <c r="D23" s="12">
        <f t="shared" si="0"/>
        <v>6.3467492260061986E-2</v>
      </c>
      <c r="E23" s="13">
        <f t="shared" si="0"/>
        <v>7.6531573986804879E-2</v>
      </c>
      <c r="F23" s="33">
        <v>475</v>
      </c>
      <c r="G23" s="11">
        <v>32079</v>
      </c>
      <c r="H23" s="12">
        <f t="shared" si="1"/>
        <v>8.9449541284403633E-2</v>
      </c>
      <c r="I23" s="13">
        <f t="shared" si="1"/>
        <v>3.167813726120805E-2</v>
      </c>
    </row>
    <row r="24" spans="1:9" x14ac:dyDescent="0.25">
      <c r="A24" s="9">
        <v>1810</v>
      </c>
      <c r="B24" s="10">
        <v>706</v>
      </c>
      <c r="C24" s="11">
        <v>12055</v>
      </c>
      <c r="D24" s="12">
        <f t="shared" si="0"/>
        <v>2.7656477438136928E-2</v>
      </c>
      <c r="E24" s="13">
        <f t="shared" si="0"/>
        <v>5.5419366135528003E-2</v>
      </c>
      <c r="F24" s="33">
        <v>522</v>
      </c>
      <c r="G24" s="11">
        <v>34147</v>
      </c>
      <c r="H24" s="12">
        <f t="shared" si="1"/>
        <v>9.8947368421052673E-2</v>
      </c>
      <c r="I24" s="13">
        <f t="shared" si="1"/>
        <v>6.4465849932977992E-2</v>
      </c>
    </row>
    <row r="25" spans="1:9" x14ac:dyDescent="0.25">
      <c r="A25" s="9">
        <v>1811</v>
      </c>
      <c r="B25" s="10">
        <v>767</v>
      </c>
      <c r="C25" s="11">
        <v>12603</v>
      </c>
      <c r="D25" s="12">
        <f t="shared" si="0"/>
        <v>8.6402266288951868E-2</v>
      </c>
      <c r="E25" s="13">
        <f t="shared" si="0"/>
        <v>4.5458316051431025E-2</v>
      </c>
      <c r="F25" s="33">
        <v>501</v>
      </c>
      <c r="G25" s="11">
        <v>33813</v>
      </c>
      <c r="H25" s="12">
        <f t="shared" si="1"/>
        <v>-4.0229885057471271E-2</v>
      </c>
      <c r="I25" s="13">
        <f t="shared" si="1"/>
        <v>-9.7812399332298794E-3</v>
      </c>
    </row>
    <row r="26" spans="1:9" x14ac:dyDescent="0.25">
      <c r="A26" s="9">
        <v>1812</v>
      </c>
      <c r="B26" s="10">
        <v>786</v>
      </c>
      <c r="C26" s="11">
        <v>13106</v>
      </c>
      <c r="D26" s="12">
        <f t="shared" si="0"/>
        <v>2.4771838331160367E-2</v>
      </c>
      <c r="E26" s="13">
        <f t="shared" si="0"/>
        <v>3.9911132270094463E-2</v>
      </c>
      <c r="F26" s="33">
        <v>509</v>
      </c>
      <c r="G26" s="11">
        <v>32443</v>
      </c>
      <c r="H26" s="12">
        <f t="shared" si="1"/>
        <v>1.5968063872255467E-2</v>
      </c>
      <c r="I26" s="13">
        <f t="shared" si="1"/>
        <v>-4.0516960932185819E-2</v>
      </c>
    </row>
    <row r="27" spans="1:9" x14ac:dyDescent="0.25">
      <c r="A27" s="9">
        <v>1813</v>
      </c>
      <c r="B27" s="10">
        <v>969</v>
      </c>
      <c r="C27" s="11">
        <v>13851</v>
      </c>
      <c r="D27" s="12">
        <f t="shared" si="0"/>
        <v>0.23282442748091614</v>
      </c>
      <c r="E27" s="13">
        <f t="shared" si="0"/>
        <v>5.6844193499160589E-2</v>
      </c>
      <c r="F27" s="33">
        <v>546</v>
      </c>
      <c r="G27" s="11">
        <v>34195</v>
      </c>
      <c r="H27" s="12">
        <f t="shared" si="1"/>
        <v>7.269155206286837E-2</v>
      </c>
      <c r="I27" s="13">
        <f t="shared" si="1"/>
        <v>5.4002404216626054E-2</v>
      </c>
    </row>
    <row r="28" spans="1:9" x14ac:dyDescent="0.25">
      <c r="A28" s="9">
        <v>1814</v>
      </c>
      <c r="B28" s="10">
        <v>1078</v>
      </c>
      <c r="C28" s="11">
        <v>14431</v>
      </c>
      <c r="D28" s="12">
        <f t="shared" si="0"/>
        <v>0.11248710010319907</v>
      </c>
      <c r="E28" s="13">
        <f t="shared" si="0"/>
        <v>4.1874232907371356E-2</v>
      </c>
      <c r="F28" s="33">
        <v>524</v>
      </c>
      <c r="G28" s="11">
        <v>33453</v>
      </c>
      <c r="H28" s="12">
        <f t="shared" si="1"/>
        <v>-4.0293040293040261E-2</v>
      </c>
      <c r="I28" s="13">
        <f t="shared" si="1"/>
        <v>-2.1699078812691952E-2</v>
      </c>
    </row>
    <row r="29" spans="1:9" x14ac:dyDescent="0.25">
      <c r="A29" s="9">
        <v>1815</v>
      </c>
      <c r="B29" s="10">
        <v>925</v>
      </c>
      <c r="C29" s="11">
        <v>14547</v>
      </c>
      <c r="D29" s="12">
        <f t="shared" si="0"/>
        <v>-0.14192949907235619</v>
      </c>
      <c r="E29" s="13">
        <f t="shared" si="0"/>
        <v>8.0382509874574737E-3</v>
      </c>
      <c r="F29" s="33">
        <v>540</v>
      </c>
      <c r="G29" s="11">
        <v>36998</v>
      </c>
      <c r="H29" s="12">
        <f t="shared" si="1"/>
        <v>3.0534351145038219E-2</v>
      </c>
      <c r="I29" s="13">
        <f t="shared" si="1"/>
        <v>0.10596956924640533</v>
      </c>
    </row>
    <row r="30" spans="1:9" x14ac:dyDescent="0.25">
      <c r="A30" s="9">
        <v>1816</v>
      </c>
      <c r="B30" s="10">
        <v>819</v>
      </c>
      <c r="C30" s="11">
        <v>14546</v>
      </c>
      <c r="D30" s="12">
        <f t="shared" si="0"/>
        <v>-0.11459459459459465</v>
      </c>
      <c r="E30" s="13">
        <f t="shared" si="0"/>
        <v>-6.8742696088586186E-5</v>
      </c>
      <c r="F30" s="33">
        <v>483</v>
      </c>
      <c r="G30" s="11">
        <v>35081</v>
      </c>
      <c r="H30" s="12">
        <f t="shared" si="1"/>
        <v>-0.10555555555555551</v>
      </c>
      <c r="I30" s="13">
        <f t="shared" si="1"/>
        <v>-5.1813611546570049E-2</v>
      </c>
    </row>
    <row r="31" spans="1:9" x14ac:dyDescent="0.25">
      <c r="A31" s="9">
        <v>1817</v>
      </c>
      <c r="B31" s="10">
        <v>769</v>
      </c>
      <c r="C31" s="11">
        <v>14884</v>
      </c>
      <c r="D31" s="12">
        <f t="shared" si="0"/>
        <v>-6.1050061050061055E-2</v>
      </c>
      <c r="E31" s="13">
        <f t="shared" si="0"/>
        <v>2.3236628626426503E-2</v>
      </c>
      <c r="F31" s="33">
        <v>501</v>
      </c>
      <c r="G31" s="11">
        <v>35673</v>
      </c>
      <c r="H31" s="12">
        <f t="shared" si="1"/>
        <v>3.7267080745341685E-2</v>
      </c>
      <c r="I31" s="13">
        <f t="shared" si="1"/>
        <v>1.6875231606852781E-2</v>
      </c>
    </row>
    <row r="32" spans="1:9" x14ac:dyDescent="0.25">
      <c r="A32" s="9">
        <v>1818</v>
      </c>
      <c r="B32" s="10">
        <v>737</v>
      </c>
      <c r="C32" s="11">
        <v>15425</v>
      </c>
      <c r="D32" s="12">
        <f t="shared" si="0"/>
        <v>-4.1612483745123496E-2</v>
      </c>
      <c r="E32" s="13">
        <f t="shared" si="0"/>
        <v>3.6347755979575291E-2</v>
      </c>
      <c r="F32" s="33">
        <v>520</v>
      </c>
      <c r="G32" s="11">
        <v>35648</v>
      </c>
      <c r="H32" s="12">
        <f t="shared" si="1"/>
        <v>3.7924151696606678E-2</v>
      </c>
      <c r="I32" s="13">
        <f t="shared" si="1"/>
        <v>-7.0081013651779323E-4</v>
      </c>
    </row>
    <row r="33" spans="1:9" x14ac:dyDescent="0.25">
      <c r="A33" s="9">
        <v>1819</v>
      </c>
      <c r="B33" s="10">
        <v>726</v>
      </c>
      <c r="C33" s="11">
        <v>15723</v>
      </c>
      <c r="D33" s="12">
        <f t="shared" si="0"/>
        <v>-1.4925373134328401E-2</v>
      </c>
      <c r="E33" s="13">
        <f t="shared" si="0"/>
        <v>1.9319286871961161E-2</v>
      </c>
      <c r="F33" s="33">
        <v>487</v>
      </c>
      <c r="G33" s="11">
        <v>35082</v>
      </c>
      <c r="H33" s="12">
        <f t="shared" si="1"/>
        <v>-6.3461538461538458E-2</v>
      </c>
      <c r="I33" s="13">
        <f t="shared" si="1"/>
        <v>-1.5877468581687593E-2</v>
      </c>
    </row>
    <row r="34" spans="1:9" x14ac:dyDescent="0.25">
      <c r="A34" s="9">
        <v>1820</v>
      </c>
      <c r="B34" s="10">
        <v>710</v>
      </c>
      <c r="C34" s="11">
        <v>16352</v>
      </c>
      <c r="D34" s="12">
        <f t="shared" si="0"/>
        <v>-2.2038567493112948E-2</v>
      </c>
      <c r="E34" s="13">
        <f t="shared" si="0"/>
        <v>4.0005088087515128E-2</v>
      </c>
      <c r="F34" s="33">
        <v>495</v>
      </c>
      <c r="G34" s="11">
        <v>37915</v>
      </c>
      <c r="H34" s="12">
        <f t="shared" si="1"/>
        <v>1.6427104722792629E-2</v>
      </c>
      <c r="I34" s="13">
        <f t="shared" si="1"/>
        <v>8.0753662847043994E-2</v>
      </c>
    </row>
    <row r="35" spans="1:9" x14ac:dyDescent="0.25">
      <c r="A35" s="9">
        <v>1821</v>
      </c>
      <c r="B35" s="10">
        <v>735</v>
      </c>
      <c r="C35" s="11">
        <v>17223</v>
      </c>
      <c r="D35" s="12">
        <f t="shared" si="0"/>
        <v>3.5211267605633756E-2</v>
      </c>
      <c r="E35" s="13">
        <f t="shared" si="0"/>
        <v>5.3265655577299453E-2</v>
      </c>
      <c r="F35" s="33">
        <v>475</v>
      </c>
      <c r="G35" s="11">
        <v>38549</v>
      </c>
      <c r="H35" s="12">
        <f t="shared" si="1"/>
        <v>-4.0404040404040442E-2</v>
      </c>
      <c r="I35" s="13">
        <f t="shared" si="1"/>
        <v>1.672161413688511E-2</v>
      </c>
    </row>
    <row r="36" spans="1:9" x14ac:dyDescent="0.25">
      <c r="A36" s="9">
        <v>1822</v>
      </c>
      <c r="B36" s="10">
        <v>805</v>
      </c>
      <c r="C36" s="11">
        <v>17875</v>
      </c>
      <c r="D36" s="12">
        <f t="shared" si="0"/>
        <v>9.5238095238095344E-2</v>
      </c>
      <c r="E36" s="13">
        <f t="shared" si="0"/>
        <v>3.7856354874296061E-2</v>
      </c>
      <c r="F36" s="33">
        <v>454</v>
      </c>
      <c r="G36" s="11">
        <v>39250</v>
      </c>
      <c r="H36" s="12">
        <f t="shared" si="1"/>
        <v>-4.4210526315789478E-2</v>
      </c>
      <c r="I36" s="13">
        <f t="shared" si="1"/>
        <v>1.8184648110197488E-2</v>
      </c>
    </row>
    <row r="37" spans="1:9" x14ac:dyDescent="0.25">
      <c r="A37" s="9">
        <v>1823</v>
      </c>
      <c r="B37" s="10">
        <v>759</v>
      </c>
      <c r="C37" s="11">
        <v>18522</v>
      </c>
      <c r="D37" s="12">
        <f t="shared" si="0"/>
        <v>-5.7142857142857162E-2</v>
      </c>
      <c r="E37" s="13">
        <f t="shared" si="0"/>
        <v>3.6195804195804149E-2</v>
      </c>
      <c r="F37" s="33">
        <v>473</v>
      </c>
      <c r="G37" s="11">
        <v>40360</v>
      </c>
      <c r="H37" s="12">
        <f t="shared" si="1"/>
        <v>4.1850220264317173E-2</v>
      </c>
      <c r="I37" s="13">
        <f t="shared" si="1"/>
        <v>2.8280254777069969E-2</v>
      </c>
    </row>
    <row r="38" spans="1:9" x14ac:dyDescent="0.25">
      <c r="A38" s="9">
        <v>1824</v>
      </c>
      <c r="B38" s="10">
        <v>754</v>
      </c>
      <c r="C38" s="11">
        <v>19620</v>
      </c>
      <c r="D38" s="12">
        <f t="shared" si="0"/>
        <v>-6.5876152832674562E-3</v>
      </c>
      <c r="E38" s="13">
        <f t="shared" si="0"/>
        <v>5.9280855199222549E-2</v>
      </c>
      <c r="F38" s="33">
        <v>507</v>
      </c>
      <c r="G38" s="11">
        <v>42522</v>
      </c>
      <c r="H38" s="12">
        <f t="shared" si="1"/>
        <v>7.1881606765327621E-2</v>
      </c>
      <c r="I38" s="13">
        <f t="shared" si="1"/>
        <v>5.3567888999008995E-2</v>
      </c>
    </row>
    <row r="39" spans="1:9" x14ac:dyDescent="0.25">
      <c r="A39" s="9">
        <v>1825</v>
      </c>
      <c r="B39" s="10">
        <v>822</v>
      </c>
      <c r="C39" s="11">
        <v>20498</v>
      </c>
      <c r="D39" s="12">
        <f t="shared" si="0"/>
        <v>9.0185676392573022E-2</v>
      </c>
      <c r="E39" s="13">
        <f t="shared" si="0"/>
        <v>4.4750254841998016E-2</v>
      </c>
      <c r="F39" s="33">
        <v>557</v>
      </c>
      <c r="G39" s="11">
        <v>43448</v>
      </c>
      <c r="H39" s="12">
        <f t="shared" si="1"/>
        <v>9.8619329388560217E-2</v>
      </c>
      <c r="I39" s="13">
        <f t="shared" si="1"/>
        <v>2.1776962513522458E-2</v>
      </c>
    </row>
    <row r="40" spans="1:9" x14ac:dyDescent="0.25">
      <c r="A40" s="9">
        <v>1826</v>
      </c>
      <c r="B40" s="10">
        <v>866</v>
      </c>
      <c r="C40" s="11">
        <v>21227</v>
      </c>
      <c r="D40" s="12">
        <f t="shared" si="0"/>
        <v>5.352798053527974E-2</v>
      </c>
      <c r="E40" s="13">
        <f t="shared" si="0"/>
        <v>3.5564445311737636E-2</v>
      </c>
      <c r="F40" s="33">
        <v>492</v>
      </c>
      <c r="G40" s="11">
        <v>41130</v>
      </c>
      <c r="H40" s="12">
        <f t="shared" si="1"/>
        <v>-0.11669658886894074</v>
      </c>
      <c r="I40" s="13">
        <f t="shared" si="1"/>
        <v>-5.3351132388142153E-2</v>
      </c>
    </row>
    <row r="41" spans="1:9" x14ac:dyDescent="0.25">
      <c r="A41" s="9">
        <v>1827</v>
      </c>
      <c r="B41" s="10">
        <v>916</v>
      </c>
      <c r="C41" s="11">
        <v>21886</v>
      </c>
      <c r="D41" s="12">
        <f t="shared" si="0"/>
        <v>5.773672055427248E-2</v>
      </c>
      <c r="E41" s="13">
        <f t="shared" si="0"/>
        <v>3.1045366749893999E-2</v>
      </c>
      <c r="F41" s="33">
        <v>510</v>
      </c>
      <c r="G41" s="11">
        <v>44247</v>
      </c>
      <c r="H41" s="12">
        <f t="shared" si="1"/>
        <v>3.6585365853658569E-2</v>
      </c>
      <c r="I41" s="13">
        <f t="shared" si="1"/>
        <v>7.5784099197665933E-2</v>
      </c>
    </row>
    <row r="42" spans="1:9" x14ac:dyDescent="0.25">
      <c r="A42" s="9">
        <v>1828</v>
      </c>
      <c r="B42" s="10">
        <v>897</v>
      </c>
      <c r="C42" s="11">
        <v>22182</v>
      </c>
      <c r="D42" s="12">
        <f t="shared" si="0"/>
        <v>-2.0742358078602585E-2</v>
      </c>
      <c r="E42" s="13">
        <f t="shared" si="0"/>
        <v>1.35246276158274E-2</v>
      </c>
      <c r="F42" s="33">
        <v>510</v>
      </c>
      <c r="G42" s="11">
        <v>44355</v>
      </c>
      <c r="H42" s="12">
        <f t="shared" si="1"/>
        <v>0</v>
      </c>
      <c r="I42" s="13">
        <f t="shared" si="1"/>
        <v>2.4408434470133411E-3</v>
      </c>
    </row>
    <row r="43" spans="1:9" x14ac:dyDescent="0.25">
      <c r="A43" s="9">
        <v>1829</v>
      </c>
      <c r="B43" s="10">
        <v>930</v>
      </c>
      <c r="C43" s="11">
        <v>23025</v>
      </c>
      <c r="D43" s="12">
        <f t="shared" si="0"/>
        <v>3.6789297658862852E-2</v>
      </c>
      <c r="E43" s="13">
        <f t="shared" si="0"/>
        <v>3.8003786854206023E-2</v>
      </c>
      <c r="F43" s="33">
        <v>494</v>
      </c>
      <c r="G43" s="11">
        <v>44704</v>
      </c>
      <c r="H43" s="12">
        <f t="shared" si="1"/>
        <v>-3.1372549019607843E-2</v>
      </c>
      <c r="I43" s="13">
        <f t="shared" si="1"/>
        <v>7.8683350242363392E-3</v>
      </c>
    </row>
    <row r="44" spans="1:9" x14ac:dyDescent="0.25">
      <c r="A44" s="9">
        <v>1830</v>
      </c>
      <c r="B44" s="10">
        <v>1022</v>
      </c>
      <c r="C44" s="11">
        <v>25142</v>
      </c>
      <c r="D44" s="12">
        <f t="shared" si="0"/>
        <v>9.8924731182795655E-2</v>
      </c>
      <c r="E44" s="13">
        <f t="shared" si="0"/>
        <v>9.1943539630836124E-2</v>
      </c>
      <c r="F44" s="33">
        <v>512</v>
      </c>
      <c r="G44" s="11">
        <v>46666</v>
      </c>
      <c r="H44" s="12">
        <f t="shared" si="1"/>
        <v>3.6437246963562764E-2</v>
      </c>
      <c r="I44" s="13">
        <f t="shared" si="1"/>
        <v>4.3888690050107426E-2</v>
      </c>
    </row>
    <row r="45" spans="1:9" x14ac:dyDescent="0.25">
      <c r="A45" s="9">
        <v>1831</v>
      </c>
      <c r="B45" s="10">
        <v>1052</v>
      </c>
      <c r="C45" s="11">
        <v>27217</v>
      </c>
      <c r="D45" s="12">
        <f t="shared" si="0"/>
        <v>2.9354207436399271E-2</v>
      </c>
      <c r="E45" s="13">
        <f t="shared" si="0"/>
        <v>8.2531222655317871E-2</v>
      </c>
      <c r="F45" s="33">
        <v>504</v>
      </c>
      <c r="G45" s="11">
        <v>47955</v>
      </c>
      <c r="H45" s="12">
        <f t="shared" si="1"/>
        <v>-1.5625E-2</v>
      </c>
      <c r="I45" s="13">
        <f t="shared" si="1"/>
        <v>2.7621823168902493E-2</v>
      </c>
    </row>
    <row r="46" spans="1:9" x14ac:dyDescent="0.25">
      <c r="A46" s="9">
        <v>1832</v>
      </c>
      <c r="B46" s="10">
        <v>1129</v>
      </c>
      <c r="C46" s="11">
        <v>29057</v>
      </c>
      <c r="D46" s="12">
        <f t="shared" si="0"/>
        <v>7.3193916349809873E-2</v>
      </c>
      <c r="E46" s="13">
        <f t="shared" si="0"/>
        <v>6.7604805819891922E-2</v>
      </c>
      <c r="F46" s="33">
        <v>504</v>
      </c>
      <c r="G46" s="11">
        <v>48321</v>
      </c>
      <c r="H46" s="12">
        <f t="shared" si="1"/>
        <v>0</v>
      </c>
      <c r="I46" s="13">
        <f t="shared" si="1"/>
        <v>7.6321551454487935E-3</v>
      </c>
    </row>
    <row r="47" spans="1:9" x14ac:dyDescent="0.25">
      <c r="A47" s="9">
        <v>1833</v>
      </c>
      <c r="B47" s="10">
        <v>1158</v>
      </c>
      <c r="C47" s="11">
        <v>29951</v>
      </c>
      <c r="D47" s="12">
        <f t="shared" si="0"/>
        <v>2.5686448184233823E-2</v>
      </c>
      <c r="E47" s="13">
        <f t="shared" si="0"/>
        <v>3.0767112915992767E-2</v>
      </c>
      <c r="F47" s="33">
        <v>494</v>
      </c>
      <c r="G47" s="11">
        <v>48809</v>
      </c>
      <c r="H47" s="12">
        <f t="shared" si="1"/>
        <v>-1.9841269841269882E-2</v>
      </c>
      <c r="I47" s="13">
        <f t="shared" si="1"/>
        <v>1.0099128743196628E-2</v>
      </c>
    </row>
    <row r="48" spans="1:9" x14ac:dyDescent="0.25">
      <c r="A48" s="9">
        <v>1834</v>
      </c>
      <c r="B48" s="10">
        <v>1219</v>
      </c>
      <c r="C48" s="11">
        <v>30455</v>
      </c>
      <c r="D48" s="12">
        <f t="shared" si="0"/>
        <v>5.2677029360967076E-2</v>
      </c>
      <c r="E48" s="13">
        <f t="shared" si="0"/>
        <v>1.6827484891990263E-2</v>
      </c>
      <c r="F48" s="33">
        <v>522</v>
      </c>
      <c r="G48" s="11">
        <v>50388</v>
      </c>
      <c r="H48" s="12">
        <f t="shared" si="1"/>
        <v>5.6680161943319929E-2</v>
      </c>
      <c r="I48" s="13">
        <f t="shared" si="1"/>
        <v>3.2350591079514102E-2</v>
      </c>
    </row>
    <row r="49" spans="1:9" x14ac:dyDescent="0.25">
      <c r="A49" s="9">
        <v>1835</v>
      </c>
      <c r="B49" s="10">
        <v>1340</v>
      </c>
      <c r="C49" s="11">
        <v>32071</v>
      </c>
      <c r="D49" s="12">
        <f t="shared" si="0"/>
        <v>9.926168990976203E-2</v>
      </c>
      <c r="E49" s="13">
        <f t="shared" si="0"/>
        <v>5.3061894598588122E-2</v>
      </c>
      <c r="F49" s="33">
        <v>550</v>
      </c>
      <c r="G49" s="11">
        <v>53440</v>
      </c>
      <c r="H49" s="12">
        <f t="shared" si="1"/>
        <v>5.3639846743295028E-2</v>
      </c>
      <c r="I49" s="13">
        <f t="shared" si="1"/>
        <v>6.0569976978645634E-2</v>
      </c>
    </row>
    <row r="50" spans="1:9" x14ac:dyDescent="0.25">
      <c r="A50" s="9">
        <v>1836</v>
      </c>
      <c r="B50" s="10">
        <v>1479</v>
      </c>
      <c r="C50" s="11">
        <v>33021</v>
      </c>
      <c r="D50" s="12">
        <f t="shared" si="0"/>
        <v>0.10373134328358202</v>
      </c>
      <c r="E50" s="13">
        <f t="shared" si="0"/>
        <v>2.9621776682984713E-2</v>
      </c>
      <c r="F50" s="33">
        <v>594</v>
      </c>
      <c r="G50" s="11">
        <v>54852</v>
      </c>
      <c r="H50" s="12">
        <f t="shared" si="1"/>
        <v>8.0000000000000071E-2</v>
      </c>
      <c r="I50" s="13">
        <f t="shared" si="1"/>
        <v>2.6422155688622828E-2</v>
      </c>
    </row>
    <row r="51" spans="1:9" x14ac:dyDescent="0.25">
      <c r="A51" s="9">
        <v>1837</v>
      </c>
      <c r="B51" s="10">
        <v>1554</v>
      </c>
      <c r="C51" s="11">
        <v>33323</v>
      </c>
      <c r="D51" s="12">
        <f t="shared" si="0"/>
        <v>5.070993914807298E-2</v>
      </c>
      <c r="E51" s="13">
        <f t="shared" si="0"/>
        <v>9.145695163683687E-3</v>
      </c>
      <c r="F51" s="33">
        <v>580</v>
      </c>
      <c r="G51" s="11">
        <v>54351</v>
      </c>
      <c r="H51" s="12">
        <f t="shared" si="1"/>
        <v>-2.3569023569023573E-2</v>
      </c>
      <c r="I51" s="13">
        <f t="shared" si="1"/>
        <v>-9.1336687814482787E-3</v>
      </c>
    </row>
    <row r="52" spans="1:9" x14ac:dyDescent="0.25">
      <c r="A52" s="9">
        <v>1838</v>
      </c>
      <c r="B52" s="10">
        <v>1598</v>
      </c>
      <c r="C52" s="11">
        <v>34702</v>
      </c>
      <c r="D52" s="12">
        <f t="shared" si="0"/>
        <v>2.8314028314028405E-2</v>
      </c>
      <c r="E52" s="13">
        <f t="shared" si="0"/>
        <v>4.1382828676889805E-2</v>
      </c>
      <c r="F52" s="33">
        <v>608</v>
      </c>
      <c r="G52" s="11">
        <v>56878</v>
      </c>
      <c r="H52" s="12">
        <f t="shared" si="1"/>
        <v>4.8275862068965614E-2</v>
      </c>
      <c r="I52" s="13">
        <f t="shared" si="1"/>
        <v>4.6494084745450914E-2</v>
      </c>
    </row>
    <row r="53" spans="1:9" x14ac:dyDescent="0.25">
      <c r="A53" s="9">
        <v>1839</v>
      </c>
      <c r="B53" s="10">
        <v>1661</v>
      </c>
      <c r="C53" s="11">
        <v>35593</v>
      </c>
      <c r="D53" s="12">
        <f t="shared" si="0"/>
        <v>3.9424280350438101E-2</v>
      </c>
      <c r="E53" s="13">
        <f t="shared" si="0"/>
        <v>2.5675753558872749E-2</v>
      </c>
      <c r="F53" s="33">
        <v>631</v>
      </c>
      <c r="G53" s="11">
        <v>57893</v>
      </c>
      <c r="H53" s="12">
        <f t="shared" si="1"/>
        <v>3.7828947368421018E-2</v>
      </c>
      <c r="I53" s="13">
        <f t="shared" si="1"/>
        <v>1.784521256021665E-2</v>
      </c>
    </row>
    <row r="54" spans="1:9" x14ac:dyDescent="0.25">
      <c r="A54" s="9">
        <v>1840</v>
      </c>
      <c r="B54" s="10">
        <v>1574</v>
      </c>
      <c r="C54" s="11">
        <v>35691</v>
      </c>
      <c r="D54" s="12">
        <f t="shared" si="0"/>
        <v>-5.2378085490668247E-2</v>
      </c>
      <c r="E54" s="13">
        <f t="shared" si="0"/>
        <v>2.753350377883379E-3</v>
      </c>
      <c r="F54" s="33">
        <v>609</v>
      </c>
      <c r="G54" s="11">
        <v>58363</v>
      </c>
      <c r="H54" s="12">
        <f t="shared" si="1"/>
        <v>-3.4865293185419977E-2</v>
      </c>
      <c r="I54" s="13">
        <f t="shared" si="1"/>
        <v>8.1184253709429832E-3</v>
      </c>
    </row>
    <row r="55" spans="1:9" x14ac:dyDescent="0.25">
      <c r="A55" s="9">
        <v>1841</v>
      </c>
      <c r="B55" s="10">
        <v>1652</v>
      </c>
      <c r="C55" s="11">
        <v>36490</v>
      </c>
      <c r="D55" s="12">
        <f t="shared" si="0"/>
        <v>4.955527318932651E-2</v>
      </c>
      <c r="E55" s="13">
        <f t="shared" si="0"/>
        <v>2.2386596060631536E-2</v>
      </c>
      <c r="F55" s="33">
        <v>585</v>
      </c>
      <c r="G55" s="11">
        <v>56814</v>
      </c>
      <c r="H55" s="12">
        <f t="shared" si="1"/>
        <v>-3.9408866995073843E-2</v>
      </c>
      <c r="I55" s="13">
        <f t="shared" si="1"/>
        <v>-2.6540787827904699E-2</v>
      </c>
    </row>
    <row r="56" spans="1:9" x14ac:dyDescent="0.25">
      <c r="A56" s="9">
        <v>1842</v>
      </c>
      <c r="B56" s="10">
        <v>1618</v>
      </c>
      <c r="C56" s="11">
        <v>37656</v>
      </c>
      <c r="D56" s="12">
        <f t="shared" si="0"/>
        <v>-2.0581113801452777E-2</v>
      </c>
      <c r="E56" s="13">
        <f t="shared" si="0"/>
        <v>3.1953959989038161E-2</v>
      </c>
      <c r="F56" s="33">
        <v>556</v>
      </c>
      <c r="G56" s="11">
        <v>56262</v>
      </c>
      <c r="H56" s="12">
        <f t="shared" si="1"/>
        <v>-4.9572649572649619E-2</v>
      </c>
      <c r="I56" s="13">
        <f t="shared" si="1"/>
        <v>-9.7159150913507242E-3</v>
      </c>
    </row>
    <row r="57" spans="1:9" x14ac:dyDescent="0.25">
      <c r="A57" s="9">
        <v>1843</v>
      </c>
      <c r="B57" s="10">
        <v>1568</v>
      </c>
      <c r="C57" s="11">
        <v>39522</v>
      </c>
      <c r="D57" s="12">
        <f t="shared" si="0"/>
        <v>-3.0902348578491945E-2</v>
      </c>
      <c r="E57" s="13">
        <f t="shared" si="0"/>
        <v>4.9553855959209692E-2</v>
      </c>
      <c r="F57" s="33">
        <v>555</v>
      </c>
      <c r="G57" s="11">
        <v>58613</v>
      </c>
      <c r="H57" s="12">
        <f t="shared" si="1"/>
        <v>-1.7985611510791255E-3</v>
      </c>
      <c r="I57" s="13">
        <f t="shared" si="1"/>
        <v>4.1786641072126818E-2</v>
      </c>
    </row>
    <row r="58" spans="1:9" x14ac:dyDescent="0.25">
      <c r="A58" s="9">
        <v>1844</v>
      </c>
      <c r="B58" s="10">
        <v>1702</v>
      </c>
      <c r="C58" s="11">
        <v>41768</v>
      </c>
      <c r="D58" s="12">
        <f t="shared" si="0"/>
        <v>8.5459183673469497E-2</v>
      </c>
      <c r="E58" s="13">
        <f t="shared" si="0"/>
        <v>5.6829107838672233E-2</v>
      </c>
      <c r="F58" s="33">
        <v>597</v>
      </c>
      <c r="G58" s="11">
        <v>62330</v>
      </c>
      <c r="H58" s="12">
        <f t="shared" si="1"/>
        <v>7.5675675675675569E-2</v>
      </c>
      <c r="I58" s="13">
        <f t="shared" si="1"/>
        <v>6.3415965741388414E-2</v>
      </c>
    </row>
    <row r="59" spans="1:9" x14ac:dyDescent="0.25">
      <c r="A59" s="9">
        <v>1845</v>
      </c>
      <c r="B59" s="10">
        <v>1859</v>
      </c>
      <c r="C59" s="11">
        <v>44412</v>
      </c>
      <c r="D59" s="12">
        <f t="shared" si="0"/>
        <v>9.2244418331374867E-2</v>
      </c>
      <c r="E59" s="13">
        <f t="shared" si="0"/>
        <v>6.3302049415820738E-2</v>
      </c>
      <c r="F59" s="33">
        <v>634</v>
      </c>
      <c r="G59" s="11">
        <v>65356</v>
      </c>
      <c r="H59" s="12">
        <f t="shared" si="1"/>
        <v>6.1976549413735427E-2</v>
      </c>
      <c r="I59" s="13">
        <f t="shared" si="1"/>
        <v>4.8548050697898359E-2</v>
      </c>
    </row>
    <row r="60" spans="1:9" x14ac:dyDescent="0.25">
      <c r="A60" s="9">
        <v>1846</v>
      </c>
      <c r="B60" s="10">
        <v>2065</v>
      </c>
      <c r="C60" s="11">
        <v>48020</v>
      </c>
      <c r="D60" s="12">
        <f t="shared" si="0"/>
        <v>0.11081226465841842</v>
      </c>
      <c r="E60" s="13">
        <f t="shared" si="0"/>
        <v>8.1239304692425574E-2</v>
      </c>
      <c r="F60" s="33">
        <v>659</v>
      </c>
      <c r="G60" s="11">
        <v>66923</v>
      </c>
      <c r="H60" s="12">
        <f t="shared" si="1"/>
        <v>3.9432176656151396E-2</v>
      </c>
      <c r="I60" s="13">
        <f t="shared" si="1"/>
        <v>2.3976375543178996E-2</v>
      </c>
    </row>
    <row r="61" spans="1:9" x14ac:dyDescent="0.25">
      <c r="A61" s="9">
        <v>1847</v>
      </c>
      <c r="B61" s="10">
        <v>2410</v>
      </c>
      <c r="C61" s="11">
        <v>51289</v>
      </c>
      <c r="D61" s="12">
        <f t="shared" si="0"/>
        <v>0.16707021791767551</v>
      </c>
      <c r="E61" s="13">
        <f t="shared" si="0"/>
        <v>6.8075801749271081E-2</v>
      </c>
      <c r="F61" s="33">
        <v>697</v>
      </c>
      <c r="G61" s="11">
        <v>65267</v>
      </c>
      <c r="H61" s="12">
        <f t="shared" si="1"/>
        <v>5.7663125948406613E-2</v>
      </c>
      <c r="I61" s="13">
        <f t="shared" si="1"/>
        <v>-2.4744856028570128E-2</v>
      </c>
    </row>
    <row r="62" spans="1:9" x14ac:dyDescent="0.25">
      <c r="A62" s="9">
        <v>1848</v>
      </c>
      <c r="B62" s="10">
        <v>2427</v>
      </c>
      <c r="C62" s="11">
        <v>53018</v>
      </c>
      <c r="D62" s="12">
        <f t="shared" si="0"/>
        <v>7.0539419087136679E-3</v>
      </c>
      <c r="E62" s="13">
        <f t="shared" si="0"/>
        <v>3.3710932168691032E-2</v>
      </c>
      <c r="F62" s="33">
        <v>655</v>
      </c>
      <c r="G62" s="11">
        <v>68095</v>
      </c>
      <c r="H62" s="12">
        <f t="shared" si="1"/>
        <v>-6.0258249641319983E-2</v>
      </c>
      <c r="I62" s="13">
        <f t="shared" si="1"/>
        <v>4.3329707202721224E-2</v>
      </c>
    </row>
    <row r="63" spans="1:9" x14ac:dyDescent="0.25">
      <c r="A63" s="9">
        <v>1849</v>
      </c>
      <c r="B63" s="10">
        <v>2419</v>
      </c>
      <c r="C63" s="11">
        <v>53755</v>
      </c>
      <c r="D63" s="12">
        <f t="shared" si="0"/>
        <v>-3.296250515039123E-3</v>
      </c>
      <c r="E63" s="13">
        <f t="shared" si="0"/>
        <v>1.3900939303632676E-2</v>
      </c>
      <c r="F63" s="33">
        <v>657</v>
      </c>
      <c r="G63" s="11">
        <v>69859</v>
      </c>
      <c r="H63" s="12">
        <f t="shared" si="1"/>
        <v>3.0534351145037331E-3</v>
      </c>
      <c r="I63" s="13">
        <f t="shared" si="1"/>
        <v>2.5904985681768133E-2</v>
      </c>
    </row>
    <row r="64" spans="1:9" x14ac:dyDescent="0.25">
      <c r="A64" s="9">
        <v>1850</v>
      </c>
      <c r="B64" s="10">
        <v>2581</v>
      </c>
      <c r="C64" s="11">
        <v>56252</v>
      </c>
      <c r="D64" s="12">
        <f t="shared" si="0"/>
        <v>6.6969822240595223E-2</v>
      </c>
      <c r="E64" s="13">
        <f t="shared" si="0"/>
        <v>4.6451492884382883E-2</v>
      </c>
      <c r="F64" s="33">
        <v>612</v>
      </c>
      <c r="G64" s="11">
        <v>68986</v>
      </c>
      <c r="H64" s="12">
        <f t="shared" si="1"/>
        <v>-6.8493150684931559E-2</v>
      </c>
      <c r="I64" s="13">
        <f t="shared" si="1"/>
        <v>-1.2496600294879645E-2</v>
      </c>
    </row>
    <row r="65" spans="1:9" x14ac:dyDescent="0.25">
      <c r="A65" s="9">
        <v>1851</v>
      </c>
      <c r="B65" s="10">
        <v>2724</v>
      </c>
      <c r="C65" s="11">
        <v>60780</v>
      </c>
      <c r="D65" s="12">
        <f t="shared" si="0"/>
        <v>5.5404881828748476E-2</v>
      </c>
      <c r="E65" s="13">
        <f t="shared" si="0"/>
        <v>8.0494915736329276E-2</v>
      </c>
      <c r="F65" s="33">
        <v>625</v>
      </c>
      <c r="G65" s="11">
        <v>71956</v>
      </c>
      <c r="H65" s="12">
        <f t="shared" si="1"/>
        <v>2.1241830065359402E-2</v>
      </c>
      <c r="I65" s="13">
        <f t="shared" si="1"/>
        <v>4.3052213492592806E-2</v>
      </c>
    </row>
    <row r="66" spans="1:9" x14ac:dyDescent="0.25">
      <c r="A66" s="9">
        <v>1852</v>
      </c>
      <c r="B66" s="10">
        <v>3066</v>
      </c>
      <c r="C66" s="11">
        <v>67799</v>
      </c>
      <c r="D66" s="12">
        <f t="shared" si="0"/>
        <v>0.12555066079295152</v>
      </c>
      <c r="E66" s="13">
        <f t="shared" si="0"/>
        <v>0.11548206646923331</v>
      </c>
      <c r="F66" s="33">
        <v>647</v>
      </c>
      <c r="G66" s="11">
        <v>74248</v>
      </c>
      <c r="H66" s="12">
        <f t="shared" si="1"/>
        <v>3.5199999999999898E-2</v>
      </c>
      <c r="I66" s="13">
        <f t="shared" si="1"/>
        <v>3.1852798932681115E-2</v>
      </c>
    </row>
    <row r="67" spans="1:9" x14ac:dyDescent="0.25">
      <c r="A67" s="9">
        <v>1853</v>
      </c>
      <c r="B67" s="10">
        <v>3311</v>
      </c>
      <c r="C67" s="11">
        <v>73343</v>
      </c>
      <c r="D67" s="12">
        <f t="shared" si="0"/>
        <v>7.9908675799086781E-2</v>
      </c>
      <c r="E67" s="13">
        <f t="shared" si="0"/>
        <v>8.1771117568105733E-2</v>
      </c>
      <c r="F67" s="33">
        <v>722</v>
      </c>
      <c r="G67" s="11">
        <v>76415</v>
      </c>
      <c r="H67" s="12">
        <f t="shared" si="1"/>
        <v>0.11591962905718711</v>
      </c>
      <c r="I67" s="13">
        <f t="shared" si="1"/>
        <v>2.9185971339295236E-2</v>
      </c>
    </row>
    <row r="68" spans="1:9" x14ac:dyDescent="0.25">
      <c r="A68" s="9">
        <v>1854</v>
      </c>
      <c r="B68" s="10">
        <v>3713</v>
      </c>
      <c r="C68" s="11">
        <v>75875</v>
      </c>
      <c r="D68" s="12">
        <f t="shared" si="0"/>
        <v>0.1214134702506795</v>
      </c>
      <c r="E68" s="13">
        <f t="shared" si="0"/>
        <v>3.4522722004826534E-2</v>
      </c>
      <c r="F68" s="33">
        <v>785</v>
      </c>
      <c r="G68" s="11">
        <v>78387</v>
      </c>
      <c r="H68" s="12">
        <f t="shared" si="1"/>
        <v>8.72576177285318E-2</v>
      </c>
      <c r="I68" s="13">
        <f t="shared" si="1"/>
        <v>2.5806451612903292E-2</v>
      </c>
    </row>
    <row r="69" spans="1:9" x14ac:dyDescent="0.25">
      <c r="A69" s="9">
        <v>1855</v>
      </c>
      <c r="B69" s="10">
        <v>3975</v>
      </c>
      <c r="C69" s="11">
        <v>79039</v>
      </c>
      <c r="D69" s="12">
        <f t="shared" si="0"/>
        <v>7.0562887153245324E-2</v>
      </c>
      <c r="E69" s="13">
        <f t="shared" si="0"/>
        <v>4.1700164744645773E-2</v>
      </c>
      <c r="F69" s="33">
        <v>785</v>
      </c>
      <c r="G69" s="11">
        <v>78437</v>
      </c>
      <c r="H69" s="12">
        <f t="shared" si="1"/>
        <v>0</v>
      </c>
      <c r="I69" s="13">
        <f t="shared" si="1"/>
        <v>6.3786086978701029E-4</v>
      </c>
    </row>
    <row r="70" spans="1:9" x14ac:dyDescent="0.25">
      <c r="A70" s="9">
        <v>1856</v>
      </c>
      <c r="B70" s="10">
        <v>4047</v>
      </c>
      <c r="C70" s="11">
        <v>82213</v>
      </c>
      <c r="D70" s="12">
        <f t="shared" ref="D70:E133" si="2">B70/B69-1</f>
        <v>1.8113207547169718E-2</v>
      </c>
      <c r="E70" s="13">
        <f t="shared" si="2"/>
        <v>4.015739065524615E-2</v>
      </c>
      <c r="F70" s="33">
        <v>822</v>
      </c>
      <c r="G70" s="11">
        <v>82537</v>
      </c>
      <c r="H70" s="12">
        <f t="shared" si="1"/>
        <v>4.7133757961783429E-2</v>
      </c>
      <c r="I70" s="13">
        <f t="shared" si="1"/>
        <v>5.2271249537845677E-2</v>
      </c>
    </row>
    <row r="71" spans="1:9" x14ac:dyDescent="0.25">
      <c r="A71" s="9">
        <v>1857</v>
      </c>
      <c r="B71" s="10">
        <v>4180</v>
      </c>
      <c r="C71" s="11">
        <v>82634</v>
      </c>
      <c r="D71" s="12">
        <f t="shared" si="2"/>
        <v>3.2863849765258246E-2</v>
      </c>
      <c r="E71" s="13">
        <f t="shared" si="2"/>
        <v>5.1208446352766224E-3</v>
      </c>
      <c r="F71" s="33">
        <v>817</v>
      </c>
      <c r="G71" s="11">
        <v>82590</v>
      </c>
      <c r="H71" s="12">
        <f t="shared" si="1"/>
        <v>-6.0827250608272987E-3</v>
      </c>
      <c r="I71" s="13">
        <f t="shared" si="1"/>
        <v>6.4213625404363484E-4</v>
      </c>
    </row>
    <row r="72" spans="1:9" x14ac:dyDescent="0.25">
      <c r="A72" s="9">
        <v>1858</v>
      </c>
      <c r="B72" s="10">
        <v>4093</v>
      </c>
      <c r="C72" s="11">
        <v>85978</v>
      </c>
      <c r="D72" s="12">
        <f t="shared" si="2"/>
        <v>-2.0813397129186617E-2</v>
      </c>
      <c r="E72" s="13">
        <f t="shared" si="2"/>
        <v>4.046760413389161E-2</v>
      </c>
      <c r="F72" s="33">
        <v>784</v>
      </c>
      <c r="G72" s="11">
        <v>82367</v>
      </c>
      <c r="H72" s="12">
        <f t="shared" si="1"/>
        <v>-4.0391676866585069E-2</v>
      </c>
      <c r="I72" s="13">
        <f t="shared" si="1"/>
        <v>-2.7000847560236796E-3</v>
      </c>
    </row>
    <row r="73" spans="1:9" x14ac:dyDescent="0.25">
      <c r="A73" s="9">
        <v>1859</v>
      </c>
      <c r="B73" s="10">
        <v>4425</v>
      </c>
      <c r="C73" s="11">
        <v>92203</v>
      </c>
      <c r="D73" s="12">
        <f t="shared" si="2"/>
        <v>8.1114097239188832E-2</v>
      </c>
      <c r="E73" s="13">
        <f t="shared" si="2"/>
        <v>7.2402242434111086E-2</v>
      </c>
      <c r="F73" s="33">
        <v>834</v>
      </c>
      <c r="G73" s="11">
        <v>85932</v>
      </c>
      <c r="H73" s="12">
        <f t="shared" si="1"/>
        <v>6.3775510204081565E-2</v>
      </c>
      <c r="I73" s="13">
        <f t="shared" si="1"/>
        <v>4.3281896876176118E-2</v>
      </c>
    </row>
    <row r="74" spans="1:9" x14ac:dyDescent="0.25">
      <c r="A74" s="9">
        <v>1860</v>
      </c>
      <c r="B74" s="10">
        <v>4387</v>
      </c>
      <c r="C74" s="11">
        <v>93146</v>
      </c>
      <c r="D74" s="12">
        <f t="shared" si="2"/>
        <v>-8.5875706214689762E-3</v>
      </c>
      <c r="E74" s="13">
        <f t="shared" si="2"/>
        <v>1.0227432946867232E-2</v>
      </c>
      <c r="F74" s="33">
        <v>857</v>
      </c>
      <c r="G74" s="11">
        <v>87208</v>
      </c>
      <c r="H74" s="12">
        <f t="shared" si="1"/>
        <v>2.7577937649880147E-2</v>
      </c>
      <c r="I74" s="13">
        <f t="shared" si="1"/>
        <v>1.4848950332821298E-2</v>
      </c>
    </row>
    <row r="75" spans="1:9" x14ac:dyDescent="0.25">
      <c r="A75" s="9">
        <v>1861</v>
      </c>
      <c r="B75" s="10">
        <v>4643</v>
      </c>
      <c r="C75" s="11">
        <v>94805</v>
      </c>
      <c r="D75" s="12">
        <f t="shared" si="2"/>
        <v>5.835422840209703E-2</v>
      </c>
      <c r="E75" s="13">
        <f t="shared" si="2"/>
        <v>1.7810748717067781E-2</v>
      </c>
      <c r="F75" s="33">
        <v>884</v>
      </c>
      <c r="G75" s="11">
        <v>88718</v>
      </c>
      <c r="H75" s="12">
        <f t="shared" si="1"/>
        <v>3.1505250875145885E-2</v>
      </c>
      <c r="I75" s="13">
        <f t="shared" si="1"/>
        <v>1.7314925236216805E-2</v>
      </c>
    </row>
    <row r="76" spans="1:9" x14ac:dyDescent="0.25">
      <c r="A76" s="9">
        <v>1862</v>
      </c>
      <c r="B76" s="10">
        <v>5844</v>
      </c>
      <c r="C76" s="11">
        <v>106586</v>
      </c>
      <c r="D76" s="12">
        <f t="shared" si="2"/>
        <v>0.258668964031876</v>
      </c>
      <c r="E76" s="13">
        <f t="shared" si="2"/>
        <v>0.12426559780602298</v>
      </c>
      <c r="F76" s="33">
        <v>889</v>
      </c>
      <c r="G76" s="11">
        <v>88456</v>
      </c>
      <c r="H76" s="12">
        <f t="shared" si="1"/>
        <v>5.6561085972850478E-3</v>
      </c>
      <c r="I76" s="13">
        <f t="shared" si="1"/>
        <v>-2.953177483712488E-3</v>
      </c>
    </row>
    <row r="77" spans="1:9" x14ac:dyDescent="0.25">
      <c r="A77" s="9">
        <v>1863</v>
      </c>
      <c r="B77" s="10">
        <v>7698</v>
      </c>
      <c r="C77" s="11">
        <v>114782</v>
      </c>
      <c r="D77" s="12">
        <f t="shared" si="2"/>
        <v>0.31724845995893225</v>
      </c>
      <c r="E77" s="13">
        <f t="shared" si="2"/>
        <v>7.6895652337079845E-2</v>
      </c>
      <c r="F77" s="33">
        <v>963</v>
      </c>
      <c r="G77" s="11">
        <v>92917</v>
      </c>
      <c r="H77" s="12">
        <f t="shared" si="1"/>
        <v>8.323959505061862E-2</v>
      </c>
      <c r="I77" s="13">
        <f t="shared" si="1"/>
        <v>5.043185312471743E-2</v>
      </c>
    </row>
    <row r="78" spans="1:9" x14ac:dyDescent="0.25">
      <c r="A78" s="9">
        <v>1864</v>
      </c>
      <c r="B78" s="10">
        <v>9549</v>
      </c>
      <c r="C78" s="11">
        <v>116084</v>
      </c>
      <c r="D78" s="12">
        <f t="shared" si="2"/>
        <v>0.24045206547155096</v>
      </c>
      <c r="E78" s="13">
        <f t="shared" si="2"/>
        <v>1.1343241971737639E-2</v>
      </c>
      <c r="F78" s="34">
        <v>1010</v>
      </c>
      <c r="G78" s="11">
        <v>94119</v>
      </c>
      <c r="H78" s="12">
        <f t="shared" si="1"/>
        <v>4.880581516095539E-2</v>
      </c>
      <c r="I78" s="13">
        <f t="shared" si="1"/>
        <v>1.293627646178841E-2</v>
      </c>
    </row>
    <row r="79" spans="1:9" x14ac:dyDescent="0.25">
      <c r="A79" s="9">
        <v>1865</v>
      </c>
      <c r="B79" s="10">
        <v>9977</v>
      </c>
      <c r="C79" s="11">
        <v>119408</v>
      </c>
      <c r="D79" s="12">
        <f t="shared" si="2"/>
        <v>4.4821447271965686E-2</v>
      </c>
      <c r="E79" s="13">
        <f t="shared" si="2"/>
        <v>2.8634437131732193E-2</v>
      </c>
      <c r="F79" s="34">
        <v>1022</v>
      </c>
      <c r="G79" s="11">
        <v>97772</v>
      </c>
      <c r="H79" s="12">
        <f t="shared" si="1"/>
        <v>1.1881188118811892E-2</v>
      </c>
      <c r="I79" s="13">
        <f t="shared" si="1"/>
        <v>3.8812567069348436E-2</v>
      </c>
    </row>
    <row r="80" spans="1:9" x14ac:dyDescent="0.25">
      <c r="A80" s="9">
        <v>1866</v>
      </c>
      <c r="B80" s="10">
        <v>9081</v>
      </c>
      <c r="C80" s="11">
        <v>113929</v>
      </c>
      <c r="D80" s="12">
        <f t="shared" si="2"/>
        <v>-8.9806555076676342E-2</v>
      </c>
      <c r="E80" s="13">
        <f t="shared" si="2"/>
        <v>-4.5884697842690558E-2</v>
      </c>
      <c r="F80" s="34">
        <v>1055</v>
      </c>
      <c r="G80" s="11">
        <v>98752</v>
      </c>
      <c r="H80" s="12">
        <f t="shared" si="1"/>
        <v>3.2289628180039109E-2</v>
      </c>
      <c r="I80" s="13">
        <f t="shared" si="1"/>
        <v>1.0023319559792077E-2</v>
      </c>
    </row>
    <row r="81" spans="1:9" x14ac:dyDescent="0.25">
      <c r="A81" s="9">
        <v>1867</v>
      </c>
      <c r="B81" s="10">
        <v>8424</v>
      </c>
      <c r="C81" s="11">
        <v>115883</v>
      </c>
      <c r="D81" s="12">
        <f t="shared" si="2"/>
        <v>-7.2348860257680836E-2</v>
      </c>
      <c r="E81" s="13">
        <f t="shared" si="2"/>
        <v>1.7151032660692289E-2</v>
      </c>
      <c r="F81" s="34">
        <v>1047</v>
      </c>
      <c r="G81" s="11">
        <v>98791</v>
      </c>
      <c r="H81" s="12">
        <f t="shared" ref="H81:I144" si="3">F81/F80-1</f>
        <v>-7.5829383886255597E-3</v>
      </c>
      <c r="I81" s="13">
        <f t="shared" si="3"/>
        <v>3.9492871030466503E-4</v>
      </c>
    </row>
    <row r="82" spans="1:9" x14ac:dyDescent="0.25">
      <c r="A82" s="9">
        <v>1868</v>
      </c>
      <c r="B82" s="10">
        <v>8224</v>
      </c>
      <c r="C82" s="11">
        <v>120403</v>
      </c>
      <c r="D82" s="12">
        <f t="shared" si="2"/>
        <v>-2.3741690408357052E-2</v>
      </c>
      <c r="E82" s="13">
        <f t="shared" si="2"/>
        <v>3.9004858348506755E-2</v>
      </c>
      <c r="F82" s="34">
        <v>1057</v>
      </c>
      <c r="G82" s="11">
        <v>102518</v>
      </c>
      <c r="H82" s="12">
        <f t="shared" si="3"/>
        <v>9.5510983763131829E-3</v>
      </c>
      <c r="I82" s="13">
        <f t="shared" si="3"/>
        <v>3.7726108653622248E-2</v>
      </c>
    </row>
    <row r="83" spans="1:9" x14ac:dyDescent="0.25">
      <c r="A83" s="9">
        <v>1869</v>
      </c>
      <c r="B83" s="10">
        <v>7921</v>
      </c>
      <c r="C83" s="11">
        <v>123679</v>
      </c>
      <c r="D83" s="12">
        <f t="shared" si="2"/>
        <v>-3.6843385214007762E-2</v>
      </c>
      <c r="E83" s="13">
        <f t="shared" si="2"/>
        <v>2.720862436982463E-2</v>
      </c>
      <c r="F83" s="34">
        <v>1083</v>
      </c>
      <c r="G83" s="11">
        <v>105308</v>
      </c>
      <c r="H83" s="12">
        <f t="shared" si="3"/>
        <v>2.4597918637653704E-2</v>
      </c>
      <c r="I83" s="13">
        <f t="shared" si="3"/>
        <v>2.7214733022493665E-2</v>
      </c>
    </row>
    <row r="84" spans="1:9" x14ac:dyDescent="0.25">
      <c r="A84" s="9">
        <v>1870</v>
      </c>
      <c r="B84" s="10">
        <v>7812</v>
      </c>
      <c r="C84" s="11">
        <v>127371</v>
      </c>
      <c r="D84" s="12">
        <f t="shared" si="2"/>
        <v>-1.3760888776669589E-2</v>
      </c>
      <c r="E84" s="13">
        <f t="shared" si="2"/>
        <v>2.9851470338537744E-2</v>
      </c>
      <c r="F84" s="34">
        <v>1154</v>
      </c>
      <c r="G84" s="11">
        <v>112970</v>
      </c>
      <c r="H84" s="12">
        <f t="shared" si="3"/>
        <v>6.5558633425669477E-2</v>
      </c>
      <c r="I84" s="13">
        <f t="shared" si="3"/>
        <v>7.2758005089831768E-2</v>
      </c>
    </row>
    <row r="85" spans="1:9" x14ac:dyDescent="0.25">
      <c r="A85" s="9">
        <v>1871</v>
      </c>
      <c r="B85" s="10">
        <v>7665</v>
      </c>
      <c r="C85" s="11">
        <v>133430</v>
      </c>
      <c r="D85" s="12">
        <f t="shared" si="2"/>
        <v>-1.8817204301075252E-2</v>
      </c>
      <c r="E85" s="13">
        <f t="shared" si="2"/>
        <v>4.7569697968925517E-2</v>
      </c>
      <c r="F85" s="34">
        <v>1237</v>
      </c>
      <c r="G85" s="11">
        <v>119001</v>
      </c>
      <c r="H85" s="12">
        <f t="shared" si="3"/>
        <v>7.192374350086661E-2</v>
      </c>
      <c r="I85" s="13">
        <f t="shared" si="3"/>
        <v>5.3385854651677445E-2</v>
      </c>
    </row>
    <row r="86" spans="1:9" x14ac:dyDescent="0.25">
      <c r="A86" s="9">
        <v>1872</v>
      </c>
      <c r="B86" s="10">
        <v>8309</v>
      </c>
      <c r="C86" s="11">
        <v>144596</v>
      </c>
      <c r="D86" s="12">
        <f t="shared" si="2"/>
        <v>8.4018264840182599E-2</v>
      </c>
      <c r="E86" s="13">
        <f t="shared" si="2"/>
        <v>8.3684328861575397E-2</v>
      </c>
      <c r="F86" s="34">
        <v>1306</v>
      </c>
      <c r="G86" s="11">
        <v>119503</v>
      </c>
      <c r="H86" s="12">
        <f t="shared" si="3"/>
        <v>5.5780113177041235E-2</v>
      </c>
      <c r="I86" s="13">
        <f t="shared" si="3"/>
        <v>4.2184519457819647E-3</v>
      </c>
    </row>
    <row r="87" spans="1:9" x14ac:dyDescent="0.25">
      <c r="A87" s="9">
        <v>1873</v>
      </c>
      <c r="B87" s="10">
        <v>8837</v>
      </c>
      <c r="C87" s="11">
        <v>156931</v>
      </c>
      <c r="D87" s="12">
        <f t="shared" si="2"/>
        <v>6.3545553014803247E-2</v>
      </c>
      <c r="E87" s="13">
        <f t="shared" si="2"/>
        <v>8.5306647486790732E-2</v>
      </c>
      <c r="F87" s="34">
        <v>1365</v>
      </c>
      <c r="G87" s="11">
        <v>120615</v>
      </c>
      <c r="H87" s="12">
        <f t="shared" si="3"/>
        <v>4.5176110260336966E-2</v>
      </c>
      <c r="I87" s="13">
        <f t="shared" si="3"/>
        <v>9.3052057270528454E-3</v>
      </c>
    </row>
    <row r="88" spans="1:9" x14ac:dyDescent="0.25">
      <c r="A88" s="9">
        <v>1874</v>
      </c>
      <c r="B88" s="10">
        <v>8563</v>
      </c>
      <c r="C88" s="11">
        <v>159785</v>
      </c>
      <c r="D88" s="12">
        <f t="shared" si="2"/>
        <v>-3.1005997510467398E-2</v>
      </c>
      <c r="E88" s="13">
        <f t="shared" si="2"/>
        <v>1.8186336670256376E-2</v>
      </c>
      <c r="F88" s="34">
        <v>1361</v>
      </c>
      <c r="G88" s="11">
        <v>125376</v>
      </c>
      <c r="H88" s="12">
        <f t="shared" si="3"/>
        <v>-2.93040293040292E-3</v>
      </c>
      <c r="I88" s="13">
        <f t="shared" si="3"/>
        <v>3.9472702400199067E-2</v>
      </c>
    </row>
    <row r="89" spans="1:9" x14ac:dyDescent="0.25">
      <c r="A89" s="9">
        <v>1875</v>
      </c>
      <c r="B89" s="10">
        <v>8239</v>
      </c>
      <c r="C89" s="11">
        <v>159500</v>
      </c>
      <c r="D89" s="12">
        <f t="shared" si="2"/>
        <v>-3.7837206586476713E-2</v>
      </c>
      <c r="E89" s="13">
        <f t="shared" si="2"/>
        <v>-1.7836467753543639E-3</v>
      </c>
      <c r="F89" s="34">
        <v>1332</v>
      </c>
      <c r="G89" s="11">
        <v>126794</v>
      </c>
      <c r="H89" s="12">
        <f t="shared" si="3"/>
        <v>-2.1307861866274758E-2</v>
      </c>
      <c r="I89" s="13">
        <f t="shared" si="3"/>
        <v>1.1309979581419105E-2</v>
      </c>
    </row>
    <row r="90" spans="1:9" x14ac:dyDescent="0.25">
      <c r="A90" s="9">
        <v>1876</v>
      </c>
      <c r="B90" s="10">
        <v>8388</v>
      </c>
      <c r="C90" s="11">
        <v>166103</v>
      </c>
      <c r="D90" s="12">
        <f t="shared" si="2"/>
        <v>1.8084719019298534E-2</v>
      </c>
      <c r="E90" s="13">
        <f t="shared" si="2"/>
        <v>4.1398119122256993E-2</v>
      </c>
      <c r="F90" s="34">
        <v>1315</v>
      </c>
      <c r="G90" s="11">
        <v>127705</v>
      </c>
      <c r="H90" s="12">
        <f t="shared" si="3"/>
        <v>-1.276276276276278E-2</v>
      </c>
      <c r="I90" s="13">
        <f t="shared" si="3"/>
        <v>7.1848825654210469E-3</v>
      </c>
    </row>
    <row r="91" spans="1:9" x14ac:dyDescent="0.25">
      <c r="A91" s="9">
        <v>1877</v>
      </c>
      <c r="B91" s="10">
        <v>8604</v>
      </c>
      <c r="C91" s="11">
        <v>174368</v>
      </c>
      <c r="D91" s="12">
        <f t="shared" si="2"/>
        <v>2.5751072961373467E-2</v>
      </c>
      <c r="E91" s="13">
        <f t="shared" si="2"/>
        <v>4.9758282511453755E-2</v>
      </c>
      <c r="F91" s="34">
        <v>1300</v>
      </c>
      <c r="G91" s="11">
        <v>128505</v>
      </c>
      <c r="H91" s="12">
        <f t="shared" si="3"/>
        <v>-1.1406844106463865E-2</v>
      </c>
      <c r="I91" s="13">
        <f t="shared" si="3"/>
        <v>6.2644375709643985E-3</v>
      </c>
    </row>
    <row r="92" spans="1:9" x14ac:dyDescent="0.25">
      <c r="A92" s="9">
        <v>1878</v>
      </c>
      <c r="B92" s="10">
        <v>8460</v>
      </c>
      <c r="C92" s="11">
        <v>179970</v>
      </c>
      <c r="D92" s="12">
        <f t="shared" si="2"/>
        <v>-1.6736401673640211E-2</v>
      </c>
      <c r="E92" s="13">
        <f t="shared" si="2"/>
        <v>3.2127454578821713E-2</v>
      </c>
      <c r="F92" s="34">
        <v>1275</v>
      </c>
      <c r="G92" s="11">
        <v>128930</v>
      </c>
      <c r="H92" s="12">
        <f t="shared" si="3"/>
        <v>-1.9230769230769273E-2</v>
      </c>
      <c r="I92" s="13">
        <f t="shared" si="3"/>
        <v>3.3072643087816989E-3</v>
      </c>
    </row>
    <row r="93" spans="1:9" x14ac:dyDescent="0.25">
      <c r="A93" s="9">
        <v>1879</v>
      </c>
      <c r="B93" s="10">
        <v>9449</v>
      </c>
      <c r="C93" s="11">
        <v>200947</v>
      </c>
      <c r="D93" s="12">
        <f t="shared" si="2"/>
        <v>0.11690307328605209</v>
      </c>
      <c r="E93" s="13">
        <f t="shared" si="2"/>
        <v>0.11655831527476801</v>
      </c>
      <c r="F93" s="34">
        <v>1227</v>
      </c>
      <c r="G93" s="11">
        <v>126477</v>
      </c>
      <c r="H93" s="12">
        <f t="shared" si="3"/>
        <v>-3.7647058823529367E-2</v>
      </c>
      <c r="I93" s="13">
        <f t="shared" si="3"/>
        <v>-1.9025827968665143E-2</v>
      </c>
    </row>
    <row r="94" spans="1:9" x14ac:dyDescent="0.25">
      <c r="A94" s="9">
        <v>1880</v>
      </c>
      <c r="B94" s="10">
        <v>10462</v>
      </c>
      <c r="C94" s="11">
        <v>217601</v>
      </c>
      <c r="D94" s="12">
        <f t="shared" si="2"/>
        <v>0.10720711186368925</v>
      </c>
      <c r="E94" s="13">
        <f t="shared" si="2"/>
        <v>8.2877574683871913E-2</v>
      </c>
      <c r="F94" s="34">
        <v>1310</v>
      </c>
      <c r="G94" s="11">
        <v>135425</v>
      </c>
      <c r="H94" s="12">
        <f t="shared" si="3"/>
        <v>6.764466177669104E-2</v>
      </c>
      <c r="I94" s="13">
        <f t="shared" si="3"/>
        <v>7.0748041145821006E-2</v>
      </c>
    </row>
    <row r="95" spans="1:9" x14ac:dyDescent="0.25">
      <c r="A95" s="9">
        <v>1881</v>
      </c>
      <c r="B95" s="10">
        <v>11740</v>
      </c>
      <c r="C95" s="11">
        <v>244810</v>
      </c>
      <c r="D95" s="12">
        <f t="shared" si="2"/>
        <v>0.12215637545402402</v>
      </c>
      <c r="E95" s="13">
        <f t="shared" si="2"/>
        <v>0.12504078565815413</v>
      </c>
      <c r="F95" s="34">
        <v>1329</v>
      </c>
      <c r="G95" s="11">
        <v>138379</v>
      </c>
      <c r="H95" s="12">
        <f t="shared" si="3"/>
        <v>1.4503816793893121E-2</v>
      </c>
      <c r="I95" s="13">
        <f t="shared" si="3"/>
        <v>2.1812811519291042E-2</v>
      </c>
    </row>
    <row r="96" spans="1:9" x14ac:dyDescent="0.25">
      <c r="A96" s="9">
        <v>1882</v>
      </c>
      <c r="B96" s="10">
        <v>12331</v>
      </c>
      <c r="C96" s="11">
        <v>257803</v>
      </c>
      <c r="D96" s="12">
        <f t="shared" si="2"/>
        <v>5.0340715502555256E-2</v>
      </c>
      <c r="E96" s="13">
        <f t="shared" si="2"/>
        <v>5.3073812344266891E-2</v>
      </c>
      <c r="F96" s="34">
        <v>1368</v>
      </c>
      <c r="G96" s="11">
        <v>140669</v>
      </c>
      <c r="H96" s="12">
        <f t="shared" si="3"/>
        <v>2.9345372460496622E-2</v>
      </c>
      <c r="I96" s="13">
        <f t="shared" si="3"/>
        <v>1.6548753784895176E-2</v>
      </c>
    </row>
    <row r="97" spans="1:9" x14ac:dyDescent="0.25">
      <c r="A97" s="9">
        <v>1883</v>
      </c>
      <c r="B97" s="10">
        <v>12435</v>
      </c>
      <c r="C97" s="11">
        <v>264932</v>
      </c>
      <c r="D97" s="12">
        <f t="shared" si="2"/>
        <v>8.4340280593626638E-3</v>
      </c>
      <c r="E97" s="13">
        <f t="shared" si="2"/>
        <v>2.7652897755262806E-2</v>
      </c>
      <c r="F97" s="34">
        <v>1374</v>
      </c>
      <c r="G97" s="11">
        <v>144841</v>
      </c>
      <c r="H97" s="12">
        <f t="shared" si="3"/>
        <v>4.3859649122806044E-3</v>
      </c>
      <c r="I97" s="13">
        <f t="shared" si="3"/>
        <v>2.9658275810590773E-2</v>
      </c>
    </row>
    <row r="98" spans="1:9" x14ac:dyDescent="0.25">
      <c r="A98" s="9">
        <v>1884</v>
      </c>
      <c r="B98" s="10">
        <v>11896</v>
      </c>
      <c r="C98" s="11">
        <v>260564</v>
      </c>
      <c r="D98" s="12">
        <f t="shared" si="2"/>
        <v>-4.3345396059509489E-2</v>
      </c>
      <c r="E98" s="13">
        <f t="shared" si="2"/>
        <v>-1.6487249558377215E-2</v>
      </c>
      <c r="F98" s="34">
        <v>1335</v>
      </c>
      <c r="G98" s="11">
        <v>143551</v>
      </c>
      <c r="H98" s="12">
        <f t="shared" si="3"/>
        <v>-2.8384279475982543E-2</v>
      </c>
      <c r="I98" s="13">
        <f t="shared" si="3"/>
        <v>-8.9063179624553346E-3</v>
      </c>
    </row>
    <row r="99" spans="1:9" x14ac:dyDescent="0.25">
      <c r="A99" s="9">
        <v>1885</v>
      </c>
      <c r="B99" s="10">
        <v>11705</v>
      </c>
      <c r="C99" s="11">
        <v>261466</v>
      </c>
      <c r="D99" s="12">
        <f t="shared" si="2"/>
        <v>-1.6055817081371937E-2</v>
      </c>
      <c r="E99" s="13">
        <f t="shared" si="2"/>
        <v>3.4617214964460796E-3</v>
      </c>
      <c r="F99" s="34">
        <v>1306</v>
      </c>
      <c r="G99" s="11">
        <v>142476</v>
      </c>
      <c r="H99" s="12">
        <f t="shared" si="3"/>
        <v>-2.1722846441947552E-2</v>
      </c>
      <c r="I99" s="13">
        <f t="shared" si="3"/>
        <v>-7.488627735090625E-3</v>
      </c>
    </row>
    <row r="100" spans="1:9" x14ac:dyDescent="0.25">
      <c r="A100" s="9">
        <v>1886</v>
      </c>
      <c r="B100" s="10">
        <v>12297</v>
      </c>
      <c r="C100" s="11">
        <v>282732</v>
      </c>
      <c r="D100" s="12">
        <f t="shared" si="2"/>
        <v>5.0576676633917073E-2</v>
      </c>
      <c r="E100" s="13">
        <f t="shared" si="2"/>
        <v>8.1333710692786054E-2</v>
      </c>
      <c r="F100" s="34">
        <v>1314</v>
      </c>
      <c r="G100" s="11">
        <v>143369</v>
      </c>
      <c r="H100" s="12">
        <f t="shared" si="3"/>
        <v>6.1255742725880857E-3</v>
      </c>
      <c r="I100" s="13">
        <f t="shared" si="3"/>
        <v>6.2677222830511692E-3</v>
      </c>
    </row>
    <row r="101" spans="1:9" x14ac:dyDescent="0.25">
      <c r="A101" s="9">
        <v>1887</v>
      </c>
      <c r="B101" s="10">
        <v>13273</v>
      </c>
      <c r="C101" s="11">
        <v>303271</v>
      </c>
      <c r="D101" s="12">
        <f t="shared" si="2"/>
        <v>7.93689517768561E-2</v>
      </c>
      <c r="E101" s="13">
        <f t="shared" si="2"/>
        <v>7.2644766068220124E-2</v>
      </c>
      <c r="F101" s="34">
        <v>1365</v>
      </c>
      <c r="G101" s="11">
        <v>149148</v>
      </c>
      <c r="H101" s="12">
        <f t="shared" si="3"/>
        <v>3.8812785388127935E-2</v>
      </c>
      <c r="I101" s="13">
        <f t="shared" si="3"/>
        <v>4.0308574378003614E-2</v>
      </c>
    </row>
    <row r="102" spans="1:9" x14ac:dyDescent="0.25">
      <c r="A102" s="9">
        <v>1888</v>
      </c>
      <c r="B102" s="10">
        <v>14000</v>
      </c>
      <c r="C102" s="11">
        <v>320708</v>
      </c>
      <c r="D102" s="12">
        <f t="shared" si="2"/>
        <v>5.4772847133278013E-2</v>
      </c>
      <c r="E102" s="13">
        <f t="shared" si="2"/>
        <v>5.7496430585186165E-2</v>
      </c>
      <c r="F102" s="34">
        <v>1416</v>
      </c>
      <c r="G102" s="11">
        <v>153788</v>
      </c>
      <c r="H102" s="12">
        <f t="shared" si="3"/>
        <v>3.7362637362637452E-2</v>
      </c>
      <c r="I102" s="13">
        <f t="shared" si="3"/>
        <v>3.111003835116799E-2</v>
      </c>
    </row>
    <row r="103" spans="1:9" x14ac:dyDescent="0.25">
      <c r="A103" s="9">
        <v>1889</v>
      </c>
      <c r="B103" s="10">
        <v>13987</v>
      </c>
      <c r="C103" s="11">
        <v>329923</v>
      </c>
      <c r="D103" s="12">
        <f t="shared" si="2"/>
        <v>-9.2857142857138975E-4</v>
      </c>
      <c r="E103" s="13">
        <f t="shared" si="2"/>
        <v>2.8733302568068053E-2</v>
      </c>
      <c r="F103" s="34">
        <v>1489</v>
      </c>
      <c r="G103" s="11">
        <v>158753</v>
      </c>
      <c r="H103" s="12">
        <f t="shared" si="3"/>
        <v>5.155367231638408E-2</v>
      </c>
      <c r="I103" s="13">
        <f t="shared" si="3"/>
        <v>3.2284703617967647E-2</v>
      </c>
    </row>
    <row r="104" spans="1:9" x14ac:dyDescent="0.25">
      <c r="A104" s="9">
        <v>1890</v>
      </c>
      <c r="B104" s="10">
        <v>15223</v>
      </c>
      <c r="C104" s="11">
        <v>361975</v>
      </c>
      <c r="D104" s="12">
        <f t="shared" si="2"/>
        <v>8.8367770072209861E-2</v>
      </c>
      <c r="E104" s="13">
        <f t="shared" si="2"/>
        <v>9.7149941046850374E-2</v>
      </c>
      <c r="F104" s="34">
        <v>1524</v>
      </c>
      <c r="G104" s="11">
        <v>160160</v>
      </c>
      <c r="H104" s="12">
        <f t="shared" si="3"/>
        <v>2.3505708529214298E-2</v>
      </c>
      <c r="I104" s="13">
        <f t="shared" si="3"/>
        <v>8.8628246395343613E-3</v>
      </c>
    </row>
    <row r="105" spans="1:9" x14ac:dyDescent="0.25">
      <c r="A105" s="9">
        <v>1891</v>
      </c>
      <c r="B105" s="10">
        <v>15558</v>
      </c>
      <c r="C105" s="11">
        <v>366254</v>
      </c>
      <c r="D105" s="12">
        <f t="shared" si="2"/>
        <v>2.2006174866977535E-2</v>
      </c>
      <c r="E105" s="13">
        <f t="shared" si="2"/>
        <v>1.1821258374197008E-2</v>
      </c>
      <c r="F105" s="34">
        <v>1527</v>
      </c>
      <c r="G105" s="11">
        <v>163903</v>
      </c>
      <c r="H105" s="12">
        <f t="shared" si="3"/>
        <v>1.9685039370078705E-3</v>
      </c>
      <c r="I105" s="13">
        <f t="shared" si="3"/>
        <v>2.3370379620379689E-2</v>
      </c>
    </row>
    <row r="106" spans="1:9" x14ac:dyDescent="0.25">
      <c r="A106" s="9">
        <v>1892</v>
      </c>
      <c r="B106" s="10">
        <v>16514</v>
      </c>
      <c r="C106" s="11">
        <v>384917</v>
      </c>
      <c r="D106" s="12">
        <f t="shared" si="2"/>
        <v>6.1447486823499098E-2</v>
      </c>
      <c r="E106" s="13">
        <f t="shared" si="2"/>
        <v>5.0956440066183495E-2</v>
      </c>
      <c r="F106" s="34">
        <v>1491</v>
      </c>
      <c r="G106" s="11">
        <v>160669</v>
      </c>
      <c r="H106" s="12">
        <f t="shared" si="3"/>
        <v>-2.3575638506876273E-2</v>
      </c>
      <c r="I106" s="13">
        <f t="shared" si="3"/>
        <v>-1.973118246767902E-2</v>
      </c>
    </row>
    <row r="107" spans="1:9" x14ac:dyDescent="0.25">
      <c r="A107" s="9">
        <v>1893</v>
      </c>
      <c r="B107" s="10">
        <v>15566</v>
      </c>
      <c r="C107" s="11">
        <v>362574</v>
      </c>
      <c r="D107" s="12">
        <f t="shared" si="2"/>
        <v>-5.7405837471236509E-2</v>
      </c>
      <c r="E107" s="13">
        <f t="shared" si="2"/>
        <v>-5.8046280107139969E-2</v>
      </c>
      <c r="F107" s="34">
        <v>1490</v>
      </c>
      <c r="G107" s="11">
        <v>159654</v>
      </c>
      <c r="H107" s="12">
        <f t="shared" si="3"/>
        <v>-6.7069081153592336E-4</v>
      </c>
      <c r="I107" s="13">
        <f t="shared" si="3"/>
        <v>-6.3173356403537495E-3</v>
      </c>
    </row>
    <row r="108" spans="1:9" x14ac:dyDescent="0.25">
      <c r="A108" s="9">
        <v>1894</v>
      </c>
      <c r="B108" s="10">
        <v>14280</v>
      </c>
      <c r="C108" s="11">
        <v>345390</v>
      </c>
      <c r="D108" s="12">
        <f t="shared" si="2"/>
        <v>-8.2615957856867483E-2</v>
      </c>
      <c r="E108" s="13">
        <f t="shared" si="2"/>
        <v>-4.7394462923430858E-2</v>
      </c>
      <c r="F108" s="34">
        <v>1567</v>
      </c>
      <c r="G108" s="11">
        <v>167021</v>
      </c>
      <c r="H108" s="12">
        <f t="shared" si="3"/>
        <v>5.1677852348993358E-2</v>
      </c>
      <c r="I108" s="13">
        <f t="shared" si="3"/>
        <v>4.6143535395292368E-2</v>
      </c>
    </row>
    <row r="109" spans="1:9" x14ac:dyDescent="0.25">
      <c r="A109" s="9">
        <v>1895</v>
      </c>
      <c r="B109" s="10">
        <v>15754</v>
      </c>
      <c r="C109" s="11">
        <v>384856</v>
      </c>
      <c r="D109" s="12">
        <f t="shared" si="2"/>
        <v>0.10322128851540624</v>
      </c>
      <c r="E109" s="13">
        <f t="shared" si="2"/>
        <v>0.11426503372998642</v>
      </c>
      <c r="F109" s="34">
        <v>1602</v>
      </c>
      <c r="G109" s="11">
        <v>172540</v>
      </c>
      <c r="H109" s="12">
        <f t="shared" si="3"/>
        <v>2.2335673261008271E-2</v>
      </c>
      <c r="I109" s="13">
        <f t="shared" si="3"/>
        <v>3.3043748989648014E-2</v>
      </c>
    </row>
    <row r="110" spans="1:9" x14ac:dyDescent="0.25">
      <c r="A110" s="9">
        <v>1896</v>
      </c>
      <c r="B110" s="10">
        <v>15643</v>
      </c>
      <c r="C110" s="11">
        <v>378497</v>
      </c>
      <c r="D110" s="12">
        <f t="shared" si="2"/>
        <v>-7.0458296305699886E-3</v>
      </c>
      <c r="E110" s="13">
        <f t="shared" si="2"/>
        <v>-1.6523063171679842E-2</v>
      </c>
      <c r="F110" s="34">
        <v>1653</v>
      </c>
      <c r="G110" s="11">
        <v>179888</v>
      </c>
      <c r="H110" s="12">
        <f t="shared" si="3"/>
        <v>3.183520599250933E-2</v>
      </c>
      <c r="I110" s="13">
        <f t="shared" si="3"/>
        <v>4.2587226150457846E-2</v>
      </c>
    </row>
    <row r="111" spans="1:9" x14ac:dyDescent="0.25">
      <c r="A111" s="9">
        <v>1897</v>
      </c>
      <c r="B111" s="10">
        <v>16309</v>
      </c>
      <c r="C111" s="11">
        <v>394811</v>
      </c>
      <c r="D111" s="12">
        <f t="shared" si="2"/>
        <v>4.2574953653391256E-2</v>
      </c>
      <c r="E111" s="13">
        <f t="shared" si="2"/>
        <v>4.3102058933095933E-2</v>
      </c>
      <c r="F111" s="34">
        <v>1694</v>
      </c>
      <c r="G111" s="11">
        <v>181928</v>
      </c>
      <c r="H111" s="12">
        <f t="shared" si="3"/>
        <v>2.4803387779794406E-2</v>
      </c>
      <c r="I111" s="13">
        <f t="shared" si="3"/>
        <v>1.1340389575736021E-2</v>
      </c>
    </row>
    <row r="112" spans="1:9" x14ac:dyDescent="0.25">
      <c r="A112" s="9">
        <v>1898</v>
      </c>
      <c r="B112" s="10">
        <v>18263</v>
      </c>
      <c r="C112" s="11">
        <v>437979</v>
      </c>
      <c r="D112" s="12">
        <f t="shared" si="2"/>
        <v>0.11981114721932684</v>
      </c>
      <c r="E112" s="13">
        <f t="shared" si="2"/>
        <v>0.1093383922940343</v>
      </c>
      <c r="F112" s="34">
        <v>1784</v>
      </c>
      <c r="G112" s="11">
        <v>190106</v>
      </c>
      <c r="H112" s="12">
        <f t="shared" si="3"/>
        <v>5.3128689492325964E-2</v>
      </c>
      <c r="I112" s="13">
        <f t="shared" si="3"/>
        <v>4.495184908315375E-2</v>
      </c>
    </row>
    <row r="113" spans="1:9" x14ac:dyDescent="0.25">
      <c r="A113" s="9">
        <v>1899</v>
      </c>
      <c r="B113" s="10">
        <v>19694</v>
      </c>
      <c r="C113" s="11">
        <v>467929</v>
      </c>
      <c r="D113" s="12">
        <f t="shared" si="2"/>
        <v>7.8355144280786382E-2</v>
      </c>
      <c r="E113" s="13">
        <f t="shared" si="2"/>
        <v>6.8382274035969859E-2</v>
      </c>
      <c r="F113" s="34">
        <v>1889</v>
      </c>
      <c r="G113" s="11">
        <v>196878</v>
      </c>
      <c r="H113" s="12">
        <f t="shared" si="3"/>
        <v>5.8856502242152553E-2</v>
      </c>
      <c r="I113" s="13">
        <f t="shared" si="3"/>
        <v>3.562223180751789E-2</v>
      </c>
    </row>
    <row r="114" spans="1:9" x14ac:dyDescent="0.25">
      <c r="A114" s="9">
        <v>1900</v>
      </c>
      <c r="B114" s="10">
        <v>20766</v>
      </c>
      <c r="C114" s="11">
        <v>479691</v>
      </c>
      <c r="D114" s="12">
        <f t="shared" si="2"/>
        <v>5.4432822179343976E-2</v>
      </c>
      <c r="E114" s="13">
        <f t="shared" si="2"/>
        <v>2.5136292044305897E-2</v>
      </c>
      <c r="F114" s="34">
        <v>1963</v>
      </c>
      <c r="G114" s="11">
        <v>196238</v>
      </c>
      <c r="H114" s="12">
        <f t="shared" si="3"/>
        <v>3.9174166225516061E-2</v>
      </c>
      <c r="I114" s="13">
        <f t="shared" si="3"/>
        <v>-3.2507441156451877E-3</v>
      </c>
    </row>
    <row r="115" spans="1:9" x14ac:dyDescent="0.25">
      <c r="A115" s="9">
        <v>1901</v>
      </c>
      <c r="B115" s="10">
        <v>22484</v>
      </c>
      <c r="C115" s="11">
        <v>505153</v>
      </c>
      <c r="D115" s="12">
        <f t="shared" si="2"/>
        <v>8.2731387845516702E-2</v>
      </c>
      <c r="E115" s="13">
        <f t="shared" si="2"/>
        <v>5.3080003585641578E-2</v>
      </c>
      <c r="F115" s="34">
        <v>1978</v>
      </c>
      <c r="G115" s="11">
        <v>200370</v>
      </c>
      <c r="H115" s="12">
        <f t="shared" si="3"/>
        <v>7.641365257259336E-3</v>
      </c>
      <c r="I115" s="13">
        <f t="shared" si="3"/>
        <v>2.1056064574649147E-2</v>
      </c>
    </row>
    <row r="116" spans="1:9" x14ac:dyDescent="0.25">
      <c r="A116" s="9">
        <v>1902</v>
      </c>
      <c r="B116" s="10">
        <v>24294</v>
      </c>
      <c r="C116" s="11">
        <v>531100</v>
      </c>
      <c r="D116" s="12">
        <f t="shared" si="2"/>
        <v>8.0501690090731159E-2</v>
      </c>
      <c r="E116" s="13">
        <f t="shared" si="2"/>
        <v>5.1364636060757807E-2</v>
      </c>
      <c r="F116" s="34">
        <v>1988</v>
      </c>
      <c r="G116" s="11">
        <v>203384</v>
      </c>
      <c r="H116" s="12">
        <f t="shared" si="3"/>
        <v>5.0556117290192493E-3</v>
      </c>
      <c r="I116" s="13">
        <f t="shared" si="3"/>
        <v>1.5042171981833663E-2</v>
      </c>
    </row>
    <row r="117" spans="1:9" x14ac:dyDescent="0.25">
      <c r="A117" s="9">
        <v>1903</v>
      </c>
      <c r="B117" s="10">
        <v>26180</v>
      </c>
      <c r="C117" s="11">
        <v>546598</v>
      </c>
      <c r="D117" s="12">
        <f t="shared" si="2"/>
        <v>7.7632337202601542E-2</v>
      </c>
      <c r="E117" s="13">
        <f t="shared" si="2"/>
        <v>2.9180945208058695E-2</v>
      </c>
      <c r="F117" s="34">
        <v>1964</v>
      </c>
      <c r="G117" s="11">
        <v>201498</v>
      </c>
      <c r="H117" s="12">
        <f t="shared" si="3"/>
        <v>-1.2072434607645843E-2</v>
      </c>
      <c r="I117" s="13">
        <f t="shared" si="3"/>
        <v>-9.2730991621760017E-3</v>
      </c>
    </row>
    <row r="118" spans="1:9" x14ac:dyDescent="0.25">
      <c r="A118" s="9">
        <v>1904</v>
      </c>
      <c r="B118" s="10">
        <v>25928</v>
      </c>
      <c r="C118" s="11">
        <v>527245</v>
      </c>
      <c r="D118" s="12">
        <f t="shared" si="2"/>
        <v>-9.6256684491978772E-3</v>
      </c>
      <c r="E118" s="13">
        <f t="shared" si="2"/>
        <v>-3.540627664206597E-2</v>
      </c>
      <c r="F118" s="34">
        <v>1967</v>
      </c>
      <c r="G118" s="11">
        <v>203816</v>
      </c>
      <c r="H118" s="12">
        <f t="shared" si="3"/>
        <v>1.5274949083503575E-3</v>
      </c>
      <c r="I118" s="13">
        <f t="shared" si="3"/>
        <v>1.1503836266364864E-2</v>
      </c>
    </row>
    <row r="119" spans="1:9" x14ac:dyDescent="0.25">
      <c r="A119" s="9">
        <v>1905</v>
      </c>
      <c r="B119" s="10">
        <v>29066</v>
      </c>
      <c r="C119" s="11">
        <v>586735</v>
      </c>
      <c r="D119" s="12">
        <f t="shared" si="2"/>
        <v>0.12102746066029013</v>
      </c>
      <c r="E119" s="13">
        <f t="shared" si="2"/>
        <v>0.11283179546510635</v>
      </c>
      <c r="F119" s="34">
        <v>2034</v>
      </c>
      <c r="G119" s="11">
        <v>209785</v>
      </c>
      <c r="H119" s="12">
        <f t="shared" si="3"/>
        <v>3.4062023385866835E-2</v>
      </c>
      <c r="I119" s="13">
        <f t="shared" si="3"/>
        <v>2.9286218942575548E-2</v>
      </c>
    </row>
    <row r="120" spans="1:9" x14ac:dyDescent="0.25">
      <c r="A120" s="9">
        <v>1906</v>
      </c>
      <c r="B120" s="10">
        <v>31336</v>
      </c>
      <c r="C120" s="11">
        <v>610728</v>
      </c>
      <c r="D120" s="12">
        <f t="shared" si="2"/>
        <v>7.8098121516548602E-2</v>
      </c>
      <c r="E120" s="13">
        <f t="shared" si="2"/>
        <v>4.0892396056141145E-2</v>
      </c>
      <c r="F120" s="34">
        <v>2112</v>
      </c>
      <c r="G120" s="11">
        <v>215047</v>
      </c>
      <c r="H120" s="12">
        <f t="shared" si="3"/>
        <v>3.8348082595870192E-2</v>
      </c>
      <c r="I120" s="13">
        <f t="shared" si="3"/>
        <v>2.5082822890101664E-2</v>
      </c>
    </row>
    <row r="121" spans="1:9" x14ac:dyDescent="0.25">
      <c r="A121" s="9">
        <v>1907</v>
      </c>
      <c r="B121" s="10">
        <v>34178</v>
      </c>
      <c r="C121" s="11">
        <v>626420</v>
      </c>
      <c r="D121" s="12">
        <f t="shared" si="2"/>
        <v>9.0694408986469188E-2</v>
      </c>
      <c r="E121" s="13">
        <f t="shared" si="2"/>
        <v>2.5693925937569695E-2</v>
      </c>
      <c r="F121" s="34">
        <v>2189</v>
      </c>
      <c r="G121" s="11">
        <v>219138</v>
      </c>
      <c r="H121" s="12">
        <f t="shared" si="3"/>
        <v>3.6458333333333259E-2</v>
      </c>
      <c r="I121" s="13">
        <f t="shared" si="3"/>
        <v>1.9023748296884024E-2</v>
      </c>
    </row>
    <row r="122" spans="1:9" x14ac:dyDescent="0.25">
      <c r="A122" s="9">
        <v>1908</v>
      </c>
      <c r="B122" s="10">
        <v>30423</v>
      </c>
      <c r="C122" s="11">
        <v>558695</v>
      </c>
      <c r="D122" s="12">
        <f t="shared" si="2"/>
        <v>-0.1098659956697291</v>
      </c>
      <c r="E122" s="13">
        <f t="shared" si="2"/>
        <v>-0.10811436416461795</v>
      </c>
      <c r="F122" s="34">
        <v>2093</v>
      </c>
      <c r="G122" s="11">
        <v>210988</v>
      </c>
      <c r="H122" s="12">
        <f t="shared" si="3"/>
        <v>-4.3855641845591542E-2</v>
      </c>
      <c r="I122" s="13">
        <f t="shared" si="3"/>
        <v>-3.7191176336372478E-2</v>
      </c>
    </row>
    <row r="123" spans="1:9" x14ac:dyDescent="0.25">
      <c r="A123" s="9">
        <v>1909</v>
      </c>
      <c r="B123" s="10">
        <v>32540</v>
      </c>
      <c r="C123" s="11">
        <v>599077</v>
      </c>
      <c r="D123" s="12">
        <f t="shared" si="2"/>
        <v>6.9585510962101083E-2</v>
      </c>
      <c r="E123" s="13">
        <f t="shared" si="2"/>
        <v>7.227915052040923E-2</v>
      </c>
      <c r="F123" s="34">
        <v>2133</v>
      </c>
      <c r="G123" s="11">
        <v>215978</v>
      </c>
      <c r="H123" s="12">
        <f t="shared" si="3"/>
        <v>1.9111323459149565E-2</v>
      </c>
      <c r="I123" s="13">
        <f t="shared" si="3"/>
        <v>2.3650634159288586E-2</v>
      </c>
    </row>
    <row r="124" spans="1:9" x14ac:dyDescent="0.25">
      <c r="A124" s="9">
        <v>1910</v>
      </c>
      <c r="B124" s="10">
        <v>33746</v>
      </c>
      <c r="C124" s="11">
        <v>605528</v>
      </c>
      <c r="D124" s="12">
        <f t="shared" si="2"/>
        <v>3.7062077443146935E-2</v>
      </c>
      <c r="E124" s="13">
        <f t="shared" si="2"/>
        <v>1.0768231796580485E-2</v>
      </c>
      <c r="F124" s="34">
        <v>2218</v>
      </c>
      <c r="G124" s="11">
        <v>221665</v>
      </c>
      <c r="H124" s="12">
        <f t="shared" si="3"/>
        <v>3.9849976558837374E-2</v>
      </c>
      <c r="I124" s="13">
        <f t="shared" si="3"/>
        <v>2.6331385604089208E-2</v>
      </c>
    </row>
    <row r="125" spans="1:9" x14ac:dyDescent="0.25">
      <c r="A125" s="9">
        <v>1911</v>
      </c>
      <c r="B125" s="10">
        <v>34675</v>
      </c>
      <c r="C125" s="11">
        <v>625147</v>
      </c>
      <c r="D125" s="12">
        <f t="shared" si="2"/>
        <v>2.7529188644580094E-2</v>
      </c>
      <c r="E125" s="13">
        <f t="shared" si="2"/>
        <v>3.2399822964421121E-2</v>
      </c>
      <c r="F125" s="34">
        <v>2306</v>
      </c>
      <c r="G125" s="11">
        <v>228978</v>
      </c>
      <c r="H125" s="12">
        <f t="shared" si="3"/>
        <v>3.9675383228133354E-2</v>
      </c>
      <c r="I125" s="13">
        <f t="shared" si="3"/>
        <v>3.2991225497936094E-2</v>
      </c>
    </row>
    <row r="126" spans="1:9" x14ac:dyDescent="0.25">
      <c r="A126" s="9">
        <v>1912</v>
      </c>
      <c r="B126" s="10">
        <v>37745</v>
      </c>
      <c r="C126" s="11">
        <v>654436</v>
      </c>
      <c r="D126" s="12">
        <f t="shared" si="2"/>
        <v>8.8536409516942971E-2</v>
      </c>
      <c r="E126" s="13">
        <f t="shared" si="2"/>
        <v>4.6851380555293476E-2</v>
      </c>
      <c r="F126" s="34">
        <v>2401</v>
      </c>
      <c r="G126" s="11">
        <v>232362</v>
      </c>
      <c r="H126" s="12">
        <f t="shared" si="3"/>
        <v>4.1196877710320878E-2</v>
      </c>
      <c r="I126" s="13">
        <f t="shared" si="3"/>
        <v>1.4778712365379976E-2</v>
      </c>
    </row>
    <row r="127" spans="1:9" x14ac:dyDescent="0.25">
      <c r="A127" s="9">
        <v>1913</v>
      </c>
      <c r="B127" s="10">
        <v>39517</v>
      </c>
      <c r="C127" s="11">
        <v>680269</v>
      </c>
      <c r="D127" s="12">
        <f t="shared" si="2"/>
        <v>4.6946615445754514E-2</v>
      </c>
      <c r="E127" s="13">
        <f t="shared" si="2"/>
        <v>3.9473684210526327E-2</v>
      </c>
      <c r="F127" s="34">
        <v>2497</v>
      </c>
      <c r="G127" s="11">
        <v>241934</v>
      </c>
      <c r="H127" s="12">
        <f t="shared" si="3"/>
        <v>3.9983340274885482E-2</v>
      </c>
      <c r="I127" s="13">
        <f t="shared" si="3"/>
        <v>4.1194343309146841E-2</v>
      </c>
    </row>
    <row r="128" spans="1:9" x14ac:dyDescent="0.25">
      <c r="A128" s="9">
        <v>1914</v>
      </c>
      <c r="B128" s="10">
        <v>36831</v>
      </c>
      <c r="C128" s="11">
        <v>628184</v>
      </c>
      <c r="D128" s="12">
        <f t="shared" si="2"/>
        <v>-6.7970746767214152E-2</v>
      </c>
      <c r="E128" s="13">
        <f t="shared" si="2"/>
        <v>-7.6565299903420536E-2</v>
      </c>
      <c r="F128" s="34">
        <v>2527</v>
      </c>
      <c r="G128" s="11">
        <v>246785</v>
      </c>
      <c r="H128" s="12">
        <f t="shared" si="3"/>
        <v>1.2014417300760805E-2</v>
      </c>
      <c r="I128" s="13">
        <f t="shared" si="3"/>
        <v>2.0050922978994246E-2</v>
      </c>
    </row>
    <row r="129" spans="1:9" x14ac:dyDescent="0.25">
      <c r="A129" s="9">
        <v>1915</v>
      </c>
      <c r="B129" s="10">
        <v>39048</v>
      </c>
      <c r="C129" s="11">
        <v>645310</v>
      </c>
      <c r="D129" s="12">
        <f t="shared" si="2"/>
        <v>6.0193858434471004E-2</v>
      </c>
      <c r="E129" s="13">
        <f t="shared" si="2"/>
        <v>2.7262712835729674E-2</v>
      </c>
      <c r="F129" s="34">
        <v>3028</v>
      </c>
      <c r="G129" s="11">
        <v>260276</v>
      </c>
      <c r="H129" s="12">
        <f t="shared" si="3"/>
        <v>0.19825880490700443</v>
      </c>
      <c r="I129" s="13">
        <f t="shared" si="3"/>
        <v>5.4667017849545196E-2</v>
      </c>
    </row>
    <row r="130" spans="1:9" x14ac:dyDescent="0.25">
      <c r="A130" s="9">
        <v>1916</v>
      </c>
      <c r="B130" s="10">
        <v>50117</v>
      </c>
      <c r="C130" s="11">
        <v>734793</v>
      </c>
      <c r="D130" s="12">
        <f t="shared" si="2"/>
        <v>0.28347162466707632</v>
      </c>
      <c r="E130" s="13">
        <f t="shared" si="2"/>
        <v>0.13866668732857068</v>
      </c>
      <c r="F130" s="34">
        <v>3511</v>
      </c>
      <c r="G130" s="11">
        <v>263152</v>
      </c>
      <c r="H130" s="12">
        <f t="shared" si="3"/>
        <v>0.15951122853368571</v>
      </c>
      <c r="I130" s="13">
        <f t="shared" si="3"/>
        <v>1.104980866464822E-2</v>
      </c>
    </row>
    <row r="131" spans="1:9" x14ac:dyDescent="0.25">
      <c r="A131" s="9">
        <v>1917</v>
      </c>
      <c r="B131" s="10">
        <v>60278</v>
      </c>
      <c r="C131" s="11">
        <v>716618</v>
      </c>
      <c r="D131" s="12">
        <f t="shared" si="2"/>
        <v>0.20274557535367244</v>
      </c>
      <c r="E131" s="13">
        <f t="shared" si="2"/>
        <v>-2.4734857299947066E-2</v>
      </c>
      <c r="F131" s="34">
        <v>4345</v>
      </c>
      <c r="G131" s="11">
        <v>261583</v>
      </c>
      <c r="H131" s="12">
        <f t="shared" si="3"/>
        <v>0.23753916263172892</v>
      </c>
      <c r="I131" s="13">
        <f t="shared" si="3"/>
        <v>-5.9623335562716262E-3</v>
      </c>
    </row>
    <row r="132" spans="1:9" x14ac:dyDescent="0.25">
      <c r="A132" s="9">
        <v>1918</v>
      </c>
      <c r="B132" s="10">
        <v>76567</v>
      </c>
      <c r="C132" s="11">
        <v>781251</v>
      </c>
      <c r="D132" s="12">
        <f t="shared" si="2"/>
        <v>0.27023126182023294</v>
      </c>
      <c r="E132" s="13">
        <f t="shared" si="2"/>
        <v>9.019170604143345E-2</v>
      </c>
      <c r="F132" s="34">
        <v>5158</v>
      </c>
      <c r="G132" s="11">
        <v>266524</v>
      </c>
      <c r="H132" s="12">
        <f t="shared" si="3"/>
        <v>0.18711162255466052</v>
      </c>
      <c r="I132" s="13">
        <f t="shared" si="3"/>
        <v>1.8888842164819675E-2</v>
      </c>
    </row>
    <row r="133" spans="1:9" x14ac:dyDescent="0.25">
      <c r="A133" s="9">
        <v>1919</v>
      </c>
      <c r="B133" s="10">
        <v>79090</v>
      </c>
      <c r="C133" s="11">
        <v>787520</v>
      </c>
      <c r="D133" s="12">
        <f t="shared" si="2"/>
        <v>3.2951532644611925E-2</v>
      </c>
      <c r="E133" s="13">
        <f t="shared" si="2"/>
        <v>8.0243097288834608E-3</v>
      </c>
      <c r="F133" s="34">
        <v>5540</v>
      </c>
      <c r="G133" s="11">
        <v>245610</v>
      </c>
      <c r="H133" s="12">
        <f t="shared" si="3"/>
        <v>7.4059713067080368E-2</v>
      </c>
      <c r="I133" s="13">
        <f t="shared" si="3"/>
        <v>-7.8469481172427247E-2</v>
      </c>
    </row>
    <row r="134" spans="1:9" x14ac:dyDescent="0.25">
      <c r="A134" s="9">
        <v>1920</v>
      </c>
      <c r="B134" s="10">
        <v>89246</v>
      </c>
      <c r="C134" s="11">
        <v>780160</v>
      </c>
      <c r="D134" s="12">
        <f t="shared" ref="D134:E197" si="4">B134/B133-1</f>
        <v>0.12841067138702744</v>
      </c>
      <c r="E134" s="13">
        <f t="shared" si="4"/>
        <v>-9.3457943925233655E-3</v>
      </c>
      <c r="F134" s="34">
        <v>6141</v>
      </c>
      <c r="G134" s="11">
        <v>231163</v>
      </c>
      <c r="H134" s="12">
        <f t="shared" si="3"/>
        <v>0.10848375451263537</v>
      </c>
      <c r="I134" s="13">
        <f t="shared" si="3"/>
        <v>-5.8820894914702215E-2</v>
      </c>
    </row>
    <row r="135" spans="1:9" x14ac:dyDescent="0.25">
      <c r="A135" s="9">
        <v>1921</v>
      </c>
      <c r="B135" s="10">
        <v>74314</v>
      </c>
      <c r="C135" s="11">
        <v>762274</v>
      </c>
      <c r="D135" s="12">
        <f t="shared" si="4"/>
        <v>-0.16731282074266629</v>
      </c>
      <c r="E135" s="13">
        <f t="shared" si="4"/>
        <v>-2.2926066447908067E-2</v>
      </c>
      <c r="F135" s="34">
        <v>4864</v>
      </c>
      <c r="G135" s="11">
        <v>201290</v>
      </c>
      <c r="H135" s="12">
        <f t="shared" si="3"/>
        <v>-0.20794658850350101</v>
      </c>
      <c r="I135" s="13">
        <f t="shared" si="3"/>
        <v>-0.129229158645631</v>
      </c>
    </row>
    <row r="136" spans="1:9" x14ac:dyDescent="0.25">
      <c r="A136" s="9">
        <v>1922</v>
      </c>
      <c r="B136" s="10">
        <v>74140</v>
      </c>
      <c r="C136" s="11">
        <v>804604</v>
      </c>
      <c r="D136" s="12">
        <f t="shared" si="4"/>
        <v>-2.3414161530801447E-3</v>
      </c>
      <c r="E136" s="13">
        <f t="shared" si="4"/>
        <v>5.5531213185809891E-2</v>
      </c>
      <c r="F136" s="34">
        <v>4419</v>
      </c>
      <c r="G136" s="11">
        <v>211977</v>
      </c>
      <c r="H136" s="12">
        <f t="shared" si="3"/>
        <v>-9.148848684210531E-2</v>
      </c>
      <c r="I136" s="13">
        <f t="shared" si="3"/>
        <v>5.3092553032937584E-2</v>
      </c>
    </row>
    <row r="137" spans="1:9" x14ac:dyDescent="0.25">
      <c r="A137" s="9">
        <v>1923</v>
      </c>
      <c r="B137" s="10">
        <v>86238</v>
      </c>
      <c r="C137" s="11">
        <v>910549</v>
      </c>
      <c r="D137" s="12">
        <f t="shared" si="4"/>
        <v>0.1631777717831131</v>
      </c>
      <c r="E137" s="13">
        <f t="shared" si="4"/>
        <v>0.13167346918484113</v>
      </c>
      <c r="F137" s="34">
        <v>4217</v>
      </c>
      <c r="G137" s="11">
        <v>218257</v>
      </c>
      <c r="H137" s="12">
        <f t="shared" si="3"/>
        <v>-4.5711699479520251E-2</v>
      </c>
      <c r="I137" s="13">
        <f t="shared" si="3"/>
        <v>2.9625855635281084E-2</v>
      </c>
    </row>
    <row r="138" spans="1:9" x14ac:dyDescent="0.25">
      <c r="A138" s="9">
        <v>1924</v>
      </c>
      <c r="B138" s="10">
        <v>87786</v>
      </c>
      <c r="C138" s="11">
        <v>938586</v>
      </c>
      <c r="D138" s="12">
        <f t="shared" si="4"/>
        <v>1.7950323523272749E-2</v>
      </c>
      <c r="E138" s="13">
        <f t="shared" si="4"/>
        <v>3.0791313811777243E-2</v>
      </c>
      <c r="F138" s="34">
        <v>4328</v>
      </c>
      <c r="G138" s="11">
        <v>228559</v>
      </c>
      <c r="H138" s="12">
        <f t="shared" si="3"/>
        <v>2.632202987906096E-2</v>
      </c>
      <c r="I138" s="13">
        <f t="shared" si="3"/>
        <v>4.7201235241023154E-2</v>
      </c>
    </row>
    <row r="139" spans="1:9" x14ac:dyDescent="0.25">
      <c r="A139" s="9">
        <v>1925</v>
      </c>
      <c r="B139" s="10">
        <v>91449</v>
      </c>
      <c r="C139" s="11">
        <v>960634</v>
      </c>
      <c r="D139" s="12">
        <f t="shared" si="4"/>
        <v>4.1726471191306125E-2</v>
      </c>
      <c r="E139" s="13">
        <f t="shared" si="4"/>
        <v>2.3490655091808366E-2</v>
      </c>
      <c r="F139" s="34">
        <v>4469</v>
      </c>
      <c r="G139" s="11">
        <v>236602</v>
      </c>
      <c r="H139" s="12">
        <f t="shared" si="3"/>
        <v>3.2578558225508258E-2</v>
      </c>
      <c r="I139" s="13">
        <f t="shared" si="3"/>
        <v>3.5190038458341233E-2</v>
      </c>
    </row>
    <row r="140" spans="1:9" x14ac:dyDescent="0.25">
      <c r="A140" s="9">
        <v>1926</v>
      </c>
      <c r="B140" s="10">
        <v>97885</v>
      </c>
      <c r="C140" s="11">
        <v>1023405</v>
      </c>
      <c r="D140" s="12">
        <f t="shared" si="4"/>
        <v>7.0378024910059178E-2</v>
      </c>
      <c r="E140" s="13">
        <f t="shared" si="4"/>
        <v>6.5343304525969259E-2</v>
      </c>
      <c r="F140" s="34">
        <v>4311</v>
      </c>
      <c r="G140" s="11">
        <v>229220</v>
      </c>
      <c r="H140" s="12">
        <f t="shared" si="3"/>
        <v>-3.5354665473260272E-2</v>
      </c>
      <c r="I140" s="13">
        <f t="shared" si="3"/>
        <v>-3.1200074386522503E-2</v>
      </c>
    </row>
    <row r="141" spans="1:9" x14ac:dyDescent="0.25">
      <c r="A141" s="9">
        <v>1927</v>
      </c>
      <c r="B141" s="10">
        <v>96466</v>
      </c>
      <c r="C141" s="11">
        <v>1033289</v>
      </c>
      <c r="D141" s="12">
        <f t="shared" si="4"/>
        <v>-1.4496603156765597E-2</v>
      </c>
      <c r="E141" s="13">
        <f t="shared" si="4"/>
        <v>9.6579555503442105E-3</v>
      </c>
      <c r="F141" s="34">
        <v>4559</v>
      </c>
      <c r="G141" s="11">
        <v>246848</v>
      </c>
      <c r="H141" s="12">
        <f t="shared" si="3"/>
        <v>5.7527255857109827E-2</v>
      </c>
      <c r="I141" s="13">
        <f t="shared" si="3"/>
        <v>7.6904284093883613E-2</v>
      </c>
    </row>
    <row r="142" spans="1:9" x14ac:dyDescent="0.25">
      <c r="A142" s="9">
        <v>1928</v>
      </c>
      <c r="B142" s="10">
        <v>98305</v>
      </c>
      <c r="C142" s="11">
        <v>1045131</v>
      </c>
      <c r="D142" s="12">
        <f t="shared" si="4"/>
        <v>1.9063711566769559E-2</v>
      </c>
      <c r="E142" s="13">
        <f t="shared" si="4"/>
        <v>1.1460491692062869E-2</v>
      </c>
      <c r="F142" s="34">
        <v>4559</v>
      </c>
      <c r="G142" s="11">
        <v>249051</v>
      </c>
      <c r="H142" s="12">
        <f t="shared" si="3"/>
        <v>0</v>
      </c>
      <c r="I142" s="13">
        <f t="shared" si="3"/>
        <v>8.9245203526056027E-3</v>
      </c>
    </row>
    <row r="143" spans="1:9" x14ac:dyDescent="0.25">
      <c r="A143" s="9">
        <v>1929</v>
      </c>
      <c r="B143" s="10">
        <v>104600</v>
      </c>
      <c r="C143" s="11">
        <v>1109400</v>
      </c>
      <c r="D143" s="12">
        <f t="shared" si="4"/>
        <v>6.403540003051722E-2</v>
      </c>
      <c r="E143" s="13">
        <f t="shared" si="4"/>
        <v>6.1493726623743861E-2</v>
      </c>
      <c r="F143" s="34">
        <v>4651</v>
      </c>
      <c r="G143" s="11">
        <v>256158</v>
      </c>
      <c r="H143" s="12">
        <f t="shared" si="3"/>
        <v>2.0179864005264392E-2</v>
      </c>
      <c r="I143" s="13">
        <f t="shared" si="3"/>
        <v>2.8536323885469228E-2</v>
      </c>
    </row>
    <row r="144" spans="1:9" x14ac:dyDescent="0.25">
      <c r="A144" s="9">
        <v>1930</v>
      </c>
      <c r="B144" s="10">
        <v>92200</v>
      </c>
      <c r="C144" s="11">
        <v>1015100</v>
      </c>
      <c r="D144" s="12">
        <f t="shared" si="4"/>
        <v>-0.11854684512428293</v>
      </c>
      <c r="E144" s="13">
        <f t="shared" si="4"/>
        <v>-8.5000901388137762E-2</v>
      </c>
      <c r="F144" s="34">
        <v>4575</v>
      </c>
      <c r="G144" s="11">
        <v>254119</v>
      </c>
      <c r="H144" s="12">
        <f t="shared" si="3"/>
        <v>-1.6340571920017255E-2</v>
      </c>
      <c r="I144" s="13">
        <f t="shared" si="3"/>
        <v>-7.9599309800981732E-3</v>
      </c>
    </row>
    <row r="145" spans="1:9" x14ac:dyDescent="0.25">
      <c r="A145" s="9">
        <v>1931</v>
      </c>
      <c r="B145" s="10">
        <v>77400</v>
      </c>
      <c r="C145" s="11">
        <v>950000</v>
      </c>
      <c r="D145" s="12">
        <f t="shared" si="4"/>
        <v>-0.16052060737527118</v>
      </c>
      <c r="E145" s="13">
        <f t="shared" si="4"/>
        <v>-6.4131612649000136E-2</v>
      </c>
      <c r="F145" s="34">
        <v>4279</v>
      </c>
      <c r="G145" s="11">
        <v>242331</v>
      </c>
      <c r="H145" s="12">
        <f t="shared" ref="H145:I208" si="5">F145/F144-1</f>
        <v>-6.4699453551912534E-2</v>
      </c>
      <c r="I145" s="13">
        <f t="shared" si="5"/>
        <v>-4.638771599132685E-2</v>
      </c>
    </row>
    <row r="146" spans="1:9" x14ac:dyDescent="0.25">
      <c r="A146" s="9">
        <v>1932</v>
      </c>
      <c r="B146" s="10">
        <v>59500</v>
      </c>
      <c r="C146" s="11">
        <v>827500</v>
      </c>
      <c r="D146" s="12">
        <f t="shared" si="4"/>
        <v>-0.23126614987080107</v>
      </c>
      <c r="E146" s="13">
        <f t="shared" si="4"/>
        <v>-0.12894736842105259</v>
      </c>
      <c r="F146" s="34">
        <v>4186</v>
      </c>
      <c r="G146" s="11">
        <v>242496</v>
      </c>
      <c r="H146" s="12">
        <f t="shared" si="5"/>
        <v>-2.1734050011684936E-2</v>
      </c>
      <c r="I146" s="13">
        <f t="shared" si="5"/>
        <v>6.8088688611855908E-4</v>
      </c>
    </row>
    <row r="147" spans="1:9" x14ac:dyDescent="0.25">
      <c r="A147" s="9">
        <v>1933</v>
      </c>
      <c r="B147" s="10">
        <v>57200</v>
      </c>
      <c r="C147" s="11">
        <v>817300</v>
      </c>
      <c r="D147" s="12">
        <f t="shared" si="4"/>
        <v>-3.8655462184873923E-2</v>
      </c>
      <c r="E147" s="13">
        <f t="shared" si="4"/>
        <v>-1.2326283987915354E-2</v>
      </c>
      <c r="F147" s="34">
        <v>4261</v>
      </c>
      <c r="G147" s="11">
        <v>250208</v>
      </c>
      <c r="H147" s="12">
        <f t="shared" si="5"/>
        <v>1.7916865742952703E-2</v>
      </c>
      <c r="I147" s="13">
        <f t="shared" si="5"/>
        <v>3.1802586434415359E-2</v>
      </c>
    </row>
    <row r="148" spans="1:9" x14ac:dyDescent="0.25">
      <c r="A148" s="9">
        <v>1934</v>
      </c>
      <c r="B148" s="10">
        <v>66800</v>
      </c>
      <c r="C148" s="11">
        <v>905600</v>
      </c>
      <c r="D148" s="12">
        <f t="shared" si="4"/>
        <v>0.16783216783216792</v>
      </c>
      <c r="E148" s="13">
        <f t="shared" si="4"/>
        <v>0.1080386638933073</v>
      </c>
      <c r="F148" s="34">
        <v>4478</v>
      </c>
      <c r="G148" s="11">
        <v>265137</v>
      </c>
      <c r="H148" s="12">
        <f t="shared" si="5"/>
        <v>5.0927012438394703E-2</v>
      </c>
      <c r="I148" s="13">
        <f t="shared" si="5"/>
        <v>5.9666357590484775E-2</v>
      </c>
    </row>
    <row r="149" spans="1:9" x14ac:dyDescent="0.25">
      <c r="A149" s="9">
        <v>1935</v>
      </c>
      <c r="B149" s="10">
        <v>74200</v>
      </c>
      <c r="C149" s="11">
        <v>986200</v>
      </c>
      <c r="D149" s="12">
        <f t="shared" si="4"/>
        <v>0.11077844311377238</v>
      </c>
      <c r="E149" s="13">
        <f t="shared" si="4"/>
        <v>8.9001766784452263E-2</v>
      </c>
      <c r="F149" s="34">
        <v>4679</v>
      </c>
      <c r="G149" s="11">
        <v>274943</v>
      </c>
      <c r="H149" s="12">
        <f t="shared" si="5"/>
        <v>4.4886109870477808E-2</v>
      </c>
      <c r="I149" s="13">
        <f t="shared" si="5"/>
        <v>3.6984653217016161E-2</v>
      </c>
    </row>
    <row r="150" spans="1:9" x14ac:dyDescent="0.25">
      <c r="A150" s="9">
        <v>1936</v>
      </c>
      <c r="B150" s="10">
        <v>84800</v>
      </c>
      <c r="C150" s="11">
        <v>1113300</v>
      </c>
      <c r="D150" s="12">
        <f t="shared" si="4"/>
        <v>0.14285714285714279</v>
      </c>
      <c r="E150" s="13">
        <f t="shared" si="4"/>
        <v>0.12887852362603924</v>
      </c>
      <c r="F150" s="34">
        <v>4944</v>
      </c>
      <c r="G150" s="11">
        <v>288053</v>
      </c>
      <c r="H150" s="12">
        <f t="shared" si="5"/>
        <v>5.6636033340457415E-2</v>
      </c>
      <c r="I150" s="13">
        <f t="shared" si="5"/>
        <v>4.7682610577465256E-2</v>
      </c>
    </row>
    <row r="151" spans="1:9" x14ac:dyDescent="0.25">
      <c r="A151" s="9">
        <v>1937</v>
      </c>
      <c r="B151" s="10">
        <v>93000</v>
      </c>
      <c r="C151" s="11">
        <v>1170300</v>
      </c>
      <c r="D151" s="12">
        <f t="shared" si="4"/>
        <v>9.6698113207547065E-2</v>
      </c>
      <c r="E151" s="13">
        <f t="shared" si="4"/>
        <v>5.1199137698733521E-2</v>
      </c>
      <c r="F151" s="34">
        <v>5288</v>
      </c>
      <c r="G151" s="11">
        <v>298134</v>
      </c>
      <c r="H151" s="12">
        <f t="shared" si="5"/>
        <v>6.9579288025889863E-2</v>
      </c>
      <c r="I151" s="13">
        <f t="shared" si="5"/>
        <v>3.4997031796232037E-2</v>
      </c>
    </row>
    <row r="152" spans="1:9" x14ac:dyDescent="0.25">
      <c r="A152" s="9">
        <v>1938</v>
      </c>
      <c r="B152" s="10">
        <v>87400</v>
      </c>
      <c r="C152" s="11">
        <v>1131600</v>
      </c>
      <c r="D152" s="12">
        <f t="shared" si="4"/>
        <v>-6.0215053763440829E-2</v>
      </c>
      <c r="E152" s="13">
        <f t="shared" si="4"/>
        <v>-3.3068443988720886E-2</v>
      </c>
      <c r="F152" s="34">
        <v>5454</v>
      </c>
      <c r="G152" s="11">
        <v>300448</v>
      </c>
      <c r="H152" s="12">
        <f t="shared" si="5"/>
        <v>3.1391830559758027E-2</v>
      </c>
      <c r="I152" s="13">
        <f t="shared" si="5"/>
        <v>7.7616105509603628E-3</v>
      </c>
    </row>
    <row r="153" spans="1:9" x14ac:dyDescent="0.25">
      <c r="A153" s="9">
        <v>1939</v>
      </c>
      <c r="B153" s="10">
        <v>93400</v>
      </c>
      <c r="C153" s="11">
        <v>1222400</v>
      </c>
      <c r="D153" s="12">
        <f t="shared" si="4"/>
        <v>6.8649885583524028E-2</v>
      </c>
      <c r="E153" s="13">
        <f t="shared" si="4"/>
        <v>8.0240367621067454E-2</v>
      </c>
      <c r="F153" s="34">
        <v>5851</v>
      </c>
      <c r="G153" s="11">
        <v>313669</v>
      </c>
      <c r="H153" s="12">
        <f t="shared" si="5"/>
        <v>7.279061239457274E-2</v>
      </c>
      <c r="I153" s="13">
        <f t="shared" si="5"/>
        <v>4.400428693151559E-2</v>
      </c>
    </row>
    <row r="154" spans="1:9" x14ac:dyDescent="0.25">
      <c r="A154" s="9">
        <v>1940</v>
      </c>
      <c r="B154" s="10">
        <v>102900</v>
      </c>
      <c r="C154" s="11">
        <v>1330200</v>
      </c>
      <c r="D154" s="12">
        <f t="shared" si="4"/>
        <v>0.10171306209850117</v>
      </c>
      <c r="E154" s="13">
        <f t="shared" si="4"/>
        <v>8.8187172774869094E-2</v>
      </c>
      <c r="F154" s="34">
        <v>7083</v>
      </c>
      <c r="G154" s="11">
        <v>344794</v>
      </c>
      <c r="H154" s="12">
        <f t="shared" si="5"/>
        <v>0.21056229704324037</v>
      </c>
      <c r="I154" s="13">
        <f t="shared" si="5"/>
        <v>9.9228804886679844E-2</v>
      </c>
    </row>
    <row r="155" spans="1:9" x14ac:dyDescent="0.25">
      <c r="A155" s="9">
        <v>1941</v>
      </c>
      <c r="B155" s="10">
        <v>129300</v>
      </c>
      <c r="C155" s="11">
        <v>1565800</v>
      </c>
      <c r="D155" s="12">
        <f t="shared" si="4"/>
        <v>0.2565597667638484</v>
      </c>
      <c r="E155" s="13">
        <f t="shared" si="4"/>
        <v>0.17711622312434216</v>
      </c>
      <c r="F155" s="34">
        <v>8512</v>
      </c>
      <c r="G155" s="11">
        <v>374816</v>
      </c>
      <c r="H155" s="12">
        <f t="shared" si="5"/>
        <v>0.20175067061979379</v>
      </c>
      <c r="I155" s="13">
        <f t="shared" si="5"/>
        <v>8.7072280840153837E-2</v>
      </c>
    </row>
    <row r="156" spans="1:9" x14ac:dyDescent="0.25">
      <c r="A156" s="9">
        <v>1942</v>
      </c>
      <c r="B156" s="10">
        <v>166000</v>
      </c>
      <c r="C156" s="11">
        <v>1861500</v>
      </c>
      <c r="D156" s="12">
        <f t="shared" si="4"/>
        <v>0.28383604021655073</v>
      </c>
      <c r="E156" s="13">
        <f t="shared" si="4"/>
        <v>0.18884915059394558</v>
      </c>
      <c r="F156" s="34">
        <v>9302</v>
      </c>
      <c r="G156" s="11">
        <v>381537</v>
      </c>
      <c r="H156" s="12">
        <f t="shared" si="5"/>
        <v>9.2810150375939759E-2</v>
      </c>
      <c r="I156" s="13">
        <f t="shared" si="5"/>
        <v>1.7931465038845795E-2</v>
      </c>
    </row>
    <row r="157" spans="1:9" x14ac:dyDescent="0.25">
      <c r="A157" s="9">
        <v>1943</v>
      </c>
      <c r="B157" s="10">
        <v>203100</v>
      </c>
      <c r="C157" s="11">
        <v>2178400</v>
      </c>
      <c r="D157" s="12">
        <f t="shared" si="4"/>
        <v>0.22349397590361453</v>
      </c>
      <c r="E157" s="13">
        <f t="shared" si="4"/>
        <v>0.17023905452592003</v>
      </c>
      <c r="F157" s="34">
        <v>9875</v>
      </c>
      <c r="G157" s="11">
        <v>388093</v>
      </c>
      <c r="H157" s="12">
        <f t="shared" si="5"/>
        <v>6.1599655987959689E-2</v>
      </c>
      <c r="I157" s="13">
        <f t="shared" si="5"/>
        <v>1.718313033860408E-2</v>
      </c>
    </row>
    <row r="158" spans="1:9" x14ac:dyDescent="0.25">
      <c r="A158" s="9">
        <v>1944</v>
      </c>
      <c r="B158" s="10">
        <v>224400</v>
      </c>
      <c r="C158" s="11">
        <v>2351600</v>
      </c>
      <c r="D158" s="12">
        <f t="shared" si="4"/>
        <v>0.10487444608567209</v>
      </c>
      <c r="E158" s="13">
        <f t="shared" si="4"/>
        <v>7.9507895703268439E-2</v>
      </c>
      <c r="F158" s="34">
        <v>9935</v>
      </c>
      <c r="G158" s="11">
        <v>371015</v>
      </c>
      <c r="H158" s="12">
        <f t="shared" si="5"/>
        <v>6.0759493670885512E-3</v>
      </c>
      <c r="I158" s="13">
        <f t="shared" si="5"/>
        <v>-4.400491634737036E-2</v>
      </c>
    </row>
    <row r="159" spans="1:9" x14ac:dyDescent="0.25">
      <c r="A159" s="9">
        <v>1945</v>
      </c>
      <c r="B159" s="10">
        <v>228000</v>
      </c>
      <c r="C159" s="11">
        <v>2328600</v>
      </c>
      <c r="D159" s="12">
        <f t="shared" si="4"/>
        <v>1.6042780748663166E-2</v>
      </c>
      <c r="E159" s="13">
        <f t="shared" si="4"/>
        <v>-9.780574927708785E-3</v>
      </c>
      <c r="F159" s="34">
        <v>9643</v>
      </c>
      <c r="G159" s="11">
        <v>354048</v>
      </c>
      <c r="H159" s="12">
        <f t="shared" si="5"/>
        <v>-2.9391041771514859E-2</v>
      </c>
      <c r="I159" s="13">
        <f t="shared" si="5"/>
        <v>-4.573130466423192E-2</v>
      </c>
    </row>
    <row r="160" spans="1:9" x14ac:dyDescent="0.25">
      <c r="A160" s="9">
        <v>1946</v>
      </c>
      <c r="B160" s="10">
        <v>227500</v>
      </c>
      <c r="C160" s="11">
        <v>2058400</v>
      </c>
      <c r="D160" s="12">
        <f t="shared" si="4"/>
        <v>-2.1929824561403022E-3</v>
      </c>
      <c r="E160" s="13">
        <f t="shared" si="4"/>
        <v>-0.11603538606888264</v>
      </c>
      <c r="F160" s="34">
        <v>9677</v>
      </c>
      <c r="G160" s="11">
        <v>345345</v>
      </c>
      <c r="H160" s="12">
        <f t="shared" si="5"/>
        <v>3.525873690760184E-3</v>
      </c>
      <c r="I160" s="13">
        <f t="shared" si="5"/>
        <v>-2.4581412689804738E-2</v>
      </c>
    </row>
    <row r="161" spans="1:9" x14ac:dyDescent="0.25">
      <c r="A161" s="9">
        <v>1947</v>
      </c>
      <c r="B161" s="10">
        <v>249600</v>
      </c>
      <c r="C161" s="11">
        <v>2034800</v>
      </c>
      <c r="D161" s="12">
        <f t="shared" si="4"/>
        <v>9.7142857142857197E-2</v>
      </c>
      <c r="E161" s="13">
        <f t="shared" si="4"/>
        <v>-1.1465215701515707E-2</v>
      </c>
      <c r="F161" s="34">
        <v>10432</v>
      </c>
      <c r="G161" s="11">
        <v>340938</v>
      </c>
      <c r="H161" s="12">
        <f t="shared" si="5"/>
        <v>7.8020047535393156E-2</v>
      </c>
      <c r="I161" s="13">
        <f t="shared" si="5"/>
        <v>-1.2761151891586664E-2</v>
      </c>
    </row>
    <row r="162" spans="1:9" x14ac:dyDescent="0.25">
      <c r="A162" s="9">
        <v>1948</v>
      </c>
      <c r="B162" s="10">
        <v>274500</v>
      </c>
      <c r="C162" s="11">
        <v>2118500</v>
      </c>
      <c r="D162" s="12">
        <f t="shared" si="4"/>
        <v>9.9759615384615419E-2</v>
      </c>
      <c r="E162" s="13">
        <f t="shared" si="4"/>
        <v>4.1134263809710969E-2</v>
      </c>
      <c r="F162" s="34">
        <v>11425</v>
      </c>
      <c r="G162" s="11">
        <v>351900</v>
      </c>
      <c r="H162" s="12">
        <f t="shared" si="5"/>
        <v>9.5187883435582821E-2</v>
      </c>
      <c r="I162" s="13">
        <f t="shared" si="5"/>
        <v>3.2152473470249632E-2</v>
      </c>
    </row>
    <row r="163" spans="1:9" x14ac:dyDescent="0.25">
      <c r="A163" s="9">
        <v>1949</v>
      </c>
      <c r="B163" s="10">
        <v>272500</v>
      </c>
      <c r="C163" s="11">
        <v>2106600</v>
      </c>
      <c r="D163" s="12">
        <f t="shared" si="4"/>
        <v>-7.2859744990892983E-3</v>
      </c>
      <c r="E163" s="13">
        <f t="shared" si="4"/>
        <v>-5.6171819683737967E-3</v>
      </c>
      <c r="F163" s="34">
        <v>12169</v>
      </c>
      <c r="G163" s="11">
        <v>363622</v>
      </c>
      <c r="H163" s="12">
        <f t="shared" si="5"/>
        <v>6.5120350109409086E-2</v>
      </c>
      <c r="I163" s="13">
        <f t="shared" si="5"/>
        <v>3.3310599602159652E-2</v>
      </c>
    </row>
    <row r="164" spans="1:9" x14ac:dyDescent="0.25">
      <c r="A164" s="9">
        <v>1950</v>
      </c>
      <c r="B164" s="10">
        <v>299800</v>
      </c>
      <c r="C164" s="11">
        <v>2289500</v>
      </c>
      <c r="D164" s="12">
        <f t="shared" si="4"/>
        <v>0.10018348623853202</v>
      </c>
      <c r="E164" s="13">
        <f t="shared" si="4"/>
        <v>8.6822367796449251E-2</v>
      </c>
      <c r="F164" s="34">
        <v>12740</v>
      </c>
      <c r="G164" s="11">
        <v>375806</v>
      </c>
      <c r="H164" s="12">
        <f t="shared" si="5"/>
        <v>4.6922508012162023E-2</v>
      </c>
      <c r="I164" s="13">
        <f t="shared" si="5"/>
        <v>3.3507323539279765E-2</v>
      </c>
    </row>
    <row r="165" spans="1:9" x14ac:dyDescent="0.25">
      <c r="A165" s="9">
        <v>1951</v>
      </c>
      <c r="B165" s="10">
        <v>346900</v>
      </c>
      <c r="C165" s="11">
        <v>2473800</v>
      </c>
      <c r="D165" s="12">
        <f t="shared" si="4"/>
        <v>0.1571047364909941</v>
      </c>
      <c r="E165" s="13">
        <f t="shared" si="4"/>
        <v>8.0497925311203256E-2</v>
      </c>
      <c r="F165" s="34">
        <v>14303</v>
      </c>
      <c r="G165" s="11">
        <v>389760</v>
      </c>
      <c r="H165" s="12">
        <f t="shared" si="5"/>
        <v>0.12268445839874409</v>
      </c>
      <c r="I165" s="13">
        <f t="shared" si="5"/>
        <v>3.7130860071419747E-2</v>
      </c>
    </row>
    <row r="166" spans="1:9" x14ac:dyDescent="0.25">
      <c r="A166" s="9">
        <v>1952</v>
      </c>
      <c r="B166" s="10">
        <v>367300</v>
      </c>
      <c r="C166" s="11">
        <v>2574900</v>
      </c>
      <c r="D166" s="12">
        <f t="shared" si="4"/>
        <v>5.880657249927923E-2</v>
      </c>
      <c r="E166" s="13">
        <f t="shared" si="4"/>
        <v>4.0868299781712247E-2</v>
      </c>
      <c r="F166" s="34">
        <v>15536</v>
      </c>
      <c r="G166" s="11">
        <v>395673</v>
      </c>
      <c r="H166" s="12">
        <f t="shared" si="5"/>
        <v>8.6205691113752314E-2</v>
      </c>
      <c r="I166" s="13">
        <f t="shared" si="5"/>
        <v>1.5170874384236477E-2</v>
      </c>
    </row>
    <row r="167" spans="1:9" x14ac:dyDescent="0.25">
      <c r="A167" s="9">
        <v>1953</v>
      </c>
      <c r="B167" s="10">
        <v>389200</v>
      </c>
      <c r="C167" s="11">
        <v>2695600</v>
      </c>
      <c r="D167" s="12">
        <f t="shared" si="4"/>
        <v>5.9624285325347026E-2</v>
      </c>
      <c r="E167" s="13">
        <f t="shared" si="4"/>
        <v>4.6875606819682281E-2</v>
      </c>
      <c r="F167" s="34">
        <v>16685</v>
      </c>
      <c r="G167" s="11">
        <v>417697</v>
      </c>
      <c r="H167" s="12">
        <f t="shared" si="5"/>
        <v>7.3957260556127613E-2</v>
      </c>
      <c r="I167" s="13">
        <f t="shared" si="5"/>
        <v>5.5662125037594157E-2</v>
      </c>
    </row>
    <row r="168" spans="1:9" x14ac:dyDescent="0.25">
      <c r="A168" s="9">
        <v>1954</v>
      </c>
      <c r="B168" s="10">
        <v>390500</v>
      </c>
      <c r="C168" s="11">
        <v>2680000</v>
      </c>
      <c r="D168" s="12">
        <f t="shared" si="4"/>
        <v>3.3401849948613282E-3</v>
      </c>
      <c r="E168" s="13">
        <f t="shared" si="4"/>
        <v>-5.787208784686193E-3</v>
      </c>
      <c r="F168" s="34">
        <v>17601</v>
      </c>
      <c r="G168" s="11">
        <v>435905</v>
      </c>
      <c r="H168" s="12">
        <f t="shared" si="5"/>
        <v>5.4899610428528645E-2</v>
      </c>
      <c r="I168" s="13">
        <f t="shared" si="5"/>
        <v>4.3591407168354079E-2</v>
      </c>
    </row>
    <row r="169" spans="1:9" x14ac:dyDescent="0.25">
      <c r="A169" s="9">
        <v>1955</v>
      </c>
      <c r="B169" s="10">
        <v>425500</v>
      </c>
      <c r="C169" s="11">
        <v>2871200</v>
      </c>
      <c r="D169" s="12">
        <f t="shared" si="4"/>
        <v>8.9628681177976954E-2</v>
      </c>
      <c r="E169" s="13">
        <f t="shared" si="4"/>
        <v>7.1343283582089523E-2</v>
      </c>
      <c r="F169" s="34">
        <v>19154</v>
      </c>
      <c r="G169" s="11">
        <v>452937</v>
      </c>
      <c r="H169" s="12">
        <f t="shared" si="5"/>
        <v>8.8233623089597257E-2</v>
      </c>
      <c r="I169" s="13">
        <f t="shared" si="5"/>
        <v>3.9072733737855803E-2</v>
      </c>
    </row>
    <row r="170" spans="1:9" x14ac:dyDescent="0.25">
      <c r="A170" s="9">
        <v>1956</v>
      </c>
      <c r="B170" s="10">
        <v>449400</v>
      </c>
      <c r="C170" s="11">
        <v>2932400</v>
      </c>
      <c r="D170" s="12">
        <f t="shared" si="4"/>
        <v>5.6169212690951875E-2</v>
      </c>
      <c r="E170" s="13">
        <f t="shared" si="4"/>
        <v>2.1315129562552215E-2</v>
      </c>
      <c r="F170" s="34">
        <v>20827</v>
      </c>
      <c r="G170" s="11">
        <v>460617</v>
      </c>
      <c r="H170" s="12">
        <f t="shared" si="5"/>
        <v>8.7344679962410021E-2</v>
      </c>
      <c r="I170" s="13">
        <f t="shared" si="5"/>
        <v>1.6956000503381308E-2</v>
      </c>
    </row>
    <row r="171" spans="1:9" x14ac:dyDescent="0.25">
      <c r="A171" s="9">
        <v>1957</v>
      </c>
      <c r="B171" s="10">
        <v>474000</v>
      </c>
      <c r="C171" s="11">
        <v>2994100</v>
      </c>
      <c r="D171" s="12">
        <f t="shared" si="4"/>
        <v>5.4739652870493982E-2</v>
      </c>
      <c r="E171" s="13">
        <f t="shared" si="4"/>
        <v>2.1040785704542264E-2</v>
      </c>
      <c r="F171" s="34">
        <v>22090</v>
      </c>
      <c r="G171" s="11">
        <v>469774</v>
      </c>
      <c r="H171" s="12">
        <f t="shared" si="5"/>
        <v>6.0642435300331199E-2</v>
      </c>
      <c r="I171" s="13">
        <f t="shared" si="5"/>
        <v>1.9879856800769424E-2</v>
      </c>
    </row>
    <row r="172" spans="1:9" x14ac:dyDescent="0.25">
      <c r="A172" s="9">
        <v>1958</v>
      </c>
      <c r="B172" s="10">
        <v>481200</v>
      </c>
      <c r="C172" s="11">
        <v>2972000</v>
      </c>
      <c r="D172" s="12">
        <f t="shared" si="4"/>
        <v>1.51898734177216E-2</v>
      </c>
      <c r="E172" s="13">
        <f t="shared" si="4"/>
        <v>-7.3811829932199924E-3</v>
      </c>
      <c r="F172" s="34">
        <v>23210</v>
      </c>
      <c r="G172" s="11">
        <v>476145</v>
      </c>
      <c r="H172" s="12">
        <f t="shared" si="5"/>
        <v>5.0701674966048049E-2</v>
      </c>
      <c r="I172" s="13">
        <f t="shared" si="5"/>
        <v>1.3561840374307632E-2</v>
      </c>
    </row>
    <row r="173" spans="1:9" x14ac:dyDescent="0.25">
      <c r="A173" s="9">
        <v>1959</v>
      </c>
      <c r="B173" s="10">
        <v>521700</v>
      </c>
      <c r="C173" s="11">
        <v>3178200</v>
      </c>
      <c r="D173" s="12">
        <f t="shared" si="4"/>
        <v>8.4164588528678363E-2</v>
      </c>
      <c r="E173" s="13">
        <f t="shared" si="4"/>
        <v>6.9380888290713427E-2</v>
      </c>
      <c r="F173" s="34">
        <v>24353</v>
      </c>
      <c r="G173" s="11">
        <v>495991</v>
      </c>
      <c r="H173" s="12">
        <f t="shared" si="5"/>
        <v>4.924601464885825E-2</v>
      </c>
      <c r="I173" s="13">
        <f t="shared" si="5"/>
        <v>4.1680580495437214E-2</v>
      </c>
    </row>
    <row r="174" spans="1:9" x14ac:dyDescent="0.25">
      <c r="A174" s="9">
        <v>1960</v>
      </c>
      <c r="B174" s="10">
        <v>542400</v>
      </c>
      <c r="C174" s="11">
        <v>3260000</v>
      </c>
      <c r="D174" s="12">
        <f t="shared" si="4"/>
        <v>3.9677975848188662E-2</v>
      </c>
      <c r="E174" s="13">
        <f t="shared" si="4"/>
        <v>2.5737839028380893E-2</v>
      </c>
      <c r="F174" s="34">
        <v>26169</v>
      </c>
      <c r="G174" s="11">
        <v>527484</v>
      </c>
      <c r="H174" s="12">
        <f t="shared" si="5"/>
        <v>7.4569868188724131E-2</v>
      </c>
      <c r="I174" s="13">
        <f t="shared" si="5"/>
        <v>6.3495103741801673E-2</v>
      </c>
    </row>
    <row r="175" spans="1:9" x14ac:dyDescent="0.25">
      <c r="A175" s="9">
        <v>1961</v>
      </c>
      <c r="B175" s="10">
        <v>562200</v>
      </c>
      <c r="C175" s="11">
        <v>3343500</v>
      </c>
      <c r="D175" s="12">
        <f t="shared" si="4"/>
        <v>3.6504424778761146E-2</v>
      </c>
      <c r="E175" s="13">
        <f t="shared" si="4"/>
        <v>2.5613496932515245E-2</v>
      </c>
      <c r="F175" s="34">
        <v>27891</v>
      </c>
      <c r="G175" s="11">
        <v>541733</v>
      </c>
      <c r="H175" s="12">
        <f t="shared" si="5"/>
        <v>6.5803049409606684E-2</v>
      </c>
      <c r="I175" s="13">
        <f t="shared" si="5"/>
        <v>2.7013141630836124E-2</v>
      </c>
    </row>
    <row r="176" spans="1:9" x14ac:dyDescent="0.25">
      <c r="A176" s="9">
        <v>1962</v>
      </c>
      <c r="B176" s="10">
        <v>603900</v>
      </c>
      <c r="C176" s="11">
        <v>3548400</v>
      </c>
      <c r="D176" s="12">
        <f t="shared" si="4"/>
        <v>7.4172892209178221E-2</v>
      </c>
      <c r="E176" s="13">
        <f t="shared" si="4"/>
        <v>6.128308658591286E-2</v>
      </c>
      <c r="F176" s="34">
        <v>29216</v>
      </c>
      <c r="G176" s="11">
        <v>547685</v>
      </c>
      <c r="H176" s="12">
        <f t="shared" si="5"/>
        <v>4.7506364060091011E-2</v>
      </c>
      <c r="I176" s="13">
        <f t="shared" si="5"/>
        <v>1.098696221201223E-2</v>
      </c>
    </row>
    <row r="177" spans="1:9" x14ac:dyDescent="0.25">
      <c r="A177" s="9">
        <v>1963</v>
      </c>
      <c r="B177" s="10">
        <v>637500</v>
      </c>
      <c r="C177" s="11">
        <v>3702900</v>
      </c>
      <c r="D177" s="12">
        <f t="shared" si="4"/>
        <v>5.5638350720317975E-2</v>
      </c>
      <c r="E177" s="13">
        <f t="shared" si="4"/>
        <v>4.3540750760906244E-2</v>
      </c>
      <c r="F177" s="34">
        <v>31090</v>
      </c>
      <c r="G177" s="11">
        <v>574300</v>
      </c>
      <c r="H177" s="12">
        <f t="shared" si="5"/>
        <v>6.4142935377875077E-2</v>
      </c>
      <c r="I177" s="13">
        <f t="shared" si="5"/>
        <v>4.8595451765157005E-2</v>
      </c>
    </row>
    <row r="178" spans="1:9" x14ac:dyDescent="0.25">
      <c r="A178" s="9">
        <v>1964</v>
      </c>
      <c r="B178" s="10">
        <v>684500</v>
      </c>
      <c r="C178" s="11">
        <v>3916300</v>
      </c>
      <c r="D178" s="12">
        <f t="shared" si="4"/>
        <v>7.3725490196078436E-2</v>
      </c>
      <c r="E178" s="13">
        <f t="shared" si="4"/>
        <v>5.7630505819762812E-2</v>
      </c>
      <c r="F178" s="34">
        <v>34007</v>
      </c>
      <c r="G178" s="11">
        <v>606431</v>
      </c>
      <c r="H178" s="12">
        <f t="shared" si="5"/>
        <v>9.3824380829848897E-2</v>
      </c>
      <c r="I178" s="13">
        <f t="shared" si="5"/>
        <v>5.5948110743513801E-2</v>
      </c>
    </row>
    <row r="179" spans="1:9" x14ac:dyDescent="0.25">
      <c r="A179" s="9">
        <v>1965</v>
      </c>
      <c r="B179" s="10">
        <v>742300</v>
      </c>
      <c r="C179" s="11">
        <v>4170800</v>
      </c>
      <c r="D179" s="12">
        <f t="shared" si="4"/>
        <v>8.44411979547115E-2</v>
      </c>
      <c r="E179" s="13">
        <f t="shared" si="4"/>
        <v>6.4984807088323215E-2</v>
      </c>
      <c r="F179" s="34">
        <v>36794</v>
      </c>
      <c r="G179" s="11">
        <v>619350</v>
      </c>
      <c r="H179" s="12">
        <f t="shared" si="5"/>
        <v>8.1953715411532846E-2</v>
      </c>
      <c r="I179" s="13">
        <f t="shared" si="5"/>
        <v>2.1303330469583548E-2</v>
      </c>
    </row>
    <row r="180" spans="1:9" x14ac:dyDescent="0.25">
      <c r="A180" s="9">
        <v>1966</v>
      </c>
      <c r="B180" s="10">
        <v>813400</v>
      </c>
      <c r="C180" s="11">
        <v>4445900</v>
      </c>
      <c r="D180" s="12">
        <f t="shared" si="4"/>
        <v>9.5783375993533593E-2</v>
      </c>
      <c r="E180" s="13">
        <f t="shared" si="4"/>
        <v>6.5958569099453301E-2</v>
      </c>
      <c r="F180" s="34">
        <v>39367</v>
      </c>
      <c r="G180" s="11">
        <v>629058</v>
      </c>
      <c r="H180" s="12">
        <f t="shared" si="5"/>
        <v>6.9929879871718281E-2</v>
      </c>
      <c r="I180" s="13">
        <f t="shared" si="5"/>
        <v>1.5674497457011327E-2</v>
      </c>
    </row>
    <row r="181" spans="1:9" x14ac:dyDescent="0.25">
      <c r="A181" s="9">
        <v>1967</v>
      </c>
      <c r="B181" s="10">
        <v>860000</v>
      </c>
      <c r="C181" s="11">
        <v>4567800</v>
      </c>
      <c r="D181" s="12">
        <f t="shared" si="4"/>
        <v>5.7290386033931551E-2</v>
      </c>
      <c r="E181" s="13">
        <f t="shared" si="4"/>
        <v>2.7418520434557614E-2</v>
      </c>
      <c r="F181" s="34">
        <v>41660</v>
      </c>
      <c r="G181" s="11">
        <v>646519</v>
      </c>
      <c r="H181" s="12">
        <f t="shared" si="5"/>
        <v>5.8246754896232877E-2</v>
      </c>
      <c r="I181" s="13">
        <f t="shared" si="5"/>
        <v>2.7757376903242648E-2</v>
      </c>
    </row>
    <row r="182" spans="1:9" x14ac:dyDescent="0.25">
      <c r="A182" s="9">
        <v>1968</v>
      </c>
      <c r="B182" s="10">
        <v>940700</v>
      </c>
      <c r="C182" s="11">
        <v>4792300</v>
      </c>
      <c r="D182" s="12">
        <f t="shared" si="4"/>
        <v>9.3837209302325642E-2</v>
      </c>
      <c r="E182" s="13">
        <f t="shared" si="4"/>
        <v>4.914838653180964E-2</v>
      </c>
      <c r="F182" s="34">
        <v>45792</v>
      </c>
      <c r="G182" s="11">
        <v>681901</v>
      </c>
      <c r="H182" s="12">
        <f t="shared" si="5"/>
        <v>9.9183869419106951E-2</v>
      </c>
      <c r="I182" s="13">
        <f t="shared" si="5"/>
        <v>5.4726929912346067E-2</v>
      </c>
    </row>
    <row r="183" spans="1:9" x14ac:dyDescent="0.25">
      <c r="A183" s="9">
        <v>1969</v>
      </c>
      <c r="B183" s="10">
        <v>1017600</v>
      </c>
      <c r="C183" s="11">
        <v>4942100</v>
      </c>
      <c r="D183" s="12">
        <f t="shared" si="4"/>
        <v>8.1747634740087172E-2</v>
      </c>
      <c r="E183" s="13">
        <f t="shared" si="4"/>
        <v>3.1258477140412744E-2</v>
      </c>
      <c r="F183" s="34">
        <v>49776</v>
      </c>
      <c r="G183" s="11">
        <v>695124</v>
      </c>
      <c r="H183" s="12">
        <f t="shared" si="5"/>
        <v>8.7002096436058718E-2</v>
      </c>
      <c r="I183" s="13">
        <f t="shared" si="5"/>
        <v>1.9391377927294506E-2</v>
      </c>
    </row>
    <row r="184" spans="1:9" x14ac:dyDescent="0.25">
      <c r="A184" s="9">
        <v>1970</v>
      </c>
      <c r="B184" s="10">
        <v>1073300</v>
      </c>
      <c r="C184" s="11">
        <v>4951300</v>
      </c>
      <c r="D184" s="12">
        <f t="shared" si="4"/>
        <v>5.4736635220125729E-2</v>
      </c>
      <c r="E184" s="13">
        <f t="shared" si="4"/>
        <v>1.8615568280690997E-3</v>
      </c>
      <c r="F184" s="34">
        <v>56055</v>
      </c>
      <c r="G184" s="11">
        <v>713952</v>
      </c>
      <c r="H184" s="12">
        <f t="shared" si="5"/>
        <v>0.12614513018322082</v>
      </c>
      <c r="I184" s="13">
        <f t="shared" si="5"/>
        <v>2.7085814904966643E-2</v>
      </c>
    </row>
    <row r="185" spans="1:9" x14ac:dyDescent="0.25">
      <c r="A185" s="9">
        <v>1971</v>
      </c>
      <c r="B185" s="10">
        <v>1164900</v>
      </c>
      <c r="C185" s="11">
        <v>5114300</v>
      </c>
      <c r="D185" s="12">
        <f t="shared" si="4"/>
        <v>8.5344265349855508E-2</v>
      </c>
      <c r="E185" s="13">
        <f t="shared" si="4"/>
        <v>3.2920647102781198E-2</v>
      </c>
      <c r="F185" s="34">
        <v>62821</v>
      </c>
      <c r="G185" s="11">
        <v>738974</v>
      </c>
      <c r="H185" s="12">
        <f t="shared" si="5"/>
        <v>0.1207028810989208</v>
      </c>
      <c r="I185" s="13">
        <f t="shared" si="5"/>
        <v>3.504717403971136E-2</v>
      </c>
    </row>
    <row r="186" spans="1:9" x14ac:dyDescent="0.25">
      <c r="A186" s="9">
        <v>1972</v>
      </c>
      <c r="B186" s="10">
        <v>1279100</v>
      </c>
      <c r="C186" s="11">
        <v>5383300</v>
      </c>
      <c r="D186" s="12">
        <f t="shared" si="4"/>
        <v>9.8034166022834546E-2</v>
      </c>
      <c r="E186" s="13">
        <f t="shared" si="4"/>
        <v>5.2597618442406624E-2</v>
      </c>
      <c r="F186" s="34">
        <v>70499</v>
      </c>
      <c r="G186" s="11">
        <v>770910</v>
      </c>
      <c r="H186" s="12">
        <f t="shared" si="5"/>
        <v>0.12222027665907897</v>
      </c>
      <c r="I186" s="13">
        <f t="shared" si="5"/>
        <v>4.321667609415214E-2</v>
      </c>
    </row>
    <row r="187" spans="1:9" x14ac:dyDescent="0.25">
      <c r="A187" s="9">
        <v>1973</v>
      </c>
      <c r="B187" s="10">
        <v>1425400</v>
      </c>
      <c r="C187" s="11">
        <v>5687200</v>
      </c>
      <c r="D187" s="12">
        <f t="shared" si="4"/>
        <v>0.11437729653662743</v>
      </c>
      <c r="E187" s="13">
        <f t="shared" si="4"/>
        <v>5.6452361934129724E-2</v>
      </c>
      <c r="F187" s="34">
        <v>81703</v>
      </c>
      <c r="G187" s="11">
        <v>821203</v>
      </c>
      <c r="H187" s="12">
        <f t="shared" si="5"/>
        <v>0.15892424006014272</v>
      </c>
      <c r="I187" s="13">
        <f t="shared" si="5"/>
        <v>6.523848438857982E-2</v>
      </c>
    </row>
    <row r="188" spans="1:9" x14ac:dyDescent="0.25">
      <c r="A188" s="9">
        <v>1974</v>
      </c>
      <c r="B188" s="10">
        <v>1545200</v>
      </c>
      <c r="C188" s="11">
        <v>5656500</v>
      </c>
      <c r="D188" s="12">
        <f t="shared" si="4"/>
        <v>8.4046583415181786E-2</v>
      </c>
      <c r="E188" s="13">
        <f t="shared" si="4"/>
        <v>-5.3980869320578995E-3</v>
      </c>
      <c r="F188" s="34">
        <v>92586</v>
      </c>
      <c r="G188" s="11">
        <v>800801</v>
      </c>
      <c r="H188" s="12">
        <f t="shared" si="5"/>
        <v>0.13320196320820532</v>
      </c>
      <c r="I188" s="13">
        <f t="shared" si="5"/>
        <v>-2.4844039780663296E-2</v>
      </c>
    </row>
    <row r="189" spans="1:9" x14ac:dyDescent="0.25">
      <c r="A189" s="9">
        <v>1975</v>
      </c>
      <c r="B189" s="10">
        <v>1684900</v>
      </c>
      <c r="C189" s="11">
        <v>5644800</v>
      </c>
      <c r="D189" s="12">
        <f t="shared" si="4"/>
        <v>9.0409008542583491E-2</v>
      </c>
      <c r="E189" s="13">
        <f t="shared" si="4"/>
        <v>-2.0684168655529245E-3</v>
      </c>
      <c r="F189" s="34">
        <v>115023</v>
      </c>
      <c r="G189" s="11">
        <v>789000</v>
      </c>
      <c r="H189" s="12">
        <f t="shared" si="5"/>
        <v>0.24233685438403207</v>
      </c>
      <c r="I189" s="13">
        <f t="shared" si="5"/>
        <v>-1.4736495084296863E-2</v>
      </c>
    </row>
    <row r="190" spans="1:9" x14ac:dyDescent="0.25">
      <c r="A190" s="9">
        <v>1976</v>
      </c>
      <c r="B190" s="10">
        <v>1873400</v>
      </c>
      <c r="C190" s="11">
        <v>5949000</v>
      </c>
      <c r="D190" s="12">
        <f t="shared" si="4"/>
        <v>0.11187607573149738</v>
      </c>
      <c r="E190" s="13">
        <f t="shared" si="4"/>
        <v>5.3890306122448939E-2</v>
      </c>
      <c r="F190" s="34">
        <v>136759</v>
      </c>
      <c r="G190" s="11">
        <v>811962</v>
      </c>
      <c r="H190" s="12">
        <f t="shared" si="5"/>
        <v>0.18897090147187945</v>
      </c>
      <c r="I190" s="13">
        <f t="shared" si="5"/>
        <v>2.9102661596958068E-2</v>
      </c>
    </row>
    <row r="191" spans="1:9" x14ac:dyDescent="0.25">
      <c r="A191" s="9">
        <v>1977</v>
      </c>
      <c r="B191" s="10">
        <v>2081800</v>
      </c>
      <c r="C191" s="11">
        <v>6224100</v>
      </c>
      <c r="D191" s="12">
        <f t="shared" si="4"/>
        <v>0.11124159282587809</v>
      </c>
      <c r="E191" s="13">
        <f t="shared" si="4"/>
        <v>4.6243066061522953E-2</v>
      </c>
      <c r="F191" s="34">
        <v>159502</v>
      </c>
      <c r="G191" s="11">
        <v>831918</v>
      </c>
      <c r="H191" s="12">
        <f t="shared" si="5"/>
        <v>0.16629984132671338</v>
      </c>
      <c r="I191" s="13">
        <f t="shared" si="5"/>
        <v>2.4577504858601662E-2</v>
      </c>
    </row>
    <row r="192" spans="1:9" x14ac:dyDescent="0.25">
      <c r="A192" s="9">
        <v>1978</v>
      </c>
      <c r="B192" s="10">
        <v>2351600</v>
      </c>
      <c r="C192" s="11">
        <v>6568600</v>
      </c>
      <c r="D192" s="12">
        <f t="shared" si="4"/>
        <v>0.1295993851474686</v>
      </c>
      <c r="E192" s="13">
        <f t="shared" si="4"/>
        <v>5.5349367780080705E-2</v>
      </c>
      <c r="F192" s="34">
        <v>185857</v>
      </c>
      <c r="G192" s="11">
        <v>866894</v>
      </c>
      <c r="H192" s="12">
        <f t="shared" si="5"/>
        <v>0.16523303783024668</v>
      </c>
      <c r="I192" s="13">
        <f t="shared" si="5"/>
        <v>4.2042605160604873E-2</v>
      </c>
    </row>
    <row r="193" spans="1:9" x14ac:dyDescent="0.25">
      <c r="A193" s="9">
        <v>1979</v>
      </c>
      <c r="B193" s="10">
        <v>2627300</v>
      </c>
      <c r="C193" s="11">
        <v>6776600</v>
      </c>
      <c r="D193" s="12">
        <f t="shared" si="4"/>
        <v>0.11723932641605717</v>
      </c>
      <c r="E193" s="13">
        <f t="shared" si="4"/>
        <v>3.1665803976494322E-2</v>
      </c>
      <c r="F193" s="34">
        <v>220658</v>
      </c>
      <c r="G193" s="11">
        <v>899394</v>
      </c>
      <c r="H193" s="12">
        <f t="shared" si="5"/>
        <v>0.18724610856733936</v>
      </c>
      <c r="I193" s="13">
        <f t="shared" si="5"/>
        <v>3.749016604106159E-2</v>
      </c>
    </row>
    <row r="194" spans="1:9" x14ac:dyDescent="0.25">
      <c r="A194" s="9">
        <v>1980</v>
      </c>
      <c r="B194" s="10">
        <v>2857300</v>
      </c>
      <c r="C194" s="11">
        <v>6759200</v>
      </c>
      <c r="D194" s="12">
        <f t="shared" si="4"/>
        <v>8.7542343851101823E-2</v>
      </c>
      <c r="E194" s="13">
        <f t="shared" si="4"/>
        <v>-2.5676592981731527E-3</v>
      </c>
      <c r="F194" s="34">
        <v>259654</v>
      </c>
      <c r="G194" s="11">
        <v>881124</v>
      </c>
      <c r="H194" s="12">
        <f t="shared" si="5"/>
        <v>0.17672597413191449</v>
      </c>
      <c r="I194" s="13">
        <f t="shared" si="5"/>
        <v>-2.0313677876436786E-2</v>
      </c>
    </row>
    <row r="195" spans="1:9" x14ac:dyDescent="0.25">
      <c r="A195" s="9">
        <v>1981</v>
      </c>
      <c r="B195" s="10">
        <v>3207000</v>
      </c>
      <c r="C195" s="11">
        <v>6930700</v>
      </c>
      <c r="D195" s="12">
        <f t="shared" si="4"/>
        <v>0.12238826864522445</v>
      </c>
      <c r="E195" s="13">
        <f t="shared" si="4"/>
        <v>2.5372825186412484E-2</v>
      </c>
      <c r="F195" s="34">
        <v>289551</v>
      </c>
      <c r="G195" s="11">
        <v>874183</v>
      </c>
      <c r="H195" s="12">
        <f t="shared" si="5"/>
        <v>0.11514168855476914</v>
      </c>
      <c r="I195" s="13">
        <f t="shared" si="5"/>
        <v>-7.8774383628184008E-3</v>
      </c>
    </row>
    <row r="196" spans="1:9" x14ac:dyDescent="0.25">
      <c r="A196" s="9">
        <v>1982</v>
      </c>
      <c r="B196" s="10">
        <v>3343800</v>
      </c>
      <c r="C196" s="11">
        <v>6805800</v>
      </c>
      <c r="D196" s="12">
        <f t="shared" si="4"/>
        <v>4.2656688493919459E-2</v>
      </c>
      <c r="E196" s="13">
        <f t="shared" si="4"/>
        <v>-1.8021267693018039E-2</v>
      </c>
      <c r="F196" s="34">
        <v>318969</v>
      </c>
      <c r="G196" s="11">
        <v>891622</v>
      </c>
      <c r="H196" s="12">
        <f t="shared" si="5"/>
        <v>0.10159868209745437</v>
      </c>
      <c r="I196" s="13">
        <f t="shared" si="5"/>
        <v>1.9948912298683563E-2</v>
      </c>
    </row>
    <row r="197" spans="1:9" x14ac:dyDescent="0.25">
      <c r="A197" s="9">
        <v>1983</v>
      </c>
      <c r="B197" s="10">
        <v>3634000</v>
      </c>
      <c r="C197" s="11">
        <v>7117700</v>
      </c>
      <c r="D197" s="12">
        <f t="shared" si="4"/>
        <v>8.6787487289909704E-2</v>
      </c>
      <c r="E197" s="13">
        <f t="shared" si="4"/>
        <v>4.5828557994651575E-2</v>
      </c>
      <c r="F197" s="34">
        <v>350868</v>
      </c>
      <c r="G197" s="11">
        <v>929265</v>
      </c>
      <c r="H197" s="12">
        <f t="shared" si="5"/>
        <v>0.10000658371189686</v>
      </c>
      <c r="I197" s="13">
        <f t="shared" si="5"/>
        <v>4.221856347196451E-2</v>
      </c>
    </row>
    <row r="198" spans="1:9" x14ac:dyDescent="0.25">
      <c r="A198" s="9">
        <v>1984</v>
      </c>
      <c r="B198" s="10">
        <v>4037600</v>
      </c>
      <c r="C198" s="11">
        <v>7632800</v>
      </c>
      <c r="D198" s="12">
        <f t="shared" ref="D198:E231" si="6">B198/B197-1</f>
        <v>0.11106219042377541</v>
      </c>
      <c r="E198" s="13">
        <f t="shared" si="6"/>
        <v>7.23688832066538E-2</v>
      </c>
      <c r="F198" s="34">
        <v>377543</v>
      </c>
      <c r="G198" s="11">
        <v>950351</v>
      </c>
      <c r="H198" s="12">
        <f t="shared" si="5"/>
        <v>7.6025741874437003E-2</v>
      </c>
      <c r="I198" s="13">
        <f t="shared" si="5"/>
        <v>2.2691051529972528E-2</v>
      </c>
    </row>
    <row r="199" spans="1:9" x14ac:dyDescent="0.25">
      <c r="A199" s="9">
        <v>1985</v>
      </c>
      <c r="B199" s="10">
        <v>4339000</v>
      </c>
      <c r="C199" s="11">
        <v>7951100</v>
      </c>
      <c r="D199" s="12">
        <f t="shared" si="6"/>
        <v>7.4648305924311487E-2</v>
      </c>
      <c r="E199" s="13">
        <f t="shared" si="6"/>
        <v>4.1701603605492021E-2</v>
      </c>
      <c r="F199" s="34">
        <v>414414</v>
      </c>
      <c r="G199" s="11">
        <v>989766</v>
      </c>
      <c r="H199" s="12">
        <f t="shared" si="5"/>
        <v>9.7660398947934324E-2</v>
      </c>
      <c r="I199" s="13">
        <f t="shared" si="5"/>
        <v>4.1474150077182026E-2</v>
      </c>
    </row>
    <row r="200" spans="1:9" x14ac:dyDescent="0.25">
      <c r="A200" s="9">
        <v>1986</v>
      </c>
      <c r="B200" s="10">
        <v>4579600</v>
      </c>
      <c r="C200" s="11">
        <v>8226400</v>
      </c>
      <c r="D200" s="12">
        <f t="shared" si="6"/>
        <v>5.545056464623177E-2</v>
      </c>
      <c r="E200" s="13">
        <f t="shared" si="6"/>
        <v>3.4624140056092934E-2</v>
      </c>
      <c r="F200" s="34">
        <v>446620</v>
      </c>
      <c r="G200" s="11">
        <v>1020947</v>
      </c>
      <c r="H200" s="12">
        <f t="shared" si="5"/>
        <v>7.7714555975425537E-2</v>
      </c>
      <c r="I200" s="13">
        <f t="shared" si="5"/>
        <v>3.1503405855525468E-2</v>
      </c>
    </row>
    <row r="201" spans="1:9" x14ac:dyDescent="0.25">
      <c r="A201" s="9">
        <v>1987</v>
      </c>
      <c r="B201" s="10">
        <v>4855200</v>
      </c>
      <c r="C201" s="11">
        <v>8511000</v>
      </c>
      <c r="D201" s="12">
        <f t="shared" si="6"/>
        <v>6.0179928378024217E-2</v>
      </c>
      <c r="E201" s="13">
        <f t="shared" si="6"/>
        <v>3.4595935038412851E-2</v>
      </c>
      <c r="F201" s="34">
        <v>496124</v>
      </c>
      <c r="G201" s="11">
        <v>1076004</v>
      </c>
      <c r="H201" s="12">
        <f t="shared" si="5"/>
        <v>0.11084143119430379</v>
      </c>
      <c r="I201" s="13">
        <f t="shared" si="5"/>
        <v>5.392738310607692E-2</v>
      </c>
    </row>
    <row r="202" spans="1:9" x14ac:dyDescent="0.25">
      <c r="A202" s="9">
        <v>1988</v>
      </c>
      <c r="B202" s="10">
        <v>5236400</v>
      </c>
      <c r="C202" s="11">
        <v>8866500</v>
      </c>
      <c r="D202" s="12">
        <f t="shared" si="6"/>
        <v>7.8513758444554327E-2</v>
      </c>
      <c r="E202" s="13">
        <f t="shared" si="6"/>
        <v>4.1769474797321182E-2</v>
      </c>
      <c r="F202" s="34">
        <v>555591</v>
      </c>
      <c r="G202" s="11">
        <v>1137685</v>
      </c>
      <c r="H202" s="12">
        <f t="shared" si="5"/>
        <v>0.11986317936644864</v>
      </c>
      <c r="I202" s="13">
        <f t="shared" si="5"/>
        <v>5.7324136341500687E-2</v>
      </c>
    </row>
    <row r="203" spans="1:9" x14ac:dyDescent="0.25">
      <c r="A203" s="9">
        <v>1989</v>
      </c>
      <c r="B203" s="10">
        <v>5641600</v>
      </c>
      <c r="C203" s="11">
        <v>9192100</v>
      </c>
      <c r="D203" s="12">
        <f t="shared" si="6"/>
        <v>7.7381407073561892E-2</v>
      </c>
      <c r="E203" s="13">
        <f t="shared" si="6"/>
        <v>3.672249478373657E-2</v>
      </c>
      <c r="F203" s="34">
        <v>614508</v>
      </c>
      <c r="G203" s="11">
        <v>1167010</v>
      </c>
      <c r="H203" s="12">
        <f t="shared" si="5"/>
        <v>0.10604383440336496</v>
      </c>
      <c r="I203" s="13">
        <f t="shared" si="5"/>
        <v>2.5776027635066034E-2</v>
      </c>
    </row>
    <row r="204" spans="1:9" x14ac:dyDescent="0.25">
      <c r="A204" s="9">
        <v>1990</v>
      </c>
      <c r="B204" s="10">
        <v>5963100</v>
      </c>
      <c r="C204" s="11">
        <v>9365500</v>
      </c>
      <c r="D204" s="12">
        <f t="shared" si="6"/>
        <v>5.6987379466817867E-2</v>
      </c>
      <c r="E204" s="13">
        <f t="shared" si="6"/>
        <v>1.8864024542813995E-2</v>
      </c>
      <c r="F204" s="34">
        <v>668915</v>
      </c>
      <c r="G204" s="11">
        <v>1175573</v>
      </c>
      <c r="H204" s="12">
        <f t="shared" si="5"/>
        <v>8.8537496663997794E-2</v>
      </c>
      <c r="I204" s="13">
        <f t="shared" si="5"/>
        <v>7.3375549481151658E-3</v>
      </c>
    </row>
    <row r="205" spans="1:9" x14ac:dyDescent="0.25">
      <c r="A205" s="9">
        <v>1991</v>
      </c>
      <c r="B205" s="10">
        <v>6158100</v>
      </c>
      <c r="C205" s="11">
        <v>9355400</v>
      </c>
      <c r="D205" s="12">
        <f t="shared" si="6"/>
        <v>3.2701111837802443E-2</v>
      </c>
      <c r="E205" s="13">
        <f t="shared" si="6"/>
        <v>-1.0784261384869653E-3</v>
      </c>
      <c r="F205" s="34">
        <v>705448</v>
      </c>
      <c r="G205" s="11">
        <v>1162605</v>
      </c>
      <c r="H205" s="12">
        <f t="shared" si="5"/>
        <v>5.4615309867471984E-2</v>
      </c>
      <c r="I205" s="13">
        <f t="shared" si="5"/>
        <v>-1.1031216266450539E-2</v>
      </c>
    </row>
    <row r="206" spans="1:9" x14ac:dyDescent="0.25">
      <c r="A206" s="9">
        <v>1992</v>
      </c>
      <c r="B206" s="10">
        <v>6520300</v>
      </c>
      <c r="C206" s="11">
        <v>9684900</v>
      </c>
      <c r="D206" s="12">
        <f t="shared" si="6"/>
        <v>5.8816842857374763E-2</v>
      </c>
      <c r="E206" s="13">
        <f t="shared" si="6"/>
        <v>3.5220300575068864E-2</v>
      </c>
      <c r="F206" s="34">
        <v>730561</v>
      </c>
      <c r="G206" s="11">
        <v>1167268</v>
      </c>
      <c r="H206" s="12">
        <f t="shared" si="5"/>
        <v>3.5598655039067451E-2</v>
      </c>
      <c r="I206" s="13">
        <f t="shared" si="5"/>
        <v>4.0108205280382503E-3</v>
      </c>
    </row>
    <row r="207" spans="1:9" x14ac:dyDescent="0.25">
      <c r="A207" s="9">
        <v>1993</v>
      </c>
      <c r="B207" s="10">
        <v>6858600</v>
      </c>
      <c r="C207" s="11">
        <v>9951500</v>
      </c>
      <c r="D207" s="12">
        <f t="shared" si="6"/>
        <v>5.1884115761544614E-2</v>
      </c>
      <c r="E207" s="13">
        <f t="shared" si="6"/>
        <v>2.7527387995746055E-2</v>
      </c>
      <c r="F207" s="34">
        <v>769143</v>
      </c>
      <c r="G207" s="11">
        <v>1196331</v>
      </c>
      <c r="H207" s="12">
        <f t="shared" si="5"/>
        <v>5.2811469541899969E-2</v>
      </c>
      <c r="I207" s="13">
        <f t="shared" si="5"/>
        <v>2.4898309557016995E-2</v>
      </c>
    </row>
    <row r="208" spans="1:9" x14ac:dyDescent="0.25">
      <c r="A208" s="9">
        <v>1994</v>
      </c>
      <c r="B208" s="10">
        <v>7287200</v>
      </c>
      <c r="C208" s="11">
        <v>10352400</v>
      </c>
      <c r="D208" s="12">
        <f t="shared" si="6"/>
        <v>6.2490887353104041E-2</v>
      </c>
      <c r="E208" s="13">
        <f t="shared" si="6"/>
        <v>4.0285384112947797E-2</v>
      </c>
      <c r="F208" s="34">
        <v>809469</v>
      </c>
      <c r="G208" s="11">
        <v>1242342</v>
      </c>
      <c r="H208" s="12">
        <f t="shared" si="5"/>
        <v>5.2429782238153422E-2</v>
      </c>
      <c r="I208" s="13">
        <f t="shared" si="5"/>
        <v>3.8460091730465829E-2</v>
      </c>
    </row>
    <row r="209" spans="1:9" x14ac:dyDescent="0.25">
      <c r="A209" s="9">
        <v>1995</v>
      </c>
      <c r="B209" s="10">
        <v>7639700</v>
      </c>
      <c r="C209" s="11">
        <v>10630300</v>
      </c>
      <c r="D209" s="12">
        <f t="shared" si="6"/>
        <v>4.8372488747392639E-2</v>
      </c>
      <c r="E209" s="13">
        <f t="shared" si="6"/>
        <v>2.6844016846335084E-2</v>
      </c>
      <c r="F209" s="34">
        <v>850162</v>
      </c>
      <c r="G209" s="11">
        <v>1273790</v>
      </c>
      <c r="H209" s="12">
        <f t="shared" ref="H209:I231" si="7">F209/F208-1</f>
        <v>5.0271227187205447E-2</v>
      </c>
      <c r="I209" s="13">
        <f t="shared" si="7"/>
        <v>2.5313480506977903E-2</v>
      </c>
    </row>
    <row r="210" spans="1:9" x14ac:dyDescent="0.25">
      <c r="A210" s="9">
        <v>1996</v>
      </c>
      <c r="B210" s="10">
        <v>8073100</v>
      </c>
      <c r="C210" s="11">
        <v>11031400</v>
      </c>
      <c r="D210" s="12">
        <f t="shared" si="6"/>
        <v>5.6729976307970276E-2</v>
      </c>
      <c r="E210" s="13">
        <f t="shared" si="6"/>
        <v>3.7731766742236772E-2</v>
      </c>
      <c r="F210" s="34">
        <v>907245</v>
      </c>
      <c r="G210" s="11">
        <v>1305527</v>
      </c>
      <c r="H210" s="12">
        <f t="shared" si="7"/>
        <v>6.714367379393571E-2</v>
      </c>
      <c r="I210" s="13">
        <f t="shared" si="7"/>
        <v>2.491540991843233E-2</v>
      </c>
    </row>
    <row r="211" spans="1:9" x14ac:dyDescent="0.25">
      <c r="A211" s="9">
        <v>1997</v>
      </c>
      <c r="B211" s="10">
        <v>8577600</v>
      </c>
      <c r="C211" s="11">
        <v>11521900</v>
      </c>
      <c r="D211" s="12">
        <f t="shared" si="6"/>
        <v>6.2491484064362002E-2</v>
      </c>
      <c r="E211" s="13">
        <f t="shared" si="6"/>
        <v>4.4463984625704889E-2</v>
      </c>
      <c r="F211" s="34">
        <v>952286</v>
      </c>
      <c r="G211" s="11">
        <v>1355853</v>
      </c>
      <c r="H211" s="12">
        <f t="shared" si="7"/>
        <v>4.9645906012157681E-2</v>
      </c>
      <c r="I211" s="13">
        <f t="shared" si="7"/>
        <v>3.854841761219796E-2</v>
      </c>
    </row>
    <row r="212" spans="1:9" x14ac:dyDescent="0.25">
      <c r="A212" s="9">
        <v>1998</v>
      </c>
      <c r="B212" s="10">
        <v>9062800</v>
      </c>
      <c r="C212" s="11">
        <v>12038300</v>
      </c>
      <c r="D212" s="12">
        <f t="shared" si="6"/>
        <v>5.656593919044961E-2</v>
      </c>
      <c r="E212" s="13">
        <f t="shared" si="6"/>
        <v>4.4818996866836214E-2</v>
      </c>
      <c r="F212" s="34">
        <v>996375</v>
      </c>
      <c r="G212" s="11">
        <v>1405272</v>
      </c>
      <c r="H212" s="12">
        <f t="shared" si="7"/>
        <v>4.6298065917171893E-2</v>
      </c>
      <c r="I212" s="13">
        <f t="shared" si="7"/>
        <v>3.6448641556274808E-2</v>
      </c>
    </row>
    <row r="213" spans="1:9" x14ac:dyDescent="0.25">
      <c r="A213" s="9">
        <v>1999</v>
      </c>
      <c r="B213" s="10">
        <v>9630700</v>
      </c>
      <c r="C213" s="11">
        <v>12610500</v>
      </c>
      <c r="D213" s="12">
        <f t="shared" si="6"/>
        <v>6.2662753232996415E-2</v>
      </c>
      <c r="E213" s="13">
        <f t="shared" si="6"/>
        <v>4.7531628219931399E-2</v>
      </c>
      <c r="F213" s="34">
        <v>1039892</v>
      </c>
      <c r="G213" s="11">
        <v>1453448</v>
      </c>
      <c r="H213" s="12">
        <f t="shared" si="7"/>
        <v>4.3675323046041825E-2</v>
      </c>
      <c r="I213" s="13">
        <f t="shared" si="7"/>
        <v>3.4282331107429842E-2</v>
      </c>
    </row>
    <row r="214" spans="1:9" x14ac:dyDescent="0.25">
      <c r="A214" s="9">
        <v>2000</v>
      </c>
      <c r="B214" s="10">
        <v>10252300</v>
      </c>
      <c r="C214" s="11">
        <v>13131000</v>
      </c>
      <c r="D214" s="12">
        <f t="shared" si="6"/>
        <v>6.4543594961944617E-2</v>
      </c>
      <c r="E214" s="13">
        <f t="shared" si="6"/>
        <v>4.1275127869632389E-2</v>
      </c>
      <c r="F214" s="34">
        <v>1095652</v>
      </c>
      <c r="G214" s="11">
        <v>1503408</v>
      </c>
      <c r="H214" s="12">
        <f t="shared" si="7"/>
        <v>5.3620952945113487E-2</v>
      </c>
      <c r="I214" s="13">
        <f t="shared" si="7"/>
        <v>3.437343475652388E-2</v>
      </c>
    </row>
    <row r="215" spans="1:9" x14ac:dyDescent="0.25">
      <c r="A215" s="9">
        <v>2001</v>
      </c>
      <c r="B215" s="10">
        <v>10581800</v>
      </c>
      <c r="C215" s="11">
        <v>13262100</v>
      </c>
      <c r="D215" s="12">
        <f t="shared" si="6"/>
        <v>3.2139129756249885E-2</v>
      </c>
      <c r="E215" s="13">
        <f t="shared" si="6"/>
        <v>9.9840073109436211E-3</v>
      </c>
      <c r="F215" s="34">
        <v>1139478</v>
      </c>
      <c r="G215" s="11">
        <v>1548124</v>
      </c>
      <c r="H215" s="12">
        <f t="shared" si="7"/>
        <v>3.9999926984115364E-2</v>
      </c>
      <c r="I215" s="13">
        <f t="shared" si="7"/>
        <v>2.9743090365356606E-2</v>
      </c>
    </row>
    <row r="216" spans="1:9" x14ac:dyDescent="0.25">
      <c r="A216" s="9">
        <v>2002</v>
      </c>
      <c r="B216" s="10">
        <v>10936400</v>
      </c>
      <c r="C216" s="11">
        <v>13493100</v>
      </c>
      <c r="D216" s="12">
        <f t="shared" si="6"/>
        <v>3.3510366856300378E-2</v>
      </c>
      <c r="E216" s="13">
        <f t="shared" si="6"/>
        <v>1.74180559639876E-2</v>
      </c>
      <c r="F216" s="34">
        <v>1190601</v>
      </c>
      <c r="G216" s="11">
        <v>1584110</v>
      </c>
      <c r="H216" s="12">
        <f t="shared" si="7"/>
        <v>4.4865280417875519E-2</v>
      </c>
      <c r="I216" s="13">
        <f t="shared" si="7"/>
        <v>2.3244908030622957E-2</v>
      </c>
    </row>
    <row r="217" spans="1:9" x14ac:dyDescent="0.25">
      <c r="A217" s="9">
        <v>2003</v>
      </c>
      <c r="B217" s="10">
        <v>11458200</v>
      </c>
      <c r="C217" s="11">
        <v>13879100</v>
      </c>
      <c r="D217" s="12">
        <f t="shared" si="6"/>
        <v>4.7712227058264167E-2</v>
      </c>
      <c r="E217" s="13">
        <f t="shared" si="6"/>
        <v>2.8607214057555286E-2</v>
      </c>
      <c r="F217" s="34">
        <v>1257475</v>
      </c>
      <c r="G217" s="11">
        <v>1636169</v>
      </c>
      <c r="H217" s="12">
        <f t="shared" si="7"/>
        <v>5.6168271318435048E-2</v>
      </c>
      <c r="I217" s="13">
        <f t="shared" si="7"/>
        <v>3.2863248133021106E-2</v>
      </c>
    </row>
    <row r="218" spans="1:9" x14ac:dyDescent="0.25">
      <c r="A218" s="9">
        <v>2004</v>
      </c>
      <c r="B218" s="10">
        <v>12213700</v>
      </c>
      <c r="C218" s="11">
        <v>14406400</v>
      </c>
      <c r="D218" s="12">
        <f t="shared" si="6"/>
        <v>6.5935312701820514E-2</v>
      </c>
      <c r="E218" s="13">
        <f t="shared" si="6"/>
        <v>3.7992377027328939E-2</v>
      </c>
      <c r="F218" s="34">
        <v>1320128</v>
      </c>
      <c r="G218" s="11">
        <v>1675011</v>
      </c>
      <c r="H218" s="12">
        <f t="shared" si="7"/>
        <v>4.9824449790254244E-2</v>
      </c>
      <c r="I218" s="13">
        <f t="shared" si="7"/>
        <v>2.3739601471486127E-2</v>
      </c>
    </row>
    <row r="219" spans="1:9" x14ac:dyDescent="0.25">
      <c r="A219" s="9">
        <v>2005</v>
      </c>
      <c r="B219" s="10">
        <v>13036600</v>
      </c>
      <c r="C219" s="11">
        <v>14912500</v>
      </c>
      <c r="D219" s="12">
        <f t="shared" si="6"/>
        <v>6.7375160680219759E-2</v>
      </c>
      <c r="E219" s="13">
        <f t="shared" si="6"/>
        <v>3.5130219902265614E-2</v>
      </c>
      <c r="F219" s="34">
        <v>1396274</v>
      </c>
      <c r="G219" s="11">
        <v>1728273</v>
      </c>
      <c r="H219" s="12">
        <f t="shared" si="7"/>
        <v>5.7680770349541888E-2</v>
      </c>
      <c r="I219" s="13">
        <f t="shared" si="7"/>
        <v>3.1798000132536419E-2</v>
      </c>
    </row>
    <row r="220" spans="1:9" x14ac:dyDescent="0.25">
      <c r="A220" s="9">
        <v>2006</v>
      </c>
      <c r="B220" s="10">
        <v>13814600</v>
      </c>
      <c r="C220" s="11">
        <v>15338300</v>
      </c>
      <c r="D220" s="12">
        <f t="shared" si="6"/>
        <v>5.9678136937544979E-2</v>
      </c>
      <c r="E220" s="13">
        <f t="shared" si="6"/>
        <v>2.8553227158424122E-2</v>
      </c>
      <c r="F220" s="34">
        <v>1474923</v>
      </c>
      <c r="G220" s="11">
        <v>1776462</v>
      </c>
      <c r="H220" s="12">
        <f t="shared" si="7"/>
        <v>5.6327769477910516E-2</v>
      </c>
      <c r="I220" s="13">
        <f t="shared" si="7"/>
        <v>2.7882747690902931E-2</v>
      </c>
    </row>
    <row r="221" spans="1:9" x14ac:dyDescent="0.25">
      <c r="A221" s="9">
        <v>2007</v>
      </c>
      <c r="B221" s="10">
        <v>14451900</v>
      </c>
      <c r="C221" s="11">
        <v>15626000</v>
      </c>
      <c r="D221" s="12">
        <f t="shared" si="6"/>
        <v>4.6132352728273096E-2</v>
      </c>
      <c r="E221" s="13">
        <f t="shared" si="6"/>
        <v>1.8756967851717654E-2</v>
      </c>
      <c r="F221" s="34">
        <v>1549820</v>
      </c>
      <c r="G221" s="11">
        <v>1819641</v>
      </c>
      <c r="H221" s="12">
        <f t="shared" si="7"/>
        <v>5.0780278021293368E-2</v>
      </c>
      <c r="I221" s="13">
        <f t="shared" si="7"/>
        <v>2.4306177109333138E-2</v>
      </c>
    </row>
    <row r="222" spans="1:9" x14ac:dyDescent="0.25">
      <c r="A222" s="9">
        <v>2008</v>
      </c>
      <c r="B222" s="10">
        <v>14712800</v>
      </c>
      <c r="C222" s="11">
        <v>15604700</v>
      </c>
      <c r="D222" s="12">
        <f t="shared" si="6"/>
        <v>1.8052989572305389E-2</v>
      </c>
      <c r="E222" s="13">
        <f t="shared" si="6"/>
        <v>-1.3631127607832694E-3</v>
      </c>
      <c r="F222" s="34">
        <v>1589931</v>
      </c>
      <c r="G222" s="11">
        <v>1814526</v>
      </c>
      <c r="H222" s="12">
        <f t="shared" si="7"/>
        <v>2.5881070059748934E-2</v>
      </c>
      <c r="I222" s="13">
        <f t="shared" si="7"/>
        <v>-2.8109940367357922E-3</v>
      </c>
    </row>
    <row r="223" spans="1:9" x14ac:dyDescent="0.25">
      <c r="A223" s="9">
        <v>2009</v>
      </c>
      <c r="B223" s="10">
        <v>14448900</v>
      </c>
      <c r="C223" s="11">
        <v>15208800</v>
      </c>
      <c r="D223" s="12">
        <f t="shared" si="6"/>
        <v>-1.7936762546897911E-2</v>
      </c>
      <c r="E223" s="13">
        <f t="shared" si="6"/>
        <v>-2.5370561433414318E-2</v>
      </c>
      <c r="F223" s="34">
        <v>1547562</v>
      </c>
      <c r="G223" s="11">
        <v>1737448</v>
      </c>
      <c r="H223" s="12">
        <f t="shared" si="7"/>
        <v>-2.6648326248120191E-2</v>
      </c>
      <c r="I223" s="13">
        <f t="shared" si="7"/>
        <v>-4.2478311140209613E-2</v>
      </c>
    </row>
    <row r="224" spans="1:9" x14ac:dyDescent="0.25">
      <c r="A224" s="9">
        <v>2010</v>
      </c>
      <c r="B224" s="10">
        <v>14992100</v>
      </c>
      <c r="C224" s="11">
        <v>15598800</v>
      </c>
      <c r="D224" s="12">
        <f t="shared" si="6"/>
        <v>3.7594557371149362E-2</v>
      </c>
      <c r="E224" s="13">
        <f t="shared" si="6"/>
        <v>2.564304876124357E-2</v>
      </c>
      <c r="F224" s="34">
        <v>1601925</v>
      </c>
      <c r="G224" s="11">
        <v>1771321</v>
      </c>
      <c r="H224" s="12">
        <f t="shared" si="7"/>
        <v>3.5128156416350365E-2</v>
      </c>
      <c r="I224" s="13">
        <f t="shared" si="7"/>
        <v>1.9495835271041262E-2</v>
      </c>
    </row>
    <row r="225" spans="1:9" x14ac:dyDescent="0.25">
      <c r="A225" s="9">
        <v>2011</v>
      </c>
      <c r="B225" s="10">
        <v>15542600</v>
      </c>
      <c r="C225" s="11">
        <v>15840700</v>
      </c>
      <c r="D225" s="12">
        <f t="shared" si="6"/>
        <v>3.6719338851795236E-2</v>
      </c>
      <c r="E225" s="13">
        <f t="shared" si="6"/>
        <v>1.5507603148960269E-2</v>
      </c>
      <c r="F225" s="34">
        <v>1659785</v>
      </c>
      <c r="G225" s="11">
        <v>1798603</v>
      </c>
      <c r="H225" s="12">
        <f t="shared" si="7"/>
        <v>3.6119044274856904E-2</v>
      </c>
      <c r="I225" s="13">
        <f t="shared" si="7"/>
        <v>1.5402064335035881E-2</v>
      </c>
    </row>
    <row r="226" spans="1:9" x14ac:dyDescent="0.25">
      <c r="A226" s="9">
        <v>2012</v>
      </c>
      <c r="B226" s="10">
        <v>16197000</v>
      </c>
      <c r="C226" s="11">
        <v>16197000</v>
      </c>
      <c r="D226" s="12">
        <f t="shared" si="6"/>
        <v>4.2103637744006717E-2</v>
      </c>
      <c r="E226" s="13">
        <f t="shared" si="6"/>
        <v>2.2492692873421039E-2</v>
      </c>
      <c r="F226" s="34">
        <v>1712320</v>
      </c>
      <c r="G226" s="11">
        <v>1825204</v>
      </c>
      <c r="H226" s="12">
        <f t="shared" si="7"/>
        <v>3.1651689827296936E-2</v>
      </c>
      <c r="I226" s="13">
        <f t="shared" si="7"/>
        <v>1.478981187065731E-2</v>
      </c>
    </row>
    <row r="227" spans="1:9" x14ac:dyDescent="0.25">
      <c r="A227" s="9">
        <v>2013</v>
      </c>
      <c r="B227" s="10">
        <v>16784900</v>
      </c>
      <c r="C227" s="11">
        <v>16495400</v>
      </c>
      <c r="D227" s="12">
        <f t="shared" si="6"/>
        <v>3.6296845094770713E-2</v>
      </c>
      <c r="E227" s="13">
        <f t="shared" si="6"/>
        <v>1.8423164783601953E-2</v>
      </c>
      <c r="F227" s="34">
        <v>1782109</v>
      </c>
      <c r="G227" s="11">
        <v>1864255</v>
      </c>
      <c r="H227" s="12">
        <f t="shared" si="7"/>
        <v>4.0756984675761609E-2</v>
      </c>
      <c r="I227" s="13">
        <f t="shared" si="7"/>
        <v>2.1395416621922791E-2</v>
      </c>
    </row>
    <row r="228" spans="1:9" x14ac:dyDescent="0.25">
      <c r="A228" s="9">
        <v>2014</v>
      </c>
      <c r="B228" s="10">
        <v>17527300</v>
      </c>
      <c r="C228" s="11">
        <v>16912000</v>
      </c>
      <c r="D228" s="12">
        <f t="shared" si="6"/>
        <v>4.423023074310839E-2</v>
      </c>
      <c r="E228" s="13">
        <f t="shared" si="6"/>
        <v>2.5255525782945654E-2</v>
      </c>
      <c r="F228" s="34">
        <v>1861965</v>
      </c>
      <c r="G228" s="11">
        <v>1912866</v>
      </c>
      <c r="H228" s="12">
        <f t="shared" si="7"/>
        <v>4.4809829252868472E-2</v>
      </c>
      <c r="I228" s="13">
        <f t="shared" si="7"/>
        <v>2.6075295493374062E-2</v>
      </c>
    </row>
    <row r="229" spans="1:9" x14ac:dyDescent="0.25">
      <c r="A229" s="9">
        <v>2015</v>
      </c>
      <c r="B229" s="10">
        <v>18224800</v>
      </c>
      <c r="C229" s="11">
        <v>17403800</v>
      </c>
      <c r="D229" s="12">
        <f t="shared" si="6"/>
        <v>3.979506255955001E-2</v>
      </c>
      <c r="E229" s="13">
        <f t="shared" si="6"/>
        <v>2.9079943235572392E-2</v>
      </c>
      <c r="F229" s="34">
        <v>1916896</v>
      </c>
      <c r="G229" s="11">
        <v>1957920</v>
      </c>
      <c r="H229" s="12">
        <f t="shared" si="7"/>
        <v>2.9501628655748124E-2</v>
      </c>
      <c r="I229" s="13">
        <f t="shared" si="7"/>
        <v>2.3553139634454379E-2</v>
      </c>
    </row>
    <row r="230" spans="1:9" x14ac:dyDescent="0.25">
      <c r="A230" s="9">
        <v>2016</v>
      </c>
      <c r="B230" s="10">
        <v>18715000</v>
      </c>
      <c r="C230" s="11">
        <v>17688900</v>
      </c>
      <c r="D230" s="12">
        <f t="shared" si="6"/>
        <v>2.6897414512093487E-2</v>
      </c>
      <c r="E230" s="13">
        <f t="shared" si="6"/>
        <v>1.6381479906687035E-2</v>
      </c>
      <c r="F230" s="34">
        <v>1995478</v>
      </c>
      <c r="G230" s="11">
        <v>1995478</v>
      </c>
      <c r="H230" s="12">
        <f t="shared" si="7"/>
        <v>4.0994399278834193E-2</v>
      </c>
      <c r="I230" s="13">
        <f t="shared" si="7"/>
        <v>1.9182601944921052E-2</v>
      </c>
    </row>
    <row r="231" spans="1:9" x14ac:dyDescent="0.25">
      <c r="A231" s="20">
        <v>2017</v>
      </c>
      <c r="B231" s="21">
        <v>19519400</v>
      </c>
      <c r="C231" s="22">
        <v>18108100</v>
      </c>
      <c r="D231" s="23">
        <f t="shared" si="6"/>
        <v>4.2981565589099713E-2</v>
      </c>
      <c r="E231" s="24">
        <f t="shared" si="6"/>
        <v>2.3698477576333143E-2</v>
      </c>
      <c r="F231" s="35">
        <v>2071667</v>
      </c>
      <c r="G231" s="22">
        <v>2033234</v>
      </c>
      <c r="H231" s="23">
        <f t="shared" si="7"/>
        <v>3.8180826849506744E-2</v>
      </c>
      <c r="I231" s="24">
        <f t="shared" si="7"/>
        <v>1.8920779883316197E-2</v>
      </c>
    </row>
    <row r="232" spans="1:9" x14ac:dyDescent="0.25">
      <c r="A232" s="9">
        <v>2018</v>
      </c>
      <c r="B232" s="14">
        <v>20580200</v>
      </c>
      <c r="C232" s="15">
        <v>18638200</v>
      </c>
      <c r="D232" s="12">
        <f t="shared" ref="D232:D233" si="8">B232/B231-1</f>
        <v>5.4345932764326754E-2</v>
      </c>
      <c r="E232" s="13">
        <f t="shared" ref="E232:E233" si="9">C232/C231-1</f>
        <v>2.9274192212324968E-2</v>
      </c>
      <c r="F232" s="33">
        <v>2144304</v>
      </c>
      <c r="G232" s="15">
        <v>2060494</v>
      </c>
      <c r="H232" s="12">
        <f t="shared" ref="H232:H233" si="10">F232/F231-1</f>
        <v>3.506210216217176E-2</v>
      </c>
      <c r="I232" s="13">
        <f t="shared" ref="I232:I233" si="11">G232/G231-1</f>
        <v>1.3407212352341213E-2</v>
      </c>
    </row>
    <row r="233" spans="1:9" ht="15.75" thickBot="1" x14ac:dyDescent="0.3">
      <c r="A233" s="16">
        <v>2019</v>
      </c>
      <c r="B233" s="37">
        <v>21427700</v>
      </c>
      <c r="C233" s="31">
        <v>19073100</v>
      </c>
      <c r="D233" s="17">
        <f t="shared" si="8"/>
        <v>4.1180357819651903E-2</v>
      </c>
      <c r="E233" s="18">
        <f t="shared" si="9"/>
        <v>2.3333798328164734E-2</v>
      </c>
      <c r="F233" s="36">
        <v>2214888</v>
      </c>
      <c r="G233" s="31">
        <v>2089519</v>
      </c>
      <c r="H233" s="17">
        <f t="shared" si="10"/>
        <v>3.2916974458845338E-2</v>
      </c>
      <c r="I233" s="18">
        <f t="shared" si="11"/>
        <v>1.4086427817795233E-2</v>
      </c>
    </row>
  </sheetData>
  <mergeCells count="2">
    <mergeCell ref="B2:E2"/>
    <mergeCell ref="F2:I2"/>
  </mergeCells>
  <phoneticPr fontId="8" type="noConversion"/>
  <hyperlinks>
    <hyperlink ref="B1" r:id="rId1" xr:uid="{0C51C2D1-E3E8-4292-B4B1-100B81D6307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D2F9-D2CF-4170-AD88-4C4E9B308D2E}">
  <dimension ref="A1:AN300"/>
  <sheetViews>
    <sheetView zoomScaleNormal="100" workbookViewId="0">
      <pane ySplit="2" topLeftCell="A140" activePane="bottomLeft" state="frozen"/>
      <selection pane="bottomLeft" activeCell="N20" sqref="N20"/>
    </sheetView>
  </sheetViews>
  <sheetFormatPr defaultRowHeight="15" x14ac:dyDescent="0.25"/>
  <cols>
    <col min="1" max="1" width="14.42578125" style="44" customWidth="1"/>
    <col min="2" max="2" width="11.42578125" style="88" customWidth="1"/>
    <col min="3" max="3" width="13.28515625" style="44" customWidth="1"/>
    <col min="4" max="4" width="16.7109375" style="2" bestFit="1" customWidth="1"/>
    <col min="5" max="5" width="12" style="2" bestFit="1" customWidth="1"/>
    <col min="6" max="6" width="15" style="2" customWidth="1"/>
    <col min="7" max="8" width="11" customWidth="1"/>
    <col min="9" max="9" width="13.28515625" customWidth="1"/>
    <col min="12" max="12" width="13.7109375" customWidth="1"/>
    <col min="15" max="15" width="13.28515625" customWidth="1"/>
    <col min="18" max="18" width="13" customWidth="1"/>
    <col min="35" max="35" width="10.28515625" customWidth="1"/>
  </cols>
  <sheetData>
    <row r="1" spans="1:18" ht="58.5" customHeight="1" x14ac:dyDescent="0.25">
      <c r="A1" s="125" t="s">
        <v>310</v>
      </c>
      <c r="B1" s="126" t="s">
        <v>309</v>
      </c>
      <c r="C1" s="127" t="s">
        <v>350</v>
      </c>
      <c r="D1" s="113" t="s">
        <v>319</v>
      </c>
      <c r="E1" s="113" t="s">
        <v>320</v>
      </c>
      <c r="F1" s="114" t="s">
        <v>323</v>
      </c>
      <c r="G1" s="120" t="s">
        <v>319</v>
      </c>
      <c r="H1" s="121" t="s">
        <v>320</v>
      </c>
      <c r="I1" s="122" t="s">
        <v>324</v>
      </c>
      <c r="J1" s="112" t="s">
        <v>319</v>
      </c>
      <c r="K1" s="113" t="s">
        <v>320</v>
      </c>
      <c r="L1" s="114" t="s">
        <v>325</v>
      </c>
      <c r="M1" s="112" t="s">
        <v>319</v>
      </c>
      <c r="N1" s="113" t="s">
        <v>320</v>
      </c>
      <c r="O1" s="114" t="s">
        <v>328</v>
      </c>
      <c r="P1" s="112" t="s">
        <v>319</v>
      </c>
      <c r="Q1" s="113" t="s">
        <v>320</v>
      </c>
      <c r="R1" s="114" t="s">
        <v>329</v>
      </c>
    </row>
    <row r="2" spans="1:18" ht="18" customHeight="1" x14ac:dyDescent="0.35">
      <c r="A2" s="128"/>
      <c r="B2" s="92"/>
      <c r="C2" s="93"/>
      <c r="D2" s="91" t="s">
        <v>321</v>
      </c>
      <c r="E2" s="93"/>
      <c r="F2" s="129"/>
      <c r="G2" s="123"/>
      <c r="H2" s="94" t="s">
        <v>322</v>
      </c>
      <c r="I2" s="124"/>
      <c r="J2" s="115"/>
      <c r="K2" s="94" t="s">
        <v>326</v>
      </c>
      <c r="L2" s="116"/>
      <c r="M2" s="115"/>
      <c r="N2" s="94" t="s">
        <v>327</v>
      </c>
      <c r="O2" s="116"/>
      <c r="P2" s="115"/>
      <c r="Q2" s="94" t="s">
        <v>330</v>
      </c>
      <c r="R2" s="116"/>
    </row>
    <row r="3" spans="1:18" x14ac:dyDescent="0.25">
      <c r="A3" s="130">
        <v>18353</v>
      </c>
      <c r="B3" s="41">
        <v>17.29</v>
      </c>
      <c r="C3" s="39">
        <v>2184.8719999999998</v>
      </c>
      <c r="D3" s="12"/>
      <c r="E3" s="12"/>
      <c r="F3" s="13"/>
      <c r="G3" s="14"/>
      <c r="H3" s="15"/>
      <c r="I3" s="117"/>
      <c r="J3" s="14"/>
      <c r="K3" s="15"/>
      <c r="L3" s="117"/>
      <c r="M3" s="14"/>
      <c r="N3" s="15"/>
      <c r="O3" s="117"/>
      <c r="P3" s="14"/>
      <c r="Q3" s="15"/>
      <c r="R3" s="117"/>
    </row>
    <row r="4" spans="1:18" x14ac:dyDescent="0.25">
      <c r="A4" s="130">
        <v>18444</v>
      </c>
      <c r="B4" s="41">
        <v>17.690000000000001</v>
      </c>
      <c r="C4" s="39">
        <v>2251.5070000000001</v>
      </c>
      <c r="D4" s="12"/>
      <c r="E4" s="12"/>
      <c r="F4" s="13"/>
      <c r="G4" s="14"/>
      <c r="H4" s="15"/>
      <c r="I4" s="117"/>
      <c r="J4" s="14"/>
      <c r="K4" s="15"/>
      <c r="L4" s="117"/>
      <c r="M4" s="14"/>
      <c r="N4" s="15"/>
      <c r="O4" s="117"/>
      <c r="P4" s="14"/>
      <c r="Q4" s="15"/>
      <c r="R4" s="117"/>
    </row>
    <row r="5" spans="1:18" x14ac:dyDescent="0.25">
      <c r="A5" s="130">
        <v>18536</v>
      </c>
      <c r="B5" s="41">
        <v>19.45</v>
      </c>
      <c r="C5" s="39">
        <v>2338.5140000000001</v>
      </c>
      <c r="D5" s="12"/>
      <c r="E5" s="12"/>
      <c r="F5" s="13"/>
      <c r="G5" s="14"/>
      <c r="H5" s="15"/>
      <c r="I5" s="117"/>
      <c r="J5" s="14"/>
      <c r="K5" s="15"/>
      <c r="L5" s="117"/>
      <c r="M5" s="14"/>
      <c r="N5" s="15"/>
      <c r="O5" s="117"/>
      <c r="P5" s="14"/>
      <c r="Q5" s="15"/>
      <c r="R5" s="117"/>
    </row>
    <row r="6" spans="1:18" x14ac:dyDescent="0.25">
      <c r="A6" s="130">
        <v>18628</v>
      </c>
      <c r="B6" s="41">
        <v>20.41</v>
      </c>
      <c r="C6" s="39">
        <v>2383.2910000000002</v>
      </c>
      <c r="D6" s="12"/>
      <c r="E6" s="12"/>
      <c r="F6" s="13"/>
      <c r="G6" s="14"/>
      <c r="H6" s="15"/>
      <c r="I6" s="117"/>
      <c r="J6" s="14"/>
      <c r="K6" s="15"/>
      <c r="L6" s="117"/>
      <c r="M6" s="14"/>
      <c r="N6" s="15"/>
      <c r="O6" s="117"/>
      <c r="P6" s="14"/>
      <c r="Q6" s="15"/>
      <c r="R6" s="117"/>
    </row>
    <row r="7" spans="1:18" x14ac:dyDescent="0.25">
      <c r="A7" s="130">
        <v>18718</v>
      </c>
      <c r="B7" s="41">
        <v>21.4</v>
      </c>
      <c r="C7" s="39">
        <v>2415.66</v>
      </c>
      <c r="D7" s="12">
        <f>B7/B3-1</f>
        <v>0.23770965876229022</v>
      </c>
      <c r="E7" s="12">
        <f>C7/C3-1</f>
        <v>0.10562998656214195</v>
      </c>
      <c r="F7" s="13"/>
      <c r="G7" s="14"/>
      <c r="H7" s="12">
        <f>E7</f>
        <v>0.10562998656214195</v>
      </c>
      <c r="I7" s="117"/>
      <c r="J7" s="14"/>
      <c r="K7" s="12">
        <f>E7</f>
        <v>0.10562998656214195</v>
      </c>
      <c r="L7" s="117"/>
      <c r="M7" s="14"/>
      <c r="N7" s="12">
        <f>E7</f>
        <v>0.10562998656214195</v>
      </c>
      <c r="O7" s="117"/>
      <c r="P7" s="14"/>
      <c r="Q7" s="12">
        <f>E7</f>
        <v>0.10562998656214195</v>
      </c>
      <c r="R7" s="117"/>
    </row>
    <row r="8" spans="1:18" x14ac:dyDescent="0.25">
      <c r="A8" s="130">
        <v>18809</v>
      </c>
      <c r="B8" s="41">
        <v>20.96</v>
      </c>
      <c r="C8" s="39">
        <v>2457.5169999999998</v>
      </c>
      <c r="D8" s="12">
        <f t="shared" ref="D8:D71" si="0">B8/B4-1</f>
        <v>0.18485019785189372</v>
      </c>
      <c r="E8" s="12">
        <f t="shared" ref="E8:E71" si="1">C8/C4-1</f>
        <v>9.1498716193198382E-2</v>
      </c>
      <c r="F8" s="13"/>
      <c r="G8" s="118">
        <f>D7</f>
        <v>0.23770965876229022</v>
      </c>
      <c r="H8" s="12">
        <f>E8</f>
        <v>9.1498716193198382E-2</v>
      </c>
      <c r="I8" s="117"/>
      <c r="J8" s="14"/>
      <c r="K8" s="12">
        <f t="shared" ref="K8:K9" si="2">E8</f>
        <v>9.1498716193198382E-2</v>
      </c>
      <c r="L8" s="117"/>
      <c r="M8" s="14"/>
      <c r="N8" s="12">
        <f t="shared" ref="N8:N10" si="3">E8</f>
        <v>9.1498716193198382E-2</v>
      </c>
      <c r="O8" s="117"/>
      <c r="P8" s="14"/>
      <c r="Q8" s="12">
        <f t="shared" ref="Q8:Q11" si="4">E8</f>
        <v>9.1498716193198382E-2</v>
      </c>
      <c r="R8" s="117"/>
    </row>
    <row r="9" spans="1:18" x14ac:dyDescent="0.25">
      <c r="A9" s="130">
        <v>18901</v>
      </c>
      <c r="B9" s="41">
        <v>23.26</v>
      </c>
      <c r="C9" s="39">
        <v>2508.1660000000002</v>
      </c>
      <c r="D9" s="12">
        <f t="shared" si="0"/>
        <v>0.19588688946015442</v>
      </c>
      <c r="E9" s="12">
        <f t="shared" si="1"/>
        <v>7.2546925098588178E-2</v>
      </c>
      <c r="F9" s="13"/>
      <c r="G9" s="118">
        <f t="shared" ref="G9:G72" si="5">D8</f>
        <v>0.18485019785189372</v>
      </c>
      <c r="H9" s="12">
        <f t="shared" ref="H9:H72" si="6">E9</f>
        <v>7.2546925098588178E-2</v>
      </c>
      <c r="I9" s="117"/>
      <c r="J9" s="118">
        <f>D7</f>
        <v>0.23770965876229022</v>
      </c>
      <c r="K9" s="12">
        <f t="shared" si="2"/>
        <v>7.2546925098588178E-2</v>
      </c>
      <c r="L9" s="117"/>
      <c r="M9" s="14"/>
      <c r="N9" s="12">
        <f t="shared" si="3"/>
        <v>7.2546925098588178E-2</v>
      </c>
      <c r="O9" s="117"/>
      <c r="P9" s="14"/>
      <c r="Q9" s="12">
        <f t="shared" si="4"/>
        <v>7.2546925098588178E-2</v>
      </c>
      <c r="R9" s="117"/>
    </row>
    <row r="10" spans="1:18" x14ac:dyDescent="0.25">
      <c r="A10" s="130">
        <v>18993</v>
      </c>
      <c r="B10" s="41">
        <v>23.77</v>
      </c>
      <c r="C10" s="39">
        <v>2513.69</v>
      </c>
      <c r="D10" s="12">
        <f t="shared" si="0"/>
        <v>0.16462518373346402</v>
      </c>
      <c r="E10" s="12">
        <f t="shared" si="1"/>
        <v>5.4713838973083906E-2</v>
      </c>
      <c r="F10" s="13"/>
      <c r="G10" s="118">
        <f t="shared" si="5"/>
        <v>0.19588688946015442</v>
      </c>
      <c r="H10" s="12">
        <f t="shared" si="6"/>
        <v>5.4713838973083906E-2</v>
      </c>
      <c r="I10" s="117"/>
      <c r="J10" s="118">
        <f t="shared" ref="J10:J73" si="7">D8</f>
        <v>0.18485019785189372</v>
      </c>
      <c r="K10" s="12">
        <f t="shared" ref="K10:K73" si="8">E10</f>
        <v>5.4713838973083906E-2</v>
      </c>
      <c r="L10" s="117"/>
      <c r="M10" s="118">
        <f>D7</f>
        <v>0.23770965876229022</v>
      </c>
      <c r="N10" s="12">
        <f t="shared" si="3"/>
        <v>5.4713838973083906E-2</v>
      </c>
      <c r="O10" s="117"/>
      <c r="P10" s="14"/>
      <c r="Q10" s="12">
        <f t="shared" si="4"/>
        <v>5.4713838973083906E-2</v>
      </c>
      <c r="R10" s="117"/>
    </row>
    <row r="11" spans="1:18" x14ac:dyDescent="0.25">
      <c r="A11" s="130">
        <v>19084</v>
      </c>
      <c r="B11" s="41">
        <v>24.37</v>
      </c>
      <c r="C11" s="39">
        <v>2540.5500000000002</v>
      </c>
      <c r="D11" s="12">
        <f t="shared" si="0"/>
        <v>0.13878504672897218</v>
      </c>
      <c r="E11" s="12">
        <f t="shared" si="1"/>
        <v>5.1700156478974746E-2</v>
      </c>
      <c r="F11" s="13"/>
      <c r="G11" s="118">
        <f t="shared" si="5"/>
        <v>0.16462518373346402</v>
      </c>
      <c r="H11" s="12">
        <f t="shared" si="6"/>
        <v>5.1700156478974746E-2</v>
      </c>
      <c r="I11" s="117"/>
      <c r="J11" s="118">
        <f t="shared" si="7"/>
        <v>0.19588688946015442</v>
      </c>
      <c r="K11" s="12">
        <f t="shared" si="8"/>
        <v>5.1700156478974746E-2</v>
      </c>
      <c r="L11" s="117"/>
      <c r="M11" s="118">
        <f t="shared" ref="M11:M74" si="9">D8</f>
        <v>0.18485019785189372</v>
      </c>
      <c r="N11" s="12">
        <f t="shared" ref="N11:N74" si="10">E11</f>
        <v>5.1700156478974746E-2</v>
      </c>
      <c r="O11" s="117"/>
      <c r="P11" s="118">
        <f>D7</f>
        <v>0.23770965876229022</v>
      </c>
      <c r="Q11" s="12">
        <f t="shared" si="4"/>
        <v>5.1700156478974746E-2</v>
      </c>
      <c r="R11" s="117"/>
    </row>
    <row r="12" spans="1:18" x14ac:dyDescent="0.25">
      <c r="A12" s="130">
        <v>19175</v>
      </c>
      <c r="B12" s="41">
        <v>24.96</v>
      </c>
      <c r="C12" s="39">
        <v>2546.0219999999999</v>
      </c>
      <c r="D12" s="12">
        <f t="shared" si="0"/>
        <v>0.19083969465648853</v>
      </c>
      <c r="E12" s="12">
        <f t="shared" si="1"/>
        <v>3.6013992985602927E-2</v>
      </c>
      <c r="F12" s="13"/>
      <c r="G12" s="118">
        <f t="shared" si="5"/>
        <v>0.13878504672897218</v>
      </c>
      <c r="H12" s="12">
        <f t="shared" si="6"/>
        <v>3.6013992985602927E-2</v>
      </c>
      <c r="I12" s="117"/>
      <c r="J12" s="118">
        <f t="shared" si="7"/>
        <v>0.16462518373346402</v>
      </c>
      <c r="K12" s="12">
        <f t="shared" si="8"/>
        <v>3.6013992985602927E-2</v>
      </c>
      <c r="L12" s="117"/>
      <c r="M12" s="118">
        <f t="shared" si="9"/>
        <v>0.19588688946015442</v>
      </c>
      <c r="N12" s="12">
        <f t="shared" si="10"/>
        <v>3.6013992985602927E-2</v>
      </c>
      <c r="O12" s="117"/>
      <c r="P12" s="118">
        <f t="shared" ref="P12:P75" si="11">D8</f>
        <v>0.18485019785189372</v>
      </c>
      <c r="Q12" s="12">
        <f t="shared" ref="Q12:Q75" si="12">E12</f>
        <v>3.6013992985602927E-2</v>
      </c>
      <c r="R12" s="117"/>
    </row>
    <row r="13" spans="1:18" x14ac:dyDescent="0.25">
      <c r="A13" s="130">
        <v>19267</v>
      </c>
      <c r="B13" s="41">
        <v>24.54</v>
      </c>
      <c r="C13" s="39">
        <v>2564.4009999999998</v>
      </c>
      <c r="D13" s="12">
        <f t="shared" si="0"/>
        <v>5.503009458297492E-2</v>
      </c>
      <c r="E13" s="12">
        <f t="shared" si="1"/>
        <v>2.2420764813811944E-2</v>
      </c>
      <c r="F13" s="13"/>
      <c r="G13" s="118">
        <f t="shared" si="5"/>
        <v>0.19083969465648853</v>
      </c>
      <c r="H13" s="12">
        <f t="shared" si="6"/>
        <v>2.2420764813811944E-2</v>
      </c>
      <c r="I13" s="117"/>
      <c r="J13" s="118">
        <f t="shared" si="7"/>
        <v>0.13878504672897218</v>
      </c>
      <c r="K13" s="12">
        <f t="shared" si="8"/>
        <v>2.2420764813811944E-2</v>
      </c>
      <c r="L13" s="117"/>
      <c r="M13" s="118">
        <f t="shared" si="9"/>
        <v>0.16462518373346402</v>
      </c>
      <c r="N13" s="12">
        <f t="shared" si="10"/>
        <v>2.2420764813811944E-2</v>
      </c>
      <c r="O13" s="117"/>
      <c r="P13" s="118">
        <f t="shared" si="11"/>
        <v>0.19588688946015442</v>
      </c>
      <c r="Q13" s="12">
        <f t="shared" si="12"/>
        <v>2.2420764813811944E-2</v>
      </c>
      <c r="R13" s="117"/>
    </row>
    <row r="14" spans="1:18" x14ac:dyDescent="0.25">
      <c r="A14" s="130">
        <v>19359</v>
      </c>
      <c r="B14" s="41">
        <v>26.57</v>
      </c>
      <c r="C14" s="39">
        <v>2648.6210000000001</v>
      </c>
      <c r="D14" s="12">
        <f t="shared" si="0"/>
        <v>0.11779554059739161</v>
      </c>
      <c r="E14" s="12">
        <f t="shared" si="1"/>
        <v>5.3678456770723582E-2</v>
      </c>
      <c r="F14" s="13"/>
      <c r="G14" s="118">
        <f t="shared" si="5"/>
        <v>5.503009458297492E-2</v>
      </c>
      <c r="H14" s="12">
        <f t="shared" si="6"/>
        <v>5.3678456770723582E-2</v>
      </c>
      <c r="I14" s="117"/>
      <c r="J14" s="118">
        <f t="shared" si="7"/>
        <v>0.19083969465648853</v>
      </c>
      <c r="K14" s="12">
        <f t="shared" si="8"/>
        <v>5.3678456770723582E-2</v>
      </c>
      <c r="L14" s="117"/>
      <c r="M14" s="118">
        <f t="shared" si="9"/>
        <v>0.13878504672897218</v>
      </c>
      <c r="N14" s="12">
        <f t="shared" si="10"/>
        <v>5.3678456770723582E-2</v>
      </c>
      <c r="O14" s="117"/>
      <c r="P14" s="118">
        <f t="shared" si="11"/>
        <v>0.16462518373346402</v>
      </c>
      <c r="Q14" s="12">
        <f t="shared" si="12"/>
        <v>5.3678456770723582E-2</v>
      </c>
      <c r="R14" s="117"/>
    </row>
    <row r="15" spans="1:18" x14ac:dyDescent="0.25">
      <c r="A15" s="130">
        <v>19449</v>
      </c>
      <c r="B15" s="41">
        <v>25.29</v>
      </c>
      <c r="C15" s="39">
        <v>2697.855</v>
      </c>
      <c r="D15" s="12">
        <f t="shared" si="0"/>
        <v>3.7751333606893756E-2</v>
      </c>
      <c r="E15" s="12">
        <f t="shared" si="1"/>
        <v>6.1917694987305927E-2</v>
      </c>
      <c r="F15" s="13"/>
      <c r="G15" s="118">
        <f t="shared" si="5"/>
        <v>0.11779554059739161</v>
      </c>
      <c r="H15" s="12">
        <f t="shared" si="6"/>
        <v>6.1917694987305927E-2</v>
      </c>
      <c r="I15" s="117"/>
      <c r="J15" s="118">
        <f t="shared" si="7"/>
        <v>5.503009458297492E-2</v>
      </c>
      <c r="K15" s="12">
        <f t="shared" si="8"/>
        <v>6.1917694987305927E-2</v>
      </c>
      <c r="L15" s="117"/>
      <c r="M15" s="118">
        <f t="shared" si="9"/>
        <v>0.19083969465648853</v>
      </c>
      <c r="N15" s="12">
        <f t="shared" si="10"/>
        <v>6.1917694987305927E-2</v>
      </c>
      <c r="O15" s="117"/>
      <c r="P15" s="118">
        <f t="shared" si="11"/>
        <v>0.13878504672897218</v>
      </c>
      <c r="Q15" s="12">
        <f t="shared" si="12"/>
        <v>6.1917694987305927E-2</v>
      </c>
      <c r="R15" s="117"/>
    </row>
    <row r="16" spans="1:18" x14ac:dyDescent="0.25">
      <c r="A16" s="130">
        <v>19540</v>
      </c>
      <c r="B16" s="41">
        <v>24.14</v>
      </c>
      <c r="C16" s="39">
        <v>2718.7089999999998</v>
      </c>
      <c r="D16" s="12">
        <f t="shared" si="0"/>
        <v>-3.2852564102564097E-2</v>
      </c>
      <c r="E16" s="12">
        <f t="shared" si="1"/>
        <v>6.7826201030470212E-2</v>
      </c>
      <c r="F16" s="13"/>
      <c r="G16" s="118">
        <f t="shared" si="5"/>
        <v>3.7751333606893756E-2</v>
      </c>
      <c r="H16" s="12">
        <f t="shared" si="6"/>
        <v>6.7826201030470212E-2</v>
      </c>
      <c r="I16" s="117"/>
      <c r="J16" s="118">
        <f t="shared" si="7"/>
        <v>0.11779554059739161</v>
      </c>
      <c r="K16" s="12">
        <f t="shared" si="8"/>
        <v>6.7826201030470212E-2</v>
      </c>
      <c r="L16" s="117"/>
      <c r="M16" s="118">
        <f t="shared" si="9"/>
        <v>5.503009458297492E-2</v>
      </c>
      <c r="N16" s="12">
        <f t="shared" si="10"/>
        <v>6.7826201030470212E-2</v>
      </c>
      <c r="O16" s="117"/>
      <c r="P16" s="118">
        <f t="shared" si="11"/>
        <v>0.19083969465648853</v>
      </c>
      <c r="Q16" s="12">
        <f t="shared" si="12"/>
        <v>6.7826201030470212E-2</v>
      </c>
      <c r="R16" s="117"/>
    </row>
    <row r="17" spans="1:40" x14ac:dyDescent="0.25">
      <c r="A17" s="130">
        <v>19632</v>
      </c>
      <c r="B17" s="41">
        <v>23.35</v>
      </c>
      <c r="C17" s="39">
        <v>2703.4110000000001</v>
      </c>
      <c r="D17" s="12">
        <f t="shared" si="0"/>
        <v>-4.8492257538712225E-2</v>
      </c>
      <c r="E17" s="12">
        <f t="shared" si="1"/>
        <v>5.420759077850934E-2</v>
      </c>
      <c r="F17" s="13"/>
      <c r="G17" s="118">
        <f t="shared" si="5"/>
        <v>-3.2852564102564097E-2</v>
      </c>
      <c r="H17" s="12">
        <f t="shared" si="6"/>
        <v>5.420759077850934E-2</v>
      </c>
      <c r="I17" s="117"/>
      <c r="J17" s="118">
        <f t="shared" si="7"/>
        <v>3.7751333606893756E-2</v>
      </c>
      <c r="K17" s="12">
        <f t="shared" si="8"/>
        <v>5.420759077850934E-2</v>
      </c>
      <c r="L17" s="117"/>
      <c r="M17" s="118">
        <f t="shared" si="9"/>
        <v>0.11779554059739161</v>
      </c>
      <c r="N17" s="12">
        <f t="shared" si="10"/>
        <v>5.420759077850934E-2</v>
      </c>
      <c r="O17" s="117"/>
      <c r="P17" s="118">
        <f t="shared" si="11"/>
        <v>5.503009458297492E-2</v>
      </c>
      <c r="Q17" s="12">
        <f t="shared" si="12"/>
        <v>5.420759077850934E-2</v>
      </c>
      <c r="R17" s="117"/>
    </row>
    <row r="18" spans="1:40" x14ac:dyDescent="0.25">
      <c r="A18" s="130">
        <v>19724</v>
      </c>
      <c r="B18" s="41">
        <v>24.81</v>
      </c>
      <c r="C18" s="39">
        <v>2662.482</v>
      </c>
      <c r="D18" s="12">
        <f t="shared" si="0"/>
        <v>-6.6240120436582672E-2</v>
      </c>
      <c r="E18" s="12">
        <f t="shared" si="1"/>
        <v>5.2332893230100375E-3</v>
      </c>
      <c r="F18" s="13"/>
      <c r="G18" s="118">
        <f t="shared" si="5"/>
        <v>-4.8492257538712225E-2</v>
      </c>
      <c r="H18" s="12">
        <f t="shared" si="6"/>
        <v>5.2332893230100375E-3</v>
      </c>
      <c r="I18" s="117"/>
      <c r="J18" s="118">
        <f t="shared" si="7"/>
        <v>-3.2852564102564097E-2</v>
      </c>
      <c r="K18" s="12">
        <f t="shared" si="8"/>
        <v>5.2332893230100375E-3</v>
      </c>
      <c r="L18" s="117"/>
      <c r="M18" s="118">
        <f t="shared" si="9"/>
        <v>3.7751333606893756E-2</v>
      </c>
      <c r="N18" s="12">
        <f t="shared" si="10"/>
        <v>5.2332893230100375E-3</v>
      </c>
      <c r="O18" s="117"/>
      <c r="P18" s="118">
        <f t="shared" si="11"/>
        <v>0.11779554059739161</v>
      </c>
      <c r="Q18" s="12">
        <f t="shared" si="12"/>
        <v>5.2332893230100375E-3</v>
      </c>
      <c r="R18" s="117"/>
    </row>
    <row r="19" spans="1:40" x14ac:dyDescent="0.25">
      <c r="A19" s="130">
        <v>19814</v>
      </c>
      <c r="B19" s="41">
        <v>26.94</v>
      </c>
      <c r="C19" s="39">
        <v>2649.7550000000001</v>
      </c>
      <c r="D19" s="12">
        <f t="shared" si="0"/>
        <v>6.5243179122182804E-2</v>
      </c>
      <c r="E19" s="12">
        <f t="shared" si="1"/>
        <v>-1.7828978948090213E-2</v>
      </c>
      <c r="F19" s="13"/>
      <c r="G19" s="118">
        <f t="shared" si="5"/>
        <v>-6.6240120436582672E-2</v>
      </c>
      <c r="H19" s="12">
        <f t="shared" si="6"/>
        <v>-1.7828978948090213E-2</v>
      </c>
      <c r="I19" s="117"/>
      <c r="J19" s="118">
        <f t="shared" si="7"/>
        <v>-4.8492257538712225E-2</v>
      </c>
      <c r="K19" s="12">
        <f t="shared" si="8"/>
        <v>-1.7828978948090213E-2</v>
      </c>
      <c r="L19" s="117"/>
      <c r="M19" s="118">
        <f t="shared" si="9"/>
        <v>-3.2852564102564097E-2</v>
      </c>
      <c r="N19" s="12">
        <f t="shared" si="10"/>
        <v>-1.7828978948090213E-2</v>
      </c>
      <c r="O19" s="117"/>
      <c r="P19" s="118">
        <f t="shared" si="11"/>
        <v>3.7751333606893756E-2</v>
      </c>
      <c r="Q19" s="12">
        <f t="shared" si="12"/>
        <v>-1.7828978948090213E-2</v>
      </c>
      <c r="R19" s="117"/>
    </row>
    <row r="20" spans="1:40" x14ac:dyDescent="0.25">
      <c r="A20" s="130">
        <v>19905</v>
      </c>
      <c r="B20" s="41">
        <v>29.21</v>
      </c>
      <c r="C20" s="39">
        <v>2652.643</v>
      </c>
      <c r="D20" s="12">
        <f t="shared" si="0"/>
        <v>0.21002485501242751</v>
      </c>
      <c r="E20" s="12">
        <f t="shared" si="1"/>
        <v>-2.4300504393813371E-2</v>
      </c>
      <c r="F20" s="13"/>
      <c r="G20" s="118">
        <f t="shared" si="5"/>
        <v>6.5243179122182804E-2</v>
      </c>
      <c r="H20" s="12">
        <f t="shared" si="6"/>
        <v>-2.4300504393813371E-2</v>
      </c>
      <c r="I20" s="117"/>
      <c r="J20" s="118">
        <f t="shared" si="7"/>
        <v>-6.6240120436582672E-2</v>
      </c>
      <c r="K20" s="12">
        <f t="shared" si="8"/>
        <v>-2.4300504393813371E-2</v>
      </c>
      <c r="L20" s="117"/>
      <c r="M20" s="118">
        <f t="shared" si="9"/>
        <v>-4.8492257538712225E-2</v>
      </c>
      <c r="N20" s="12">
        <f t="shared" si="10"/>
        <v>-2.4300504393813371E-2</v>
      </c>
      <c r="O20" s="117"/>
      <c r="P20" s="118">
        <f t="shared" si="11"/>
        <v>-3.2852564102564097E-2</v>
      </c>
      <c r="Q20" s="12">
        <f t="shared" si="12"/>
        <v>-2.4300504393813371E-2</v>
      </c>
      <c r="R20" s="117"/>
    </row>
    <row r="21" spans="1:40" x14ac:dyDescent="0.25">
      <c r="A21" s="130">
        <v>19997</v>
      </c>
      <c r="B21" s="41">
        <v>32.31</v>
      </c>
      <c r="C21" s="39">
        <v>2682.6010000000001</v>
      </c>
      <c r="D21" s="12">
        <f t="shared" si="0"/>
        <v>0.38372591006423984</v>
      </c>
      <c r="E21" s="12">
        <f t="shared" si="1"/>
        <v>-7.697682668303063E-3</v>
      </c>
      <c r="F21" s="13"/>
      <c r="G21" s="118">
        <f t="shared" si="5"/>
        <v>0.21002485501242751</v>
      </c>
      <c r="H21" s="12">
        <f t="shared" si="6"/>
        <v>-7.697682668303063E-3</v>
      </c>
      <c r="I21" s="117"/>
      <c r="J21" s="118">
        <f t="shared" si="7"/>
        <v>6.5243179122182804E-2</v>
      </c>
      <c r="K21" s="12">
        <f t="shared" si="8"/>
        <v>-7.697682668303063E-3</v>
      </c>
      <c r="L21" s="117"/>
      <c r="M21" s="118">
        <f t="shared" si="9"/>
        <v>-6.6240120436582672E-2</v>
      </c>
      <c r="N21" s="12">
        <f t="shared" si="10"/>
        <v>-7.697682668303063E-3</v>
      </c>
      <c r="O21" s="117"/>
      <c r="P21" s="118">
        <f t="shared" si="11"/>
        <v>-4.8492257538712225E-2</v>
      </c>
      <c r="Q21" s="12">
        <f t="shared" si="12"/>
        <v>-7.697682668303063E-3</v>
      </c>
      <c r="R21" s="117"/>
    </row>
    <row r="22" spans="1:40" x14ac:dyDescent="0.25">
      <c r="A22" s="130">
        <v>20089</v>
      </c>
      <c r="B22" s="41">
        <v>35.979999999999997</v>
      </c>
      <c r="C22" s="39">
        <v>2735.0909999999999</v>
      </c>
      <c r="D22" s="12">
        <f t="shared" si="0"/>
        <v>0.45022168480451419</v>
      </c>
      <c r="E22" s="12">
        <f t="shared" si="1"/>
        <v>2.7271170283968083E-2</v>
      </c>
      <c r="F22" s="13"/>
      <c r="G22" s="118">
        <f t="shared" si="5"/>
        <v>0.38372591006423984</v>
      </c>
      <c r="H22" s="12">
        <f t="shared" si="6"/>
        <v>2.7271170283968083E-2</v>
      </c>
      <c r="I22" s="117"/>
      <c r="J22" s="118">
        <f t="shared" si="7"/>
        <v>0.21002485501242751</v>
      </c>
      <c r="K22" s="12">
        <f t="shared" si="8"/>
        <v>2.7271170283968083E-2</v>
      </c>
      <c r="L22" s="117"/>
      <c r="M22" s="118">
        <f t="shared" si="9"/>
        <v>6.5243179122182804E-2</v>
      </c>
      <c r="N22" s="12">
        <f t="shared" si="10"/>
        <v>2.7271170283968083E-2</v>
      </c>
      <c r="O22" s="117"/>
      <c r="P22" s="118">
        <f t="shared" si="11"/>
        <v>-6.6240120436582672E-2</v>
      </c>
      <c r="Q22" s="12">
        <f t="shared" si="12"/>
        <v>2.7271170283968083E-2</v>
      </c>
      <c r="R22" s="117"/>
    </row>
    <row r="23" spans="1:40" ht="15.75" thickBot="1" x14ac:dyDescent="0.3">
      <c r="A23" s="130">
        <v>20179</v>
      </c>
      <c r="B23" s="41">
        <v>36.58</v>
      </c>
      <c r="C23" s="39">
        <v>2813.212</v>
      </c>
      <c r="D23" s="12">
        <f t="shared" si="0"/>
        <v>0.35783221974758717</v>
      </c>
      <c r="E23" s="12">
        <f t="shared" si="1"/>
        <v>6.1687589984734448E-2</v>
      </c>
      <c r="F23" s="13"/>
      <c r="G23" s="118">
        <f t="shared" si="5"/>
        <v>0.45022168480451419</v>
      </c>
      <c r="H23" s="12">
        <f t="shared" si="6"/>
        <v>6.1687589984734448E-2</v>
      </c>
      <c r="I23" s="117"/>
      <c r="J23" s="118">
        <f t="shared" si="7"/>
        <v>0.38372591006423984</v>
      </c>
      <c r="K23" s="12">
        <f t="shared" si="8"/>
        <v>6.1687589984734448E-2</v>
      </c>
      <c r="L23" s="117"/>
      <c r="M23" s="118">
        <f t="shared" si="9"/>
        <v>0.21002485501242751</v>
      </c>
      <c r="N23" s="12">
        <f t="shared" si="10"/>
        <v>6.1687589984734448E-2</v>
      </c>
      <c r="O23" s="117"/>
      <c r="P23" s="118">
        <f t="shared" si="11"/>
        <v>6.5243179122182804E-2</v>
      </c>
      <c r="Q23" s="12">
        <f t="shared" si="12"/>
        <v>6.1687589984734448E-2</v>
      </c>
      <c r="R23" s="117"/>
    </row>
    <row r="24" spans="1:40" ht="15.75" thickBot="1" x14ac:dyDescent="0.3">
      <c r="A24" s="130">
        <v>20270</v>
      </c>
      <c r="B24" s="41">
        <v>41.03</v>
      </c>
      <c r="C24" s="39">
        <v>2858.9879999999998</v>
      </c>
      <c r="D24" s="12">
        <f t="shared" si="0"/>
        <v>0.40465593974666203</v>
      </c>
      <c r="E24" s="12">
        <f t="shared" si="1"/>
        <v>7.7788454760026049E-2</v>
      </c>
      <c r="F24" s="13"/>
      <c r="G24" s="118">
        <f t="shared" si="5"/>
        <v>0.35783221974758717</v>
      </c>
      <c r="H24" s="12">
        <f t="shared" si="6"/>
        <v>7.7788454760026049E-2</v>
      </c>
      <c r="I24" s="117"/>
      <c r="J24" s="118">
        <f t="shared" si="7"/>
        <v>0.45022168480451419</v>
      </c>
      <c r="K24" s="12">
        <f t="shared" si="8"/>
        <v>7.7788454760026049E-2</v>
      </c>
      <c r="L24" s="117"/>
      <c r="M24" s="118">
        <f t="shared" si="9"/>
        <v>0.38372591006423984</v>
      </c>
      <c r="N24" s="12">
        <f t="shared" si="10"/>
        <v>7.7788454760026049E-2</v>
      </c>
      <c r="O24" s="117"/>
      <c r="P24" s="118">
        <f t="shared" si="11"/>
        <v>0.21002485501242751</v>
      </c>
      <c r="Q24" s="12">
        <f t="shared" si="12"/>
        <v>7.7788454760026049E-2</v>
      </c>
      <c r="R24" s="117"/>
      <c r="AI24" s="95" t="s">
        <v>335</v>
      </c>
      <c r="AJ24" s="96"/>
      <c r="AK24" s="96"/>
      <c r="AL24" s="96"/>
      <c r="AM24" s="96"/>
      <c r="AN24" s="97"/>
    </row>
    <row r="25" spans="1:40" x14ac:dyDescent="0.25">
      <c r="A25" s="130">
        <v>20362</v>
      </c>
      <c r="B25" s="41">
        <v>43.67</v>
      </c>
      <c r="C25" s="39">
        <v>2897.598</v>
      </c>
      <c r="D25" s="12">
        <f t="shared" si="0"/>
        <v>0.35159393376663561</v>
      </c>
      <c r="E25" s="12">
        <f t="shared" si="1"/>
        <v>8.0144978697912928E-2</v>
      </c>
      <c r="F25" s="13"/>
      <c r="G25" s="118">
        <f t="shared" si="5"/>
        <v>0.40465593974666203</v>
      </c>
      <c r="H25" s="12">
        <f t="shared" si="6"/>
        <v>8.0144978697912928E-2</v>
      </c>
      <c r="I25" s="117"/>
      <c r="J25" s="118">
        <f t="shared" si="7"/>
        <v>0.35783221974758717</v>
      </c>
      <c r="K25" s="12">
        <f t="shared" si="8"/>
        <v>8.0144978697912928E-2</v>
      </c>
      <c r="L25" s="117"/>
      <c r="M25" s="118">
        <f t="shared" si="9"/>
        <v>0.45022168480451419</v>
      </c>
      <c r="N25" s="12">
        <f t="shared" si="10"/>
        <v>8.0144978697912928E-2</v>
      </c>
      <c r="O25" s="117"/>
      <c r="P25" s="118">
        <f t="shared" si="11"/>
        <v>0.38372591006423984</v>
      </c>
      <c r="Q25" s="12">
        <f t="shared" si="12"/>
        <v>8.0144978697912928E-2</v>
      </c>
      <c r="R25" s="117"/>
      <c r="AI25" s="98" t="s">
        <v>321</v>
      </c>
      <c r="AJ25" s="99">
        <f>AVERAGE(F:F)</f>
        <v>0.32288851760294845</v>
      </c>
      <c r="AK25" s="100"/>
      <c r="AL25" s="100"/>
      <c r="AM25" s="100"/>
      <c r="AN25" s="101"/>
    </row>
    <row r="26" spans="1:40" x14ac:dyDescent="0.25">
      <c r="A26" s="130">
        <v>20454</v>
      </c>
      <c r="B26" s="41">
        <v>45.48</v>
      </c>
      <c r="C26" s="39">
        <v>2914.9929999999999</v>
      </c>
      <c r="D26" s="12">
        <f t="shared" si="0"/>
        <v>0.26403557531962196</v>
      </c>
      <c r="E26" s="12">
        <f t="shared" si="1"/>
        <v>6.5775508017831941E-2</v>
      </c>
      <c r="F26" s="13"/>
      <c r="G26" s="118">
        <f t="shared" si="5"/>
        <v>0.35159393376663561</v>
      </c>
      <c r="H26" s="12">
        <f t="shared" si="6"/>
        <v>6.5775508017831941E-2</v>
      </c>
      <c r="I26" s="117"/>
      <c r="J26" s="118">
        <f t="shared" si="7"/>
        <v>0.40465593974666203</v>
      </c>
      <c r="K26" s="12">
        <f t="shared" si="8"/>
        <v>6.5775508017831941E-2</v>
      </c>
      <c r="L26" s="117"/>
      <c r="M26" s="118">
        <f t="shared" si="9"/>
        <v>0.35783221974758717</v>
      </c>
      <c r="N26" s="12">
        <f t="shared" si="10"/>
        <v>6.5775508017831941E-2</v>
      </c>
      <c r="O26" s="117"/>
      <c r="P26" s="118">
        <f t="shared" si="11"/>
        <v>0.45022168480451419</v>
      </c>
      <c r="Q26" s="12">
        <f t="shared" si="12"/>
        <v>6.5775508017831941E-2</v>
      </c>
      <c r="R26" s="117"/>
      <c r="AI26" s="102" t="s">
        <v>331</v>
      </c>
      <c r="AJ26" s="103">
        <f>AVERAGE(I:I)</f>
        <v>0.49714472845016067</v>
      </c>
      <c r="AK26" s="104"/>
      <c r="AL26" s="104"/>
      <c r="AM26" s="104"/>
      <c r="AN26" s="105"/>
    </row>
    <row r="27" spans="1:40" x14ac:dyDescent="0.25">
      <c r="A27" s="130">
        <v>20545</v>
      </c>
      <c r="B27" s="41">
        <v>48.48</v>
      </c>
      <c r="C27" s="39">
        <v>2903.6709999999998</v>
      </c>
      <c r="D27" s="12">
        <f t="shared" si="0"/>
        <v>0.32531437944231811</v>
      </c>
      <c r="E27" s="12">
        <f t="shared" si="1"/>
        <v>3.2155059767980498E-2</v>
      </c>
      <c r="F27" s="13"/>
      <c r="G27" s="118">
        <f t="shared" si="5"/>
        <v>0.26403557531962196</v>
      </c>
      <c r="H27" s="12">
        <f t="shared" si="6"/>
        <v>3.2155059767980498E-2</v>
      </c>
      <c r="I27" s="117"/>
      <c r="J27" s="118">
        <f t="shared" si="7"/>
        <v>0.35159393376663561</v>
      </c>
      <c r="K27" s="12">
        <f t="shared" si="8"/>
        <v>3.2155059767980498E-2</v>
      </c>
      <c r="L27" s="117"/>
      <c r="M27" s="118">
        <f t="shared" si="9"/>
        <v>0.40465593974666203</v>
      </c>
      <c r="N27" s="12">
        <f t="shared" si="10"/>
        <v>3.2155059767980498E-2</v>
      </c>
      <c r="O27" s="117"/>
      <c r="P27" s="118">
        <f t="shared" si="11"/>
        <v>0.35783221974758717</v>
      </c>
      <c r="Q27" s="12">
        <f t="shared" si="12"/>
        <v>3.2155059767980498E-2</v>
      </c>
      <c r="R27" s="117"/>
      <c r="AI27" s="102" t="s">
        <v>332</v>
      </c>
      <c r="AJ27" s="103">
        <f>AVERAGE(L:L)</f>
        <v>0.5456509808614044</v>
      </c>
      <c r="AK27" s="104"/>
      <c r="AL27" s="104"/>
      <c r="AM27" s="104"/>
      <c r="AN27" s="105"/>
    </row>
    <row r="28" spans="1:40" x14ac:dyDescent="0.25">
      <c r="A28" s="130">
        <v>20636</v>
      </c>
      <c r="B28" s="41">
        <v>46.97</v>
      </c>
      <c r="C28" s="39">
        <v>2927.665</v>
      </c>
      <c r="D28" s="12">
        <f t="shared" si="0"/>
        <v>0.14477211796246636</v>
      </c>
      <c r="E28" s="12">
        <f t="shared" si="1"/>
        <v>2.4021436956013886E-2</v>
      </c>
      <c r="F28" s="13"/>
      <c r="G28" s="118">
        <f t="shared" si="5"/>
        <v>0.32531437944231811</v>
      </c>
      <c r="H28" s="12">
        <f t="shared" si="6"/>
        <v>2.4021436956013886E-2</v>
      </c>
      <c r="I28" s="117"/>
      <c r="J28" s="118">
        <f t="shared" si="7"/>
        <v>0.26403557531962196</v>
      </c>
      <c r="K28" s="12">
        <f t="shared" si="8"/>
        <v>2.4021436956013886E-2</v>
      </c>
      <c r="L28" s="117"/>
      <c r="M28" s="118">
        <f t="shared" si="9"/>
        <v>0.35159393376663561</v>
      </c>
      <c r="N28" s="12">
        <f t="shared" si="10"/>
        <v>2.4021436956013886E-2</v>
      </c>
      <c r="O28" s="117"/>
      <c r="P28" s="118">
        <f t="shared" si="11"/>
        <v>0.40465593974666203</v>
      </c>
      <c r="Q28" s="12">
        <f t="shared" si="12"/>
        <v>2.4021436956013886E-2</v>
      </c>
      <c r="R28" s="117"/>
      <c r="AI28" s="102" t="s">
        <v>333</v>
      </c>
      <c r="AJ28" s="103">
        <f>AVERAGE(O:O)</f>
        <v>0.47650544756183438</v>
      </c>
      <c r="AK28" s="104"/>
      <c r="AL28" s="104"/>
      <c r="AM28" s="104"/>
      <c r="AN28" s="105"/>
    </row>
    <row r="29" spans="1:40" ht="15.75" thickBot="1" x14ac:dyDescent="0.3">
      <c r="A29" s="130">
        <v>20728</v>
      </c>
      <c r="B29" s="41">
        <v>45.35</v>
      </c>
      <c r="C29" s="39">
        <v>2925.0349999999999</v>
      </c>
      <c r="D29" s="12">
        <f t="shared" si="0"/>
        <v>3.8470345775131642E-2</v>
      </c>
      <c r="E29" s="12">
        <f t="shared" si="1"/>
        <v>9.4688773252880054E-3</v>
      </c>
      <c r="F29" s="13"/>
      <c r="G29" s="118">
        <f t="shared" si="5"/>
        <v>0.14477211796246636</v>
      </c>
      <c r="H29" s="12">
        <f t="shared" si="6"/>
        <v>9.4688773252880054E-3</v>
      </c>
      <c r="I29" s="117"/>
      <c r="J29" s="118">
        <f t="shared" si="7"/>
        <v>0.32531437944231811</v>
      </c>
      <c r="K29" s="12">
        <f t="shared" si="8"/>
        <v>9.4688773252880054E-3</v>
      </c>
      <c r="L29" s="117"/>
      <c r="M29" s="118">
        <f t="shared" si="9"/>
        <v>0.26403557531962196</v>
      </c>
      <c r="N29" s="12">
        <f t="shared" si="10"/>
        <v>9.4688773252880054E-3</v>
      </c>
      <c r="O29" s="117"/>
      <c r="P29" s="118">
        <f t="shared" si="11"/>
        <v>0.35159393376663561</v>
      </c>
      <c r="Q29" s="12">
        <f t="shared" si="12"/>
        <v>9.4688773252880054E-3</v>
      </c>
      <c r="R29" s="117"/>
      <c r="AI29" s="106" t="s">
        <v>334</v>
      </c>
      <c r="AJ29" s="107">
        <f>AVERAGE(R:R)</f>
        <v>0.32999519289679041</v>
      </c>
      <c r="AK29" s="108"/>
      <c r="AL29" s="108"/>
      <c r="AM29" s="108"/>
      <c r="AN29" s="109"/>
    </row>
    <row r="30" spans="1:40" x14ac:dyDescent="0.25">
      <c r="A30" s="130">
        <v>20820</v>
      </c>
      <c r="B30" s="41">
        <v>46.67</v>
      </c>
      <c r="C30" s="39">
        <v>2973.1790000000001</v>
      </c>
      <c r="D30" s="12">
        <f t="shared" si="0"/>
        <v>2.6165347405453065E-2</v>
      </c>
      <c r="E30" s="12">
        <f t="shared" si="1"/>
        <v>1.9960939871896732E-2</v>
      </c>
      <c r="F30" s="13"/>
      <c r="G30" s="118">
        <f t="shared" si="5"/>
        <v>3.8470345775131642E-2</v>
      </c>
      <c r="H30" s="12">
        <f t="shared" si="6"/>
        <v>1.9960939871896732E-2</v>
      </c>
      <c r="I30" s="117"/>
      <c r="J30" s="118">
        <f t="shared" si="7"/>
        <v>0.14477211796246636</v>
      </c>
      <c r="K30" s="12">
        <f t="shared" si="8"/>
        <v>1.9960939871896732E-2</v>
      </c>
      <c r="L30" s="117"/>
      <c r="M30" s="118">
        <f t="shared" si="9"/>
        <v>0.32531437944231811</v>
      </c>
      <c r="N30" s="12">
        <f t="shared" si="10"/>
        <v>1.9960939871896732E-2</v>
      </c>
      <c r="O30" s="117"/>
      <c r="P30" s="118">
        <f t="shared" si="11"/>
        <v>0.26403557531962196</v>
      </c>
      <c r="Q30" s="12">
        <f t="shared" si="12"/>
        <v>1.9960939871896732E-2</v>
      </c>
      <c r="R30" s="117"/>
      <c r="AJ30" s="2"/>
    </row>
    <row r="31" spans="1:40" x14ac:dyDescent="0.25">
      <c r="A31" s="130">
        <v>20910</v>
      </c>
      <c r="B31" s="41">
        <v>44.11</v>
      </c>
      <c r="C31" s="39">
        <v>2992.2190000000001</v>
      </c>
      <c r="D31" s="12">
        <f t="shared" si="0"/>
        <v>-9.0140264026402628E-2</v>
      </c>
      <c r="E31" s="12">
        <f t="shared" si="1"/>
        <v>3.0495190398636796E-2</v>
      </c>
      <c r="F31" s="13"/>
      <c r="G31" s="118">
        <f t="shared" si="5"/>
        <v>2.6165347405453065E-2</v>
      </c>
      <c r="H31" s="12">
        <f t="shared" si="6"/>
        <v>3.0495190398636796E-2</v>
      </c>
      <c r="I31" s="117"/>
      <c r="J31" s="118">
        <f t="shared" si="7"/>
        <v>3.8470345775131642E-2</v>
      </c>
      <c r="K31" s="12">
        <f t="shared" si="8"/>
        <v>3.0495190398636796E-2</v>
      </c>
      <c r="L31" s="117"/>
      <c r="M31" s="118">
        <f t="shared" si="9"/>
        <v>0.14477211796246636</v>
      </c>
      <c r="N31" s="12">
        <f t="shared" si="10"/>
        <v>3.0495190398636796E-2</v>
      </c>
      <c r="O31" s="117"/>
      <c r="P31" s="118">
        <f t="shared" si="11"/>
        <v>0.32531437944231811</v>
      </c>
      <c r="Q31" s="12">
        <f t="shared" si="12"/>
        <v>3.0495190398636796E-2</v>
      </c>
      <c r="R31" s="117"/>
    </row>
    <row r="32" spans="1:40" x14ac:dyDescent="0.25">
      <c r="A32" s="130">
        <v>21001</v>
      </c>
      <c r="B32" s="41">
        <v>47.37</v>
      </c>
      <c r="C32" s="39">
        <v>2985.663</v>
      </c>
      <c r="D32" s="12">
        <f t="shared" si="0"/>
        <v>8.5160740898444498E-3</v>
      </c>
      <c r="E32" s="12">
        <f t="shared" si="1"/>
        <v>1.9810326659641664E-2</v>
      </c>
      <c r="F32" s="13"/>
      <c r="G32" s="118">
        <f t="shared" si="5"/>
        <v>-9.0140264026402628E-2</v>
      </c>
      <c r="H32" s="12">
        <f t="shared" si="6"/>
        <v>1.9810326659641664E-2</v>
      </c>
      <c r="I32" s="117"/>
      <c r="J32" s="118">
        <f t="shared" si="7"/>
        <v>2.6165347405453065E-2</v>
      </c>
      <c r="K32" s="12">
        <f t="shared" si="8"/>
        <v>1.9810326659641664E-2</v>
      </c>
      <c r="L32" s="117"/>
      <c r="M32" s="118">
        <f t="shared" si="9"/>
        <v>3.8470345775131642E-2</v>
      </c>
      <c r="N32" s="12">
        <f t="shared" si="10"/>
        <v>1.9810326659641664E-2</v>
      </c>
      <c r="O32" s="117"/>
      <c r="P32" s="118">
        <f t="shared" si="11"/>
        <v>0.14477211796246636</v>
      </c>
      <c r="Q32" s="12">
        <f t="shared" si="12"/>
        <v>1.9810326659641664E-2</v>
      </c>
      <c r="R32" s="117"/>
    </row>
    <row r="33" spans="1:18" x14ac:dyDescent="0.25">
      <c r="A33" s="130">
        <v>21093</v>
      </c>
      <c r="B33" s="41">
        <v>42.42</v>
      </c>
      <c r="C33" s="39">
        <v>3014.9189999999999</v>
      </c>
      <c r="D33" s="12">
        <f t="shared" si="0"/>
        <v>-6.4608599779492848E-2</v>
      </c>
      <c r="E33" s="12">
        <f t="shared" si="1"/>
        <v>3.0729204949684341E-2</v>
      </c>
      <c r="F33" s="13"/>
      <c r="G33" s="118">
        <f t="shared" si="5"/>
        <v>8.5160740898444498E-3</v>
      </c>
      <c r="H33" s="12">
        <f t="shared" si="6"/>
        <v>3.0729204949684341E-2</v>
      </c>
      <c r="I33" s="117"/>
      <c r="J33" s="118">
        <f t="shared" si="7"/>
        <v>-9.0140264026402628E-2</v>
      </c>
      <c r="K33" s="12">
        <f t="shared" si="8"/>
        <v>3.0729204949684341E-2</v>
      </c>
      <c r="L33" s="117"/>
      <c r="M33" s="118">
        <f t="shared" si="9"/>
        <v>2.6165347405453065E-2</v>
      </c>
      <c r="N33" s="12">
        <f t="shared" si="10"/>
        <v>3.0729204949684341E-2</v>
      </c>
      <c r="O33" s="117"/>
      <c r="P33" s="118">
        <f t="shared" si="11"/>
        <v>3.8470345775131642E-2</v>
      </c>
      <c r="Q33" s="12">
        <f t="shared" si="12"/>
        <v>3.0729204949684341E-2</v>
      </c>
      <c r="R33" s="117"/>
    </row>
    <row r="34" spans="1:18" x14ac:dyDescent="0.25">
      <c r="A34" s="130">
        <v>21185</v>
      </c>
      <c r="B34" s="41">
        <v>39.99</v>
      </c>
      <c r="C34" s="39">
        <v>2983.7269999999999</v>
      </c>
      <c r="D34" s="12">
        <f t="shared" si="0"/>
        <v>-0.14313263338332971</v>
      </c>
      <c r="E34" s="12">
        <f t="shared" si="1"/>
        <v>3.5477177795213422E-3</v>
      </c>
      <c r="F34" s="13"/>
      <c r="G34" s="118">
        <f t="shared" si="5"/>
        <v>-6.4608599779492848E-2</v>
      </c>
      <c r="H34" s="12">
        <f t="shared" si="6"/>
        <v>3.5477177795213422E-3</v>
      </c>
      <c r="I34" s="117"/>
      <c r="J34" s="118">
        <f t="shared" si="7"/>
        <v>8.5160740898444498E-3</v>
      </c>
      <c r="K34" s="12">
        <f t="shared" si="8"/>
        <v>3.5477177795213422E-3</v>
      </c>
      <c r="L34" s="117"/>
      <c r="M34" s="118">
        <f t="shared" si="9"/>
        <v>-9.0140264026402628E-2</v>
      </c>
      <c r="N34" s="12">
        <f t="shared" si="10"/>
        <v>3.5477177795213422E-3</v>
      </c>
      <c r="O34" s="117"/>
      <c r="P34" s="118">
        <f t="shared" si="11"/>
        <v>2.6165347405453065E-2</v>
      </c>
      <c r="Q34" s="12">
        <f t="shared" si="12"/>
        <v>3.5477177795213422E-3</v>
      </c>
      <c r="R34" s="117"/>
    </row>
    <row r="35" spans="1:18" x14ac:dyDescent="0.25">
      <c r="A35" s="130">
        <v>21275</v>
      </c>
      <c r="B35" s="41">
        <v>42.1</v>
      </c>
      <c r="C35" s="39">
        <v>2906.2739999999999</v>
      </c>
      <c r="D35" s="12">
        <f t="shared" si="0"/>
        <v>-4.5567898435728837E-2</v>
      </c>
      <c r="E35" s="12">
        <f t="shared" si="1"/>
        <v>-2.8722830782105246E-2</v>
      </c>
      <c r="F35" s="13"/>
      <c r="G35" s="118">
        <f t="shared" si="5"/>
        <v>-0.14313263338332971</v>
      </c>
      <c r="H35" s="12">
        <f t="shared" si="6"/>
        <v>-2.8722830782105246E-2</v>
      </c>
      <c r="I35" s="117"/>
      <c r="J35" s="118">
        <f t="shared" si="7"/>
        <v>-6.4608599779492848E-2</v>
      </c>
      <c r="K35" s="12">
        <f t="shared" si="8"/>
        <v>-2.8722830782105246E-2</v>
      </c>
      <c r="L35" s="117"/>
      <c r="M35" s="118">
        <f t="shared" si="9"/>
        <v>8.5160740898444498E-3</v>
      </c>
      <c r="N35" s="12">
        <f t="shared" si="10"/>
        <v>-2.8722830782105246E-2</v>
      </c>
      <c r="O35" s="117"/>
      <c r="P35" s="118">
        <f t="shared" si="11"/>
        <v>-9.0140264026402628E-2</v>
      </c>
      <c r="Q35" s="12">
        <f t="shared" si="12"/>
        <v>-2.8722830782105246E-2</v>
      </c>
      <c r="R35" s="117"/>
    </row>
    <row r="36" spans="1:18" x14ac:dyDescent="0.25">
      <c r="A36" s="130">
        <v>21366</v>
      </c>
      <c r="B36" s="41">
        <v>45.24</v>
      </c>
      <c r="C36" s="39">
        <v>2925.3789999999999</v>
      </c>
      <c r="D36" s="12">
        <f t="shared" si="0"/>
        <v>-4.4965167827738961E-2</v>
      </c>
      <c r="E36" s="12">
        <f t="shared" si="1"/>
        <v>-2.0191160221364579E-2</v>
      </c>
      <c r="F36" s="13"/>
      <c r="G36" s="118">
        <f t="shared" si="5"/>
        <v>-4.5567898435728837E-2</v>
      </c>
      <c r="H36" s="12">
        <f t="shared" si="6"/>
        <v>-2.0191160221364579E-2</v>
      </c>
      <c r="I36" s="117"/>
      <c r="J36" s="118">
        <f t="shared" si="7"/>
        <v>-0.14313263338332971</v>
      </c>
      <c r="K36" s="12">
        <f t="shared" si="8"/>
        <v>-2.0191160221364579E-2</v>
      </c>
      <c r="L36" s="117"/>
      <c r="M36" s="118">
        <f t="shared" si="9"/>
        <v>-6.4608599779492848E-2</v>
      </c>
      <c r="N36" s="12">
        <f t="shared" si="10"/>
        <v>-2.0191160221364579E-2</v>
      </c>
      <c r="O36" s="117"/>
      <c r="P36" s="118">
        <f t="shared" si="11"/>
        <v>8.5160740898444498E-3</v>
      </c>
      <c r="Q36" s="12">
        <f t="shared" si="12"/>
        <v>-2.0191160221364579E-2</v>
      </c>
      <c r="R36" s="117"/>
    </row>
    <row r="37" spans="1:18" x14ac:dyDescent="0.25">
      <c r="A37" s="130">
        <v>21458</v>
      </c>
      <c r="B37" s="41">
        <v>50.06</v>
      </c>
      <c r="C37" s="39">
        <v>2993.0680000000002</v>
      </c>
      <c r="D37" s="12">
        <f t="shared" si="0"/>
        <v>0.18010372465818003</v>
      </c>
      <c r="E37" s="12">
        <f t="shared" si="1"/>
        <v>-7.2476242313639361E-3</v>
      </c>
      <c r="F37" s="13"/>
      <c r="G37" s="118">
        <f t="shared" si="5"/>
        <v>-4.4965167827738961E-2</v>
      </c>
      <c r="H37" s="12">
        <f t="shared" si="6"/>
        <v>-7.2476242313639361E-3</v>
      </c>
      <c r="I37" s="117"/>
      <c r="J37" s="118">
        <f t="shared" si="7"/>
        <v>-4.5567898435728837E-2</v>
      </c>
      <c r="K37" s="12">
        <f t="shared" si="8"/>
        <v>-7.2476242313639361E-3</v>
      </c>
      <c r="L37" s="117"/>
      <c r="M37" s="118">
        <f t="shared" si="9"/>
        <v>-0.14313263338332971</v>
      </c>
      <c r="N37" s="12">
        <f t="shared" si="10"/>
        <v>-7.2476242313639361E-3</v>
      </c>
      <c r="O37" s="117"/>
      <c r="P37" s="118">
        <f t="shared" si="11"/>
        <v>-6.4608599779492848E-2</v>
      </c>
      <c r="Q37" s="12">
        <f t="shared" si="12"/>
        <v>-7.2476242313639361E-3</v>
      </c>
      <c r="R37" s="117"/>
    </row>
    <row r="38" spans="1:18" x14ac:dyDescent="0.25">
      <c r="A38" s="130">
        <v>21550</v>
      </c>
      <c r="B38" s="41">
        <v>55.21</v>
      </c>
      <c r="C38" s="39">
        <v>3063.085</v>
      </c>
      <c r="D38" s="12">
        <f t="shared" si="0"/>
        <v>0.3805951487871968</v>
      </c>
      <c r="E38" s="12">
        <f t="shared" si="1"/>
        <v>2.6596937320338077E-2</v>
      </c>
      <c r="F38" s="13"/>
      <c r="G38" s="118">
        <f t="shared" si="5"/>
        <v>0.18010372465818003</v>
      </c>
      <c r="H38" s="12">
        <f t="shared" si="6"/>
        <v>2.6596937320338077E-2</v>
      </c>
      <c r="I38" s="117"/>
      <c r="J38" s="118">
        <f t="shared" si="7"/>
        <v>-4.4965167827738961E-2</v>
      </c>
      <c r="K38" s="12">
        <f t="shared" si="8"/>
        <v>2.6596937320338077E-2</v>
      </c>
      <c r="L38" s="117"/>
      <c r="M38" s="118">
        <f t="shared" si="9"/>
        <v>-4.5567898435728837E-2</v>
      </c>
      <c r="N38" s="12">
        <f t="shared" si="10"/>
        <v>2.6596937320338077E-2</v>
      </c>
      <c r="O38" s="117"/>
      <c r="P38" s="118">
        <f t="shared" si="11"/>
        <v>-0.14313263338332971</v>
      </c>
      <c r="Q38" s="12">
        <f t="shared" si="12"/>
        <v>2.6596937320338077E-2</v>
      </c>
      <c r="R38" s="117"/>
    </row>
    <row r="39" spans="1:18" x14ac:dyDescent="0.25">
      <c r="A39" s="130">
        <v>21640</v>
      </c>
      <c r="B39" s="41">
        <v>55.44</v>
      </c>
      <c r="C39" s="39">
        <v>3121.9360000000001</v>
      </c>
      <c r="D39" s="12">
        <f t="shared" si="0"/>
        <v>0.31686460807600936</v>
      </c>
      <c r="E39" s="12">
        <f t="shared" si="1"/>
        <v>7.4205666774708856E-2</v>
      </c>
      <c r="F39" s="13"/>
      <c r="G39" s="118">
        <f t="shared" si="5"/>
        <v>0.3805951487871968</v>
      </c>
      <c r="H39" s="12">
        <f t="shared" si="6"/>
        <v>7.4205666774708856E-2</v>
      </c>
      <c r="I39" s="117"/>
      <c r="J39" s="118">
        <f t="shared" si="7"/>
        <v>0.18010372465818003</v>
      </c>
      <c r="K39" s="12">
        <f t="shared" si="8"/>
        <v>7.4205666774708856E-2</v>
      </c>
      <c r="L39" s="117"/>
      <c r="M39" s="118">
        <f t="shared" si="9"/>
        <v>-4.4965167827738961E-2</v>
      </c>
      <c r="N39" s="12">
        <f t="shared" si="10"/>
        <v>7.4205666774708856E-2</v>
      </c>
      <c r="O39" s="117"/>
      <c r="P39" s="118">
        <f t="shared" si="11"/>
        <v>-4.5567898435728837E-2</v>
      </c>
      <c r="Q39" s="12">
        <f t="shared" si="12"/>
        <v>7.4205666774708856E-2</v>
      </c>
      <c r="R39" s="117"/>
    </row>
    <row r="40" spans="1:18" x14ac:dyDescent="0.25">
      <c r="A40" s="130">
        <v>21731</v>
      </c>
      <c r="B40" s="41">
        <v>58.47</v>
      </c>
      <c r="C40" s="39">
        <v>3192.38</v>
      </c>
      <c r="D40" s="12">
        <f t="shared" si="0"/>
        <v>0.29244031830238715</v>
      </c>
      <c r="E40" s="12">
        <f t="shared" si="1"/>
        <v>9.1270566993199909E-2</v>
      </c>
      <c r="F40" s="13"/>
      <c r="G40" s="118">
        <f t="shared" si="5"/>
        <v>0.31686460807600936</v>
      </c>
      <c r="H40" s="12">
        <f t="shared" si="6"/>
        <v>9.1270566993199909E-2</v>
      </c>
      <c r="I40" s="117"/>
      <c r="J40" s="118">
        <f t="shared" si="7"/>
        <v>0.3805951487871968</v>
      </c>
      <c r="K40" s="12">
        <f t="shared" si="8"/>
        <v>9.1270566993199909E-2</v>
      </c>
      <c r="L40" s="117"/>
      <c r="M40" s="118">
        <f t="shared" si="9"/>
        <v>0.18010372465818003</v>
      </c>
      <c r="N40" s="12">
        <f t="shared" si="10"/>
        <v>9.1270566993199909E-2</v>
      </c>
      <c r="O40" s="117"/>
      <c r="P40" s="118">
        <f t="shared" si="11"/>
        <v>-4.4965167827738961E-2</v>
      </c>
      <c r="Q40" s="12">
        <f t="shared" si="12"/>
        <v>9.1270566993199909E-2</v>
      </c>
      <c r="R40" s="117"/>
    </row>
    <row r="41" spans="1:18" x14ac:dyDescent="0.25">
      <c r="A41" s="130">
        <v>21823</v>
      </c>
      <c r="B41" s="41">
        <v>56.88</v>
      </c>
      <c r="C41" s="39">
        <v>3194.6529999999998</v>
      </c>
      <c r="D41" s="12">
        <f t="shared" si="0"/>
        <v>0.13623651618058319</v>
      </c>
      <c r="E41" s="12">
        <f t="shared" si="1"/>
        <v>6.7350624843805607E-2</v>
      </c>
      <c r="F41" s="13"/>
      <c r="G41" s="118">
        <f t="shared" si="5"/>
        <v>0.29244031830238715</v>
      </c>
      <c r="H41" s="12">
        <f t="shared" si="6"/>
        <v>6.7350624843805607E-2</v>
      </c>
      <c r="I41" s="117"/>
      <c r="J41" s="118">
        <f t="shared" si="7"/>
        <v>0.31686460807600936</v>
      </c>
      <c r="K41" s="12">
        <f t="shared" si="8"/>
        <v>6.7350624843805607E-2</v>
      </c>
      <c r="L41" s="117"/>
      <c r="M41" s="118">
        <f t="shared" si="9"/>
        <v>0.3805951487871968</v>
      </c>
      <c r="N41" s="12">
        <f t="shared" si="10"/>
        <v>6.7350624843805607E-2</v>
      </c>
      <c r="O41" s="117"/>
      <c r="P41" s="118">
        <f t="shared" si="11"/>
        <v>0.18010372465818003</v>
      </c>
      <c r="Q41" s="12">
        <f t="shared" si="12"/>
        <v>6.7350624843805607E-2</v>
      </c>
      <c r="R41" s="117"/>
    </row>
    <row r="42" spans="1:18" x14ac:dyDescent="0.25">
      <c r="A42" s="130">
        <v>21915</v>
      </c>
      <c r="B42" s="41">
        <v>59.89</v>
      </c>
      <c r="C42" s="39">
        <v>3203.759</v>
      </c>
      <c r="D42" s="12">
        <f t="shared" si="0"/>
        <v>8.4767252309364327E-2</v>
      </c>
      <c r="E42" s="12">
        <f t="shared" si="1"/>
        <v>4.5925594621109012E-2</v>
      </c>
      <c r="F42" s="13"/>
      <c r="G42" s="118">
        <f t="shared" si="5"/>
        <v>0.13623651618058319</v>
      </c>
      <c r="H42" s="12">
        <f t="shared" si="6"/>
        <v>4.5925594621109012E-2</v>
      </c>
      <c r="I42" s="117"/>
      <c r="J42" s="118">
        <f t="shared" si="7"/>
        <v>0.29244031830238715</v>
      </c>
      <c r="K42" s="12">
        <f t="shared" si="8"/>
        <v>4.5925594621109012E-2</v>
      </c>
      <c r="L42" s="117"/>
      <c r="M42" s="118">
        <f t="shared" si="9"/>
        <v>0.31686460807600936</v>
      </c>
      <c r="N42" s="12">
        <f t="shared" si="10"/>
        <v>4.5925594621109012E-2</v>
      </c>
      <c r="O42" s="117"/>
      <c r="P42" s="118">
        <f t="shared" si="11"/>
        <v>0.3805951487871968</v>
      </c>
      <c r="Q42" s="12">
        <f t="shared" si="12"/>
        <v>4.5925594621109012E-2</v>
      </c>
      <c r="R42" s="117"/>
    </row>
    <row r="43" spans="1:18" x14ac:dyDescent="0.25">
      <c r="A43" s="130">
        <v>22006</v>
      </c>
      <c r="B43" s="41">
        <v>55.34</v>
      </c>
      <c r="C43" s="39">
        <v>3275.7570000000001</v>
      </c>
      <c r="D43" s="12">
        <f t="shared" si="0"/>
        <v>-1.8037518037516964E-3</v>
      </c>
      <c r="E43" s="12">
        <f t="shared" si="1"/>
        <v>4.9271029258767696E-2</v>
      </c>
      <c r="F43" s="13"/>
      <c r="G43" s="118">
        <f t="shared" si="5"/>
        <v>8.4767252309364327E-2</v>
      </c>
      <c r="H43" s="12">
        <f t="shared" si="6"/>
        <v>4.9271029258767696E-2</v>
      </c>
      <c r="I43" s="117"/>
      <c r="J43" s="118">
        <f t="shared" si="7"/>
        <v>0.13623651618058319</v>
      </c>
      <c r="K43" s="12">
        <f t="shared" si="8"/>
        <v>4.9271029258767696E-2</v>
      </c>
      <c r="L43" s="117"/>
      <c r="M43" s="118">
        <f t="shared" si="9"/>
        <v>0.29244031830238715</v>
      </c>
      <c r="N43" s="12">
        <f t="shared" si="10"/>
        <v>4.9271029258767696E-2</v>
      </c>
      <c r="O43" s="117"/>
      <c r="P43" s="118">
        <f t="shared" si="11"/>
        <v>0.31686460807600936</v>
      </c>
      <c r="Q43" s="12">
        <f t="shared" si="12"/>
        <v>4.9271029258767696E-2</v>
      </c>
      <c r="R43" s="117"/>
    </row>
    <row r="44" spans="1:18" x14ac:dyDescent="0.25">
      <c r="A44" s="130">
        <v>22097</v>
      </c>
      <c r="B44" s="41">
        <v>56.92</v>
      </c>
      <c r="C44" s="39">
        <v>3258.0880000000002</v>
      </c>
      <c r="D44" s="12">
        <f t="shared" si="0"/>
        <v>-2.6509321019326126E-2</v>
      </c>
      <c r="E44" s="12">
        <f t="shared" si="1"/>
        <v>2.0582762703688084E-2</v>
      </c>
      <c r="F44" s="13"/>
      <c r="G44" s="118">
        <f t="shared" si="5"/>
        <v>-1.8037518037516964E-3</v>
      </c>
      <c r="H44" s="12">
        <f t="shared" si="6"/>
        <v>2.0582762703688084E-2</v>
      </c>
      <c r="I44" s="117"/>
      <c r="J44" s="118">
        <f t="shared" si="7"/>
        <v>8.4767252309364327E-2</v>
      </c>
      <c r="K44" s="12">
        <f t="shared" si="8"/>
        <v>2.0582762703688084E-2</v>
      </c>
      <c r="L44" s="117"/>
      <c r="M44" s="118">
        <f t="shared" si="9"/>
        <v>0.13623651618058319</v>
      </c>
      <c r="N44" s="12">
        <f t="shared" si="10"/>
        <v>2.0582762703688084E-2</v>
      </c>
      <c r="O44" s="117"/>
      <c r="P44" s="118">
        <f t="shared" si="11"/>
        <v>0.29244031830238715</v>
      </c>
      <c r="Q44" s="12">
        <f t="shared" si="12"/>
        <v>2.0582762703688084E-2</v>
      </c>
      <c r="R44" s="117"/>
    </row>
    <row r="45" spans="1:18" x14ac:dyDescent="0.25">
      <c r="A45" s="130">
        <v>22189</v>
      </c>
      <c r="B45" s="41">
        <v>53.52</v>
      </c>
      <c r="C45" s="39">
        <v>3274.029</v>
      </c>
      <c r="D45" s="12">
        <f t="shared" si="0"/>
        <v>-5.9071729957805852E-2</v>
      </c>
      <c r="E45" s="12">
        <f t="shared" si="1"/>
        <v>2.4846516976961164E-2</v>
      </c>
      <c r="F45" s="13"/>
      <c r="G45" s="118">
        <f t="shared" si="5"/>
        <v>-2.6509321019326126E-2</v>
      </c>
      <c r="H45" s="12">
        <f t="shared" si="6"/>
        <v>2.4846516976961164E-2</v>
      </c>
      <c r="I45" s="117"/>
      <c r="J45" s="118">
        <f t="shared" si="7"/>
        <v>-1.8037518037516964E-3</v>
      </c>
      <c r="K45" s="12">
        <f t="shared" si="8"/>
        <v>2.4846516976961164E-2</v>
      </c>
      <c r="L45" s="117"/>
      <c r="M45" s="118">
        <f t="shared" si="9"/>
        <v>8.4767252309364327E-2</v>
      </c>
      <c r="N45" s="12">
        <f t="shared" si="10"/>
        <v>2.4846516976961164E-2</v>
      </c>
      <c r="O45" s="117"/>
      <c r="P45" s="118">
        <f t="shared" si="11"/>
        <v>0.13623651618058319</v>
      </c>
      <c r="Q45" s="12">
        <f t="shared" si="12"/>
        <v>2.4846516976961164E-2</v>
      </c>
      <c r="R45" s="117"/>
    </row>
    <row r="46" spans="1:18" x14ac:dyDescent="0.25">
      <c r="A46" s="130">
        <v>22281</v>
      </c>
      <c r="B46" s="41">
        <v>58.11</v>
      </c>
      <c r="C46" s="39">
        <v>3232.009</v>
      </c>
      <c r="D46" s="12">
        <f t="shared" si="0"/>
        <v>-2.972115545166143E-2</v>
      </c>
      <c r="E46" s="12">
        <f t="shared" si="1"/>
        <v>8.8177668794686692E-3</v>
      </c>
      <c r="F46" s="13"/>
      <c r="G46" s="118">
        <f t="shared" si="5"/>
        <v>-5.9071729957805852E-2</v>
      </c>
      <c r="H46" s="12">
        <f t="shared" si="6"/>
        <v>8.8177668794686692E-3</v>
      </c>
      <c r="I46" s="117"/>
      <c r="J46" s="118">
        <f t="shared" si="7"/>
        <v>-2.6509321019326126E-2</v>
      </c>
      <c r="K46" s="12">
        <f t="shared" si="8"/>
        <v>8.8177668794686692E-3</v>
      </c>
      <c r="L46" s="117"/>
      <c r="M46" s="118">
        <f t="shared" si="9"/>
        <v>-1.8037518037516964E-3</v>
      </c>
      <c r="N46" s="12">
        <f t="shared" si="10"/>
        <v>8.8177668794686692E-3</v>
      </c>
      <c r="O46" s="117"/>
      <c r="P46" s="118">
        <f t="shared" si="11"/>
        <v>8.4767252309364327E-2</v>
      </c>
      <c r="Q46" s="12">
        <f t="shared" si="12"/>
        <v>8.8177668794686692E-3</v>
      </c>
      <c r="R46" s="117"/>
    </row>
    <row r="47" spans="1:18" x14ac:dyDescent="0.25">
      <c r="A47" s="130">
        <v>22371</v>
      </c>
      <c r="B47" s="41">
        <v>65.06</v>
      </c>
      <c r="C47" s="39">
        <v>3253.826</v>
      </c>
      <c r="D47" s="12">
        <f t="shared" si="0"/>
        <v>0.17564148897723153</v>
      </c>
      <c r="E47" s="12">
        <f t="shared" si="1"/>
        <v>-6.6949410472144644E-3</v>
      </c>
      <c r="F47" s="13">
        <f>CORREL(D7:D47,E7:E47)</f>
        <v>0.35840077711924578</v>
      </c>
      <c r="G47" s="118">
        <f t="shared" si="5"/>
        <v>-2.972115545166143E-2</v>
      </c>
      <c r="H47" s="12">
        <f t="shared" si="6"/>
        <v>-6.6949410472144644E-3</v>
      </c>
      <c r="I47" s="13"/>
      <c r="J47" s="118">
        <f t="shared" si="7"/>
        <v>-5.9071729957805852E-2</v>
      </c>
      <c r="K47" s="12">
        <f t="shared" si="8"/>
        <v>-6.6949410472144644E-3</v>
      </c>
      <c r="L47" s="117"/>
      <c r="M47" s="118">
        <f t="shared" si="9"/>
        <v>-2.6509321019326126E-2</v>
      </c>
      <c r="N47" s="12">
        <f t="shared" si="10"/>
        <v>-6.6949410472144644E-3</v>
      </c>
      <c r="O47" s="117"/>
      <c r="P47" s="118">
        <f t="shared" si="11"/>
        <v>-1.8037518037516964E-3</v>
      </c>
      <c r="Q47" s="12">
        <f t="shared" si="12"/>
        <v>-6.6949410472144644E-3</v>
      </c>
      <c r="R47" s="117"/>
    </row>
    <row r="48" spans="1:18" x14ac:dyDescent="0.25">
      <c r="A48" s="130">
        <v>22462</v>
      </c>
      <c r="B48" s="41">
        <v>64.64</v>
      </c>
      <c r="C48" s="39">
        <v>3309.0590000000002</v>
      </c>
      <c r="D48" s="12">
        <f t="shared" si="0"/>
        <v>0.13562895291637389</v>
      </c>
      <c r="E48" s="12">
        <f t="shared" si="1"/>
        <v>1.5644451592467634E-2</v>
      </c>
      <c r="F48" s="13">
        <f t="shared" ref="F48:F111" si="13">CORREL(D8:D48,E8:E48)</f>
        <v>0.34152580220423107</v>
      </c>
      <c r="G48" s="118">
        <f t="shared" si="5"/>
        <v>0.17564148897723153</v>
      </c>
      <c r="H48" s="12">
        <f t="shared" si="6"/>
        <v>1.5644451592467634E-2</v>
      </c>
      <c r="I48" s="13">
        <f>CORREL(G8:G48,H8:H48)</f>
        <v>0.64164165157650144</v>
      </c>
      <c r="J48" s="118">
        <f t="shared" si="7"/>
        <v>-2.972115545166143E-2</v>
      </c>
      <c r="K48" s="12">
        <f t="shared" si="8"/>
        <v>1.5644451592467634E-2</v>
      </c>
      <c r="L48" s="117"/>
      <c r="M48" s="118">
        <f t="shared" si="9"/>
        <v>-5.9071729957805852E-2</v>
      </c>
      <c r="N48" s="12">
        <f t="shared" si="10"/>
        <v>1.5644451592467634E-2</v>
      </c>
      <c r="O48" s="117"/>
      <c r="P48" s="118">
        <f t="shared" si="11"/>
        <v>-2.6509321019326126E-2</v>
      </c>
      <c r="Q48" s="12">
        <f t="shared" si="12"/>
        <v>1.5644451592467634E-2</v>
      </c>
      <c r="R48" s="117"/>
    </row>
    <row r="49" spans="1:18" x14ac:dyDescent="0.25">
      <c r="A49" s="130">
        <v>22554</v>
      </c>
      <c r="B49" s="41">
        <v>66.73</v>
      </c>
      <c r="C49" s="39">
        <v>3372.5810000000001</v>
      </c>
      <c r="D49" s="12">
        <f t="shared" si="0"/>
        <v>0.24682361733931235</v>
      </c>
      <c r="E49" s="12">
        <f t="shared" si="1"/>
        <v>3.0101138383319181E-2</v>
      </c>
      <c r="F49" s="13">
        <f t="shared" si="13"/>
        <v>0.33589005471719263</v>
      </c>
      <c r="G49" s="118">
        <f t="shared" si="5"/>
        <v>0.13562895291637389</v>
      </c>
      <c r="H49" s="12">
        <f t="shared" si="6"/>
        <v>3.0101138383319181E-2</v>
      </c>
      <c r="I49" s="13">
        <f t="shared" ref="I49:I112" si="14">CORREL(G9:G49,H9:H49)</f>
        <v>0.64070397659636025</v>
      </c>
      <c r="J49" s="118">
        <f t="shared" si="7"/>
        <v>0.17564148897723153</v>
      </c>
      <c r="K49" s="12">
        <f t="shared" si="8"/>
        <v>3.0101138383319181E-2</v>
      </c>
      <c r="L49" s="13">
        <f>CORREL(J9:J49,K9:K49)</f>
        <v>0.72687146438779848</v>
      </c>
      <c r="M49" s="118">
        <f t="shared" si="9"/>
        <v>-2.972115545166143E-2</v>
      </c>
      <c r="N49" s="12">
        <f t="shared" si="10"/>
        <v>3.0101138383319181E-2</v>
      </c>
      <c r="O49" s="117"/>
      <c r="P49" s="118">
        <f t="shared" si="11"/>
        <v>-5.9071729957805852E-2</v>
      </c>
      <c r="Q49" s="12">
        <f t="shared" si="12"/>
        <v>3.0101138383319181E-2</v>
      </c>
      <c r="R49" s="117"/>
    </row>
    <row r="50" spans="1:18" x14ac:dyDescent="0.25">
      <c r="A50" s="130">
        <v>22646</v>
      </c>
      <c r="B50" s="41">
        <v>71.55</v>
      </c>
      <c r="C50" s="39">
        <v>3438.721</v>
      </c>
      <c r="D50" s="12">
        <f t="shared" si="0"/>
        <v>0.23128549303045953</v>
      </c>
      <c r="E50" s="12">
        <f t="shared" si="1"/>
        <v>6.3957742691929331E-2</v>
      </c>
      <c r="F50" s="13">
        <f t="shared" si="13"/>
        <v>0.34038503411764659</v>
      </c>
      <c r="G50" s="118">
        <f t="shared" si="5"/>
        <v>0.24682361733931235</v>
      </c>
      <c r="H50" s="12">
        <f t="shared" si="6"/>
        <v>6.3957742691929331E-2</v>
      </c>
      <c r="I50" s="13">
        <f t="shared" si="14"/>
        <v>0.64989655223708331</v>
      </c>
      <c r="J50" s="118">
        <f t="shared" si="7"/>
        <v>0.13562895291637389</v>
      </c>
      <c r="K50" s="12">
        <f t="shared" si="8"/>
        <v>6.3957742691929331E-2</v>
      </c>
      <c r="L50" s="13">
        <f t="shared" ref="L50:L113" si="15">CORREL(J10:J50,K10:K50)</f>
        <v>0.71577726465972047</v>
      </c>
      <c r="M50" s="118">
        <f t="shared" si="9"/>
        <v>0.17564148897723153</v>
      </c>
      <c r="N50" s="12">
        <f t="shared" si="10"/>
        <v>6.3957742691929331E-2</v>
      </c>
      <c r="O50" s="13">
        <f>CORREL(M10:M50,N10:N50)</f>
        <v>0.60894756947075457</v>
      </c>
      <c r="P50" s="118">
        <f t="shared" si="11"/>
        <v>-2.972115545166143E-2</v>
      </c>
      <c r="Q50" s="12">
        <f t="shared" si="12"/>
        <v>6.3957742691929331E-2</v>
      </c>
      <c r="R50" s="117"/>
    </row>
    <row r="51" spans="1:18" x14ac:dyDescent="0.25">
      <c r="A51" s="130">
        <v>22736</v>
      </c>
      <c r="B51" s="41">
        <v>69.55</v>
      </c>
      <c r="C51" s="39">
        <v>3500.0540000000001</v>
      </c>
      <c r="D51" s="12">
        <f t="shared" si="0"/>
        <v>6.9013218567476109E-2</v>
      </c>
      <c r="E51" s="12">
        <f t="shared" si="1"/>
        <v>7.5673376511220969E-2</v>
      </c>
      <c r="F51" s="13">
        <f t="shared" si="13"/>
        <v>0.31746153166196667</v>
      </c>
      <c r="G51" s="118">
        <f t="shared" si="5"/>
        <v>0.23128549303045953</v>
      </c>
      <c r="H51" s="12">
        <f t="shared" si="6"/>
        <v>7.5673376511220969E-2</v>
      </c>
      <c r="I51" s="13">
        <f t="shared" si="14"/>
        <v>0.6511843555568263</v>
      </c>
      <c r="J51" s="118">
        <f t="shared" si="7"/>
        <v>0.24682361733931235</v>
      </c>
      <c r="K51" s="12">
        <f t="shared" si="8"/>
        <v>7.5673376511220969E-2</v>
      </c>
      <c r="L51" s="13">
        <f t="shared" si="15"/>
        <v>0.71874942520793106</v>
      </c>
      <c r="M51" s="118">
        <f t="shared" si="9"/>
        <v>0.13562895291637389</v>
      </c>
      <c r="N51" s="12">
        <f t="shared" si="10"/>
        <v>7.5673376511220969E-2</v>
      </c>
      <c r="O51" s="13">
        <f t="shared" ref="O51:O114" si="16">CORREL(M11:M51,N11:N51)</f>
        <v>0.59116813894716636</v>
      </c>
      <c r="P51" s="118">
        <f t="shared" si="11"/>
        <v>0.17564148897723153</v>
      </c>
      <c r="Q51" s="12">
        <f t="shared" si="12"/>
        <v>7.5673376511220969E-2</v>
      </c>
      <c r="R51" s="13">
        <f>CORREL(P11:P51,Q11:Q51)</f>
        <v>0.33126724649205391</v>
      </c>
    </row>
    <row r="52" spans="1:18" x14ac:dyDescent="0.25">
      <c r="A52" s="130">
        <v>22827</v>
      </c>
      <c r="B52" s="41">
        <v>54.75</v>
      </c>
      <c r="C52" s="39">
        <v>3531.683</v>
      </c>
      <c r="D52" s="12">
        <f t="shared" si="0"/>
        <v>-0.15300123762376239</v>
      </c>
      <c r="E52" s="12">
        <f t="shared" si="1"/>
        <v>6.7277132260258776E-2</v>
      </c>
      <c r="F52" s="13">
        <f t="shared" si="13"/>
        <v>0.25690673413974369</v>
      </c>
      <c r="G52" s="118">
        <f t="shared" si="5"/>
        <v>6.9013218567476109E-2</v>
      </c>
      <c r="H52" s="12">
        <f t="shared" si="6"/>
        <v>6.7277132260258776E-2</v>
      </c>
      <c r="I52" s="13">
        <f t="shared" si="14"/>
        <v>0.63046883497935513</v>
      </c>
      <c r="J52" s="118">
        <f t="shared" si="7"/>
        <v>0.23128549303045953</v>
      </c>
      <c r="K52" s="12">
        <f t="shared" si="8"/>
        <v>6.7277132260258776E-2</v>
      </c>
      <c r="L52" s="13">
        <f t="shared" si="15"/>
        <v>0.72033263623390575</v>
      </c>
      <c r="M52" s="118">
        <f t="shared" si="9"/>
        <v>0.24682361733931235</v>
      </c>
      <c r="N52" s="12">
        <f t="shared" si="10"/>
        <v>6.7277132260258776E-2</v>
      </c>
      <c r="O52" s="13">
        <f t="shared" si="16"/>
        <v>0.59681800302116017</v>
      </c>
      <c r="P52" s="118">
        <f t="shared" si="11"/>
        <v>0.13562895291637389</v>
      </c>
      <c r="Q52" s="12">
        <f t="shared" si="12"/>
        <v>6.7277132260258776E-2</v>
      </c>
      <c r="R52" s="13">
        <f t="shared" ref="R52:R115" si="17">CORREL(P12:P52,Q12:Q52)</f>
        <v>0.32074981657906593</v>
      </c>
    </row>
    <row r="53" spans="1:18" x14ac:dyDescent="0.25">
      <c r="A53" s="130">
        <v>22919</v>
      </c>
      <c r="B53" s="41">
        <v>56.27</v>
      </c>
      <c r="C53" s="39">
        <v>3575.07</v>
      </c>
      <c r="D53" s="12">
        <f t="shared" si="0"/>
        <v>-0.15675108646785552</v>
      </c>
      <c r="E53" s="12">
        <f t="shared" si="1"/>
        <v>6.0039773692611043E-2</v>
      </c>
      <c r="F53" s="13">
        <f t="shared" si="13"/>
        <v>0.21292421288746652</v>
      </c>
      <c r="G53" s="118">
        <f t="shared" si="5"/>
        <v>-0.15300123762376239</v>
      </c>
      <c r="H53" s="12">
        <f t="shared" si="6"/>
        <v>6.0039773692611043E-2</v>
      </c>
      <c r="I53" s="13">
        <f t="shared" si="14"/>
        <v>0.56844190622383506</v>
      </c>
      <c r="J53" s="118">
        <f t="shared" si="7"/>
        <v>6.9013218567476109E-2</v>
      </c>
      <c r="K53" s="12">
        <f t="shared" si="8"/>
        <v>6.0039773692611043E-2</v>
      </c>
      <c r="L53" s="13">
        <f t="shared" si="15"/>
        <v>0.7051393727717431</v>
      </c>
      <c r="M53" s="118">
        <f t="shared" si="9"/>
        <v>0.23128549303045953</v>
      </c>
      <c r="N53" s="12">
        <f t="shared" si="10"/>
        <v>6.0039773692611043E-2</v>
      </c>
      <c r="O53" s="13">
        <f t="shared" si="16"/>
        <v>0.60230062960684971</v>
      </c>
      <c r="P53" s="118">
        <f t="shared" si="11"/>
        <v>0.24682361733931235</v>
      </c>
      <c r="Q53" s="12">
        <f t="shared" si="12"/>
        <v>6.0039773692611043E-2</v>
      </c>
      <c r="R53" s="13">
        <f t="shared" si="17"/>
        <v>0.33106851010357186</v>
      </c>
    </row>
    <row r="54" spans="1:18" x14ac:dyDescent="0.25">
      <c r="A54" s="130">
        <v>23011</v>
      </c>
      <c r="B54" s="41">
        <v>63.1</v>
      </c>
      <c r="C54" s="39">
        <v>3586.8270000000002</v>
      </c>
      <c r="D54" s="12">
        <f t="shared" si="0"/>
        <v>-0.11809923130677846</v>
      </c>
      <c r="E54" s="12">
        <f t="shared" si="1"/>
        <v>4.3070083324584951E-2</v>
      </c>
      <c r="F54" s="13">
        <f t="shared" si="13"/>
        <v>0.1965011826408497</v>
      </c>
      <c r="G54" s="118">
        <f t="shared" si="5"/>
        <v>-0.15675108646785552</v>
      </c>
      <c r="H54" s="12">
        <f t="shared" si="6"/>
        <v>4.3070083324584951E-2</v>
      </c>
      <c r="I54" s="13">
        <f t="shared" si="14"/>
        <v>0.54398233711443267</v>
      </c>
      <c r="J54" s="118">
        <f t="shared" si="7"/>
        <v>-0.15300123762376239</v>
      </c>
      <c r="K54" s="12">
        <f t="shared" si="8"/>
        <v>4.3070083324584951E-2</v>
      </c>
      <c r="L54" s="13">
        <f t="shared" si="15"/>
        <v>0.66950664879968069</v>
      </c>
      <c r="M54" s="118">
        <f t="shared" si="9"/>
        <v>6.9013218567476109E-2</v>
      </c>
      <c r="N54" s="12">
        <f t="shared" si="10"/>
        <v>4.3070083324584951E-2</v>
      </c>
      <c r="O54" s="13">
        <f t="shared" si="16"/>
        <v>0.60115726372474265</v>
      </c>
      <c r="P54" s="118">
        <f t="shared" si="11"/>
        <v>0.23128549303045953</v>
      </c>
      <c r="Q54" s="12">
        <f t="shared" si="12"/>
        <v>4.3070083324584951E-2</v>
      </c>
      <c r="R54" s="13">
        <f t="shared" si="17"/>
        <v>0.33858962647196589</v>
      </c>
    </row>
    <row r="55" spans="1:18" x14ac:dyDescent="0.25">
      <c r="A55" s="130">
        <v>23101</v>
      </c>
      <c r="B55" s="41">
        <v>66.569999999999993</v>
      </c>
      <c r="C55" s="39">
        <v>3625.9810000000002</v>
      </c>
      <c r="D55" s="12">
        <f t="shared" si="0"/>
        <v>-4.2846872753414922E-2</v>
      </c>
      <c r="E55" s="12">
        <f t="shared" si="1"/>
        <v>3.5978587758931813E-2</v>
      </c>
      <c r="F55" s="13">
        <f t="shared" si="13"/>
        <v>0.19288683350444463</v>
      </c>
      <c r="G55" s="118">
        <f t="shared" si="5"/>
        <v>-0.11809923130677846</v>
      </c>
      <c r="H55" s="12">
        <f t="shared" si="6"/>
        <v>3.5978587758931813E-2</v>
      </c>
      <c r="I55" s="13">
        <f t="shared" si="14"/>
        <v>0.5380028108511874</v>
      </c>
      <c r="J55" s="118">
        <f t="shared" si="7"/>
        <v>-0.15675108646785552</v>
      </c>
      <c r="K55" s="12">
        <f t="shared" si="8"/>
        <v>3.5978587758931813E-2</v>
      </c>
      <c r="L55" s="13">
        <f t="shared" si="15"/>
        <v>0.64308357336561373</v>
      </c>
      <c r="M55" s="118">
        <f t="shared" si="9"/>
        <v>-0.15300123762376239</v>
      </c>
      <c r="N55" s="12">
        <f t="shared" si="10"/>
        <v>3.5978587758931813E-2</v>
      </c>
      <c r="O55" s="13">
        <f t="shared" si="16"/>
        <v>0.57844775413858129</v>
      </c>
      <c r="P55" s="118">
        <f t="shared" si="11"/>
        <v>6.9013218567476109E-2</v>
      </c>
      <c r="Q55" s="12">
        <f t="shared" si="12"/>
        <v>3.5978587758931813E-2</v>
      </c>
      <c r="R55" s="13">
        <f t="shared" si="17"/>
        <v>0.3355342256965208</v>
      </c>
    </row>
    <row r="56" spans="1:18" x14ac:dyDescent="0.25">
      <c r="A56" s="130">
        <v>23192</v>
      </c>
      <c r="B56" s="41">
        <v>69.37</v>
      </c>
      <c r="C56" s="39">
        <v>3666.6689999999999</v>
      </c>
      <c r="D56" s="12">
        <f t="shared" si="0"/>
        <v>0.26703196347031977</v>
      </c>
      <c r="E56" s="12">
        <f t="shared" si="1"/>
        <v>3.8221437201470199E-2</v>
      </c>
      <c r="F56" s="13">
        <f t="shared" si="13"/>
        <v>0.20555682478486792</v>
      </c>
      <c r="G56" s="118">
        <f t="shared" si="5"/>
        <v>-4.2846872753414922E-2</v>
      </c>
      <c r="H56" s="12">
        <f t="shared" si="6"/>
        <v>3.8221437201470199E-2</v>
      </c>
      <c r="I56" s="13">
        <f t="shared" si="14"/>
        <v>0.5334986226837245</v>
      </c>
      <c r="J56" s="118">
        <f t="shared" si="7"/>
        <v>-0.11809923130677846</v>
      </c>
      <c r="K56" s="12">
        <f t="shared" si="8"/>
        <v>3.8221437201470199E-2</v>
      </c>
      <c r="L56" s="13">
        <f t="shared" si="15"/>
        <v>0.6381655988150291</v>
      </c>
      <c r="M56" s="118">
        <f t="shared" si="9"/>
        <v>-0.15675108646785552</v>
      </c>
      <c r="N56" s="12">
        <f t="shared" si="10"/>
        <v>3.8221437201470199E-2</v>
      </c>
      <c r="O56" s="13">
        <f t="shared" si="16"/>
        <v>0.55056597198867863</v>
      </c>
      <c r="P56" s="118">
        <f t="shared" si="11"/>
        <v>-0.15300123762376239</v>
      </c>
      <c r="Q56" s="12">
        <f t="shared" si="12"/>
        <v>3.8221437201470199E-2</v>
      </c>
      <c r="R56" s="13">
        <f t="shared" si="17"/>
        <v>0.31809090097516152</v>
      </c>
    </row>
    <row r="57" spans="1:18" x14ac:dyDescent="0.25">
      <c r="A57" s="130">
        <v>23284</v>
      </c>
      <c r="B57" s="41">
        <v>71.7</v>
      </c>
      <c r="C57" s="39">
        <v>3747.2779999999998</v>
      </c>
      <c r="D57" s="12">
        <f t="shared" si="0"/>
        <v>0.27421361293762225</v>
      </c>
      <c r="E57" s="12">
        <f t="shared" si="1"/>
        <v>4.816912675835705E-2</v>
      </c>
      <c r="F57" s="13">
        <f t="shared" si="13"/>
        <v>0.2419129845702542</v>
      </c>
      <c r="G57" s="118">
        <f t="shared" si="5"/>
        <v>0.26703196347031977</v>
      </c>
      <c r="H57" s="12">
        <f t="shared" si="6"/>
        <v>4.816912675835705E-2</v>
      </c>
      <c r="I57" s="13">
        <f t="shared" si="14"/>
        <v>0.55770428897659297</v>
      </c>
      <c r="J57" s="118">
        <f t="shared" si="7"/>
        <v>-4.2846872753414922E-2</v>
      </c>
      <c r="K57" s="12">
        <f t="shared" si="8"/>
        <v>4.816912675835705E-2</v>
      </c>
      <c r="L57" s="13">
        <f t="shared" si="15"/>
        <v>0.62811195681454579</v>
      </c>
      <c r="M57" s="118">
        <f t="shared" si="9"/>
        <v>-0.11809923130677846</v>
      </c>
      <c r="N57" s="12">
        <f t="shared" si="10"/>
        <v>4.816912675835705E-2</v>
      </c>
      <c r="O57" s="13">
        <f t="shared" si="16"/>
        <v>0.53884637820609027</v>
      </c>
      <c r="P57" s="118">
        <f t="shared" si="11"/>
        <v>-0.15675108646785552</v>
      </c>
      <c r="Q57" s="12">
        <f t="shared" si="12"/>
        <v>4.816912675835705E-2</v>
      </c>
      <c r="R57" s="13">
        <f t="shared" si="17"/>
        <v>0.28044554530466054</v>
      </c>
    </row>
    <row r="58" spans="1:18" x14ac:dyDescent="0.25">
      <c r="A58" s="130">
        <v>23376</v>
      </c>
      <c r="B58" s="41">
        <v>75.02</v>
      </c>
      <c r="C58" s="39">
        <v>3771.8449999999998</v>
      </c>
      <c r="D58" s="12">
        <f t="shared" si="0"/>
        <v>0.18890649762282075</v>
      </c>
      <c r="E58" s="12">
        <f t="shared" si="1"/>
        <v>5.1582638359753519E-2</v>
      </c>
      <c r="F58" s="13">
        <f t="shared" si="13"/>
        <v>0.26718255963386928</v>
      </c>
      <c r="G58" s="118">
        <f t="shared" si="5"/>
        <v>0.27421361293762225</v>
      </c>
      <c r="H58" s="12">
        <f t="shared" si="6"/>
        <v>5.1582638359753519E-2</v>
      </c>
      <c r="I58" s="13">
        <f t="shared" si="14"/>
        <v>0.58559906957528451</v>
      </c>
      <c r="J58" s="118">
        <f t="shared" si="7"/>
        <v>0.26703196347031977</v>
      </c>
      <c r="K58" s="12">
        <f t="shared" si="8"/>
        <v>5.1582638359753519E-2</v>
      </c>
      <c r="L58" s="13">
        <f t="shared" si="15"/>
        <v>0.64434696269297254</v>
      </c>
      <c r="M58" s="118">
        <f t="shared" si="9"/>
        <v>-4.2846872753414922E-2</v>
      </c>
      <c r="N58" s="12">
        <f t="shared" si="10"/>
        <v>5.1582638359753519E-2</v>
      </c>
      <c r="O58" s="13">
        <f t="shared" si="16"/>
        <v>0.5207149227972333</v>
      </c>
      <c r="P58" s="118">
        <f t="shared" si="11"/>
        <v>-0.11809923130677846</v>
      </c>
      <c r="Q58" s="12">
        <f t="shared" si="12"/>
        <v>5.1582638359753519E-2</v>
      </c>
      <c r="R58" s="13">
        <f t="shared" si="17"/>
        <v>0.26058864875054072</v>
      </c>
    </row>
    <row r="59" spans="1:18" x14ac:dyDescent="0.25">
      <c r="A59" s="130">
        <v>23467</v>
      </c>
      <c r="B59" s="41">
        <v>78.98</v>
      </c>
      <c r="C59" s="39">
        <v>3851.366</v>
      </c>
      <c r="D59" s="12">
        <f t="shared" si="0"/>
        <v>0.18642030944870069</v>
      </c>
      <c r="E59" s="12">
        <f t="shared" si="1"/>
        <v>6.215835107795642E-2</v>
      </c>
      <c r="F59" s="13">
        <f t="shared" si="13"/>
        <v>0.25482055230446193</v>
      </c>
      <c r="G59" s="118">
        <f t="shared" si="5"/>
        <v>0.18890649762282075</v>
      </c>
      <c r="H59" s="12">
        <f t="shared" si="6"/>
        <v>6.215835107795642E-2</v>
      </c>
      <c r="I59" s="13">
        <f t="shared" si="14"/>
        <v>0.57881296795349568</v>
      </c>
      <c r="J59" s="118">
        <f t="shared" si="7"/>
        <v>0.27421361293762225</v>
      </c>
      <c r="K59" s="12">
        <f t="shared" si="8"/>
        <v>6.215835107795642E-2</v>
      </c>
      <c r="L59" s="13">
        <f t="shared" si="15"/>
        <v>0.64565537189895994</v>
      </c>
      <c r="M59" s="118">
        <f t="shared" si="9"/>
        <v>0.26703196347031977</v>
      </c>
      <c r="N59" s="12">
        <f t="shared" si="10"/>
        <v>6.215835107795642E-2</v>
      </c>
      <c r="O59" s="13">
        <f t="shared" si="16"/>
        <v>0.52852924331424544</v>
      </c>
      <c r="P59" s="118">
        <f t="shared" si="11"/>
        <v>-4.2846872753414922E-2</v>
      </c>
      <c r="Q59" s="12">
        <f t="shared" si="12"/>
        <v>6.215835107795642E-2</v>
      </c>
      <c r="R59" s="13">
        <f t="shared" si="17"/>
        <v>0.24023803316055786</v>
      </c>
    </row>
    <row r="60" spans="1:18" x14ac:dyDescent="0.25">
      <c r="A60" s="130">
        <v>23558</v>
      </c>
      <c r="B60" s="41">
        <v>81.69</v>
      </c>
      <c r="C60" s="39">
        <v>3893.2959999999998</v>
      </c>
      <c r="D60" s="12">
        <f t="shared" si="0"/>
        <v>0.17759838546922291</v>
      </c>
      <c r="E60" s="12">
        <f t="shared" si="1"/>
        <v>6.1807324304429923E-2</v>
      </c>
      <c r="F60" s="13">
        <f t="shared" si="13"/>
        <v>0.2524203774685202</v>
      </c>
      <c r="G60" s="118">
        <f t="shared" si="5"/>
        <v>0.18642030944870069</v>
      </c>
      <c r="H60" s="12">
        <f t="shared" si="6"/>
        <v>6.1807324304429923E-2</v>
      </c>
      <c r="I60" s="13">
        <f t="shared" si="14"/>
        <v>0.56323846462376959</v>
      </c>
      <c r="J60" s="118">
        <f t="shared" si="7"/>
        <v>0.18890649762282075</v>
      </c>
      <c r="K60" s="12">
        <f t="shared" si="8"/>
        <v>6.1807324304429923E-2</v>
      </c>
      <c r="L60" s="13">
        <f t="shared" si="15"/>
        <v>0.63726769373731573</v>
      </c>
      <c r="M60" s="118">
        <f t="shared" si="9"/>
        <v>0.27421361293762225</v>
      </c>
      <c r="N60" s="12">
        <f t="shared" si="10"/>
        <v>6.1807324304429923E-2</v>
      </c>
      <c r="O60" s="13">
        <f t="shared" si="16"/>
        <v>0.52701491843931147</v>
      </c>
      <c r="P60" s="118">
        <f t="shared" si="11"/>
        <v>0.26703196347031977</v>
      </c>
      <c r="Q60" s="12">
        <f t="shared" si="12"/>
        <v>6.1807324304429923E-2</v>
      </c>
      <c r="R60" s="13">
        <f t="shared" si="17"/>
        <v>0.24859335127720375</v>
      </c>
    </row>
    <row r="61" spans="1:18" x14ac:dyDescent="0.25">
      <c r="A61" s="130">
        <v>23650</v>
      </c>
      <c r="B61" s="41">
        <v>84.18</v>
      </c>
      <c r="C61" s="39">
        <v>3954.1210000000001</v>
      </c>
      <c r="D61" s="12">
        <f t="shared" si="0"/>
        <v>0.17405857740585784</v>
      </c>
      <c r="E61" s="12">
        <f t="shared" si="1"/>
        <v>5.5198199866676623E-2</v>
      </c>
      <c r="F61" s="13">
        <f t="shared" si="13"/>
        <v>0.29285524114147221</v>
      </c>
      <c r="G61" s="118">
        <f t="shared" si="5"/>
        <v>0.17759838546922291</v>
      </c>
      <c r="H61" s="12">
        <f t="shared" si="6"/>
        <v>5.5198199866676623E-2</v>
      </c>
      <c r="I61" s="13">
        <f t="shared" si="14"/>
        <v>0.57608361438803735</v>
      </c>
      <c r="J61" s="118">
        <f t="shared" si="7"/>
        <v>0.18642030944870069</v>
      </c>
      <c r="K61" s="12">
        <f t="shared" si="8"/>
        <v>5.5198199866676623E-2</v>
      </c>
      <c r="L61" s="13">
        <f t="shared" si="15"/>
        <v>0.62561040645566557</v>
      </c>
      <c r="M61" s="118">
        <f t="shared" si="9"/>
        <v>0.18890649762282075</v>
      </c>
      <c r="N61" s="12">
        <f t="shared" si="10"/>
        <v>5.5198199866676623E-2</v>
      </c>
      <c r="O61" s="13">
        <f t="shared" si="16"/>
        <v>0.51470005213449654</v>
      </c>
      <c r="P61" s="118">
        <f t="shared" si="11"/>
        <v>0.27421361293762225</v>
      </c>
      <c r="Q61" s="12">
        <f t="shared" si="12"/>
        <v>5.5198199866676623E-2</v>
      </c>
      <c r="R61" s="13">
        <f t="shared" si="17"/>
        <v>0.23262358297056154</v>
      </c>
    </row>
    <row r="62" spans="1:18" x14ac:dyDescent="0.25">
      <c r="A62" s="130">
        <v>23742</v>
      </c>
      <c r="B62" s="41">
        <v>84.75</v>
      </c>
      <c r="C62" s="39">
        <v>3966.335</v>
      </c>
      <c r="D62" s="12">
        <f t="shared" si="0"/>
        <v>0.12969874700079975</v>
      </c>
      <c r="E62" s="12">
        <f t="shared" si="1"/>
        <v>5.1563624698257815E-2</v>
      </c>
      <c r="F62" s="13">
        <f t="shared" si="13"/>
        <v>0.37121497462478681</v>
      </c>
      <c r="G62" s="118">
        <f t="shared" si="5"/>
        <v>0.17405857740585784</v>
      </c>
      <c r="H62" s="12">
        <f t="shared" si="6"/>
        <v>5.1563624698257815E-2</v>
      </c>
      <c r="I62" s="13">
        <f t="shared" si="14"/>
        <v>0.61551777390612306</v>
      </c>
      <c r="J62" s="118">
        <f t="shared" si="7"/>
        <v>0.17759838546922291</v>
      </c>
      <c r="K62" s="12">
        <f t="shared" si="8"/>
        <v>5.1563624698257815E-2</v>
      </c>
      <c r="L62" s="13">
        <f t="shared" si="15"/>
        <v>0.63301583690868246</v>
      </c>
      <c r="M62" s="118">
        <f t="shared" si="9"/>
        <v>0.18642030944870069</v>
      </c>
      <c r="N62" s="12">
        <f t="shared" si="10"/>
        <v>5.1563624698257815E-2</v>
      </c>
      <c r="O62" s="13">
        <f t="shared" si="16"/>
        <v>0.49710774713839517</v>
      </c>
      <c r="P62" s="118">
        <f t="shared" si="11"/>
        <v>0.18890649762282075</v>
      </c>
      <c r="Q62" s="12">
        <f t="shared" si="12"/>
        <v>5.1563624698257815E-2</v>
      </c>
      <c r="R62" s="13">
        <f t="shared" si="17"/>
        <v>0.20847704976823336</v>
      </c>
    </row>
    <row r="63" spans="1:18" x14ac:dyDescent="0.25">
      <c r="A63" s="130">
        <v>23832</v>
      </c>
      <c r="B63" s="41">
        <v>86.16</v>
      </c>
      <c r="C63" s="39">
        <v>4062.3110000000001</v>
      </c>
      <c r="D63" s="12">
        <f t="shared" si="0"/>
        <v>9.0909090909090828E-2</v>
      </c>
      <c r="E63" s="12">
        <f t="shared" si="1"/>
        <v>5.4771475886737475E-2</v>
      </c>
      <c r="F63" s="13">
        <f t="shared" si="13"/>
        <v>0.4084250334576584</v>
      </c>
      <c r="G63" s="118">
        <f t="shared" si="5"/>
        <v>0.12969874700079975</v>
      </c>
      <c r="H63" s="12">
        <f t="shared" si="6"/>
        <v>5.4771475886737475E-2</v>
      </c>
      <c r="I63" s="13">
        <f t="shared" si="14"/>
        <v>0.64796361282926729</v>
      </c>
      <c r="J63" s="118">
        <f t="shared" si="7"/>
        <v>0.17405857740585784</v>
      </c>
      <c r="K63" s="12">
        <f t="shared" si="8"/>
        <v>5.4771475886737475E-2</v>
      </c>
      <c r="L63" s="13">
        <f t="shared" si="15"/>
        <v>0.6414247395421715</v>
      </c>
      <c r="M63" s="118">
        <f t="shared" si="9"/>
        <v>0.17759838546922291</v>
      </c>
      <c r="N63" s="12">
        <f t="shared" si="10"/>
        <v>5.4771475886737475E-2</v>
      </c>
      <c r="O63" s="13">
        <f t="shared" si="16"/>
        <v>0.49670595700070724</v>
      </c>
      <c r="P63" s="118">
        <f t="shared" si="11"/>
        <v>0.18642030944870069</v>
      </c>
      <c r="Q63" s="12">
        <f t="shared" si="12"/>
        <v>5.4771475886737475E-2</v>
      </c>
      <c r="R63" s="13">
        <f t="shared" si="17"/>
        <v>0.20445302603074195</v>
      </c>
    </row>
    <row r="64" spans="1:18" x14ac:dyDescent="0.25">
      <c r="A64" s="130">
        <v>23923</v>
      </c>
      <c r="B64" s="41">
        <v>84.12</v>
      </c>
      <c r="C64" s="39">
        <v>4113.6289999999999</v>
      </c>
      <c r="D64" s="12">
        <f t="shared" si="0"/>
        <v>2.9746603011384654E-2</v>
      </c>
      <c r="E64" s="12">
        <f t="shared" si="1"/>
        <v>5.6592922808848867E-2</v>
      </c>
      <c r="F64" s="13">
        <f t="shared" si="13"/>
        <v>0.3821783953646764</v>
      </c>
      <c r="G64" s="118">
        <f t="shared" si="5"/>
        <v>9.0909090909090828E-2</v>
      </c>
      <c r="H64" s="12">
        <f t="shared" si="6"/>
        <v>5.6592922808848867E-2</v>
      </c>
      <c r="I64" s="13">
        <f t="shared" si="14"/>
        <v>0.64013295802218551</v>
      </c>
      <c r="J64" s="118">
        <f t="shared" si="7"/>
        <v>0.12969874700079975</v>
      </c>
      <c r="K64" s="12">
        <f t="shared" si="8"/>
        <v>5.6592922808848867E-2</v>
      </c>
      <c r="L64" s="13">
        <f t="shared" si="15"/>
        <v>0.63215213140144189</v>
      </c>
      <c r="M64" s="118">
        <f t="shared" si="9"/>
        <v>0.17405857740585784</v>
      </c>
      <c r="N64" s="12">
        <f t="shared" si="10"/>
        <v>5.6592922808848867E-2</v>
      </c>
      <c r="O64" s="13">
        <f t="shared" si="16"/>
        <v>0.49398293728945242</v>
      </c>
      <c r="P64" s="118">
        <f t="shared" si="11"/>
        <v>0.17759838546922291</v>
      </c>
      <c r="Q64" s="12">
        <f t="shared" si="12"/>
        <v>5.6592922808848867E-2</v>
      </c>
      <c r="R64" s="13">
        <f t="shared" si="17"/>
        <v>0.21659802592968441</v>
      </c>
    </row>
    <row r="65" spans="1:18" x14ac:dyDescent="0.25">
      <c r="A65" s="130">
        <v>24015</v>
      </c>
      <c r="B65" s="41">
        <v>89.96</v>
      </c>
      <c r="C65" s="39">
        <v>4205.0860000000002</v>
      </c>
      <c r="D65" s="12">
        <f t="shared" si="0"/>
        <v>6.8662390116416949E-2</v>
      </c>
      <c r="E65" s="12">
        <f t="shared" si="1"/>
        <v>6.3469226156710912E-2</v>
      </c>
      <c r="F65" s="13">
        <f t="shared" si="13"/>
        <v>0.33211279894333529</v>
      </c>
      <c r="G65" s="118">
        <f t="shared" si="5"/>
        <v>2.9746603011384654E-2</v>
      </c>
      <c r="H65" s="12">
        <f t="shared" si="6"/>
        <v>6.3469226156710912E-2</v>
      </c>
      <c r="I65" s="13">
        <f t="shared" si="14"/>
        <v>0.60153079742331228</v>
      </c>
      <c r="J65" s="118">
        <f t="shared" si="7"/>
        <v>9.0909090909090828E-2</v>
      </c>
      <c r="K65" s="12">
        <f t="shared" si="8"/>
        <v>6.3469226156710912E-2</v>
      </c>
      <c r="L65" s="13">
        <f t="shared" si="15"/>
        <v>0.59924203881759242</v>
      </c>
      <c r="M65" s="118">
        <f t="shared" si="9"/>
        <v>0.12969874700079975</v>
      </c>
      <c r="N65" s="12">
        <f t="shared" si="10"/>
        <v>6.3469226156710912E-2</v>
      </c>
      <c r="O65" s="13">
        <f t="shared" si="16"/>
        <v>0.46331438166170069</v>
      </c>
      <c r="P65" s="118">
        <f t="shared" si="11"/>
        <v>0.17405857740585784</v>
      </c>
      <c r="Q65" s="12">
        <f t="shared" si="12"/>
        <v>6.3469226156710912E-2</v>
      </c>
      <c r="R65" s="13">
        <f t="shared" si="17"/>
        <v>0.20973496254069177</v>
      </c>
    </row>
    <row r="66" spans="1:18" x14ac:dyDescent="0.25">
      <c r="A66" s="130">
        <v>24107</v>
      </c>
      <c r="B66" s="41">
        <v>92.43</v>
      </c>
      <c r="C66" s="39">
        <v>4301.973</v>
      </c>
      <c r="D66" s="12">
        <f t="shared" si="0"/>
        <v>9.0619469026548716E-2</v>
      </c>
      <c r="E66" s="12">
        <f t="shared" si="1"/>
        <v>8.4621697360409476E-2</v>
      </c>
      <c r="F66" s="13">
        <f t="shared" si="13"/>
        <v>0.27671139691692292</v>
      </c>
      <c r="G66" s="118">
        <f t="shared" si="5"/>
        <v>6.8662390116416949E-2</v>
      </c>
      <c r="H66" s="12">
        <f t="shared" si="6"/>
        <v>8.4621697360409476E-2</v>
      </c>
      <c r="I66" s="13">
        <f t="shared" si="14"/>
        <v>0.54439174797538981</v>
      </c>
      <c r="J66" s="118">
        <f t="shared" si="7"/>
        <v>2.9746603011384654E-2</v>
      </c>
      <c r="K66" s="12">
        <f t="shared" si="8"/>
        <v>8.4621697360409476E-2</v>
      </c>
      <c r="L66" s="13">
        <f t="shared" si="15"/>
        <v>0.53359771212627616</v>
      </c>
      <c r="M66" s="118">
        <f t="shared" si="9"/>
        <v>9.0909090909090828E-2</v>
      </c>
      <c r="N66" s="12">
        <f t="shared" si="10"/>
        <v>8.4621697360409476E-2</v>
      </c>
      <c r="O66" s="13">
        <f t="shared" si="16"/>
        <v>0.40201101429837671</v>
      </c>
      <c r="P66" s="118">
        <f t="shared" si="11"/>
        <v>0.12969874700079975</v>
      </c>
      <c r="Q66" s="12">
        <f t="shared" si="12"/>
        <v>8.4621697360409476E-2</v>
      </c>
      <c r="R66" s="13">
        <f t="shared" si="17"/>
        <v>0.15980058466639738</v>
      </c>
    </row>
    <row r="67" spans="1:18" x14ac:dyDescent="0.25">
      <c r="A67" s="130">
        <v>24197</v>
      </c>
      <c r="B67" s="41">
        <v>89.23</v>
      </c>
      <c r="C67" s="39">
        <v>4406.6930000000002</v>
      </c>
      <c r="D67" s="12">
        <f t="shared" si="0"/>
        <v>3.563138347260919E-2</v>
      </c>
      <c r="E67" s="12">
        <f t="shared" si="1"/>
        <v>8.4774897835246943E-2</v>
      </c>
      <c r="F67" s="13">
        <f t="shared" si="13"/>
        <v>0.23232453045503518</v>
      </c>
      <c r="G67" s="118">
        <f t="shared" si="5"/>
        <v>9.0619469026548716E-2</v>
      </c>
      <c r="H67" s="12">
        <f t="shared" si="6"/>
        <v>8.4774897835246943E-2</v>
      </c>
      <c r="I67" s="13">
        <f t="shared" si="14"/>
        <v>0.51154946549687663</v>
      </c>
      <c r="J67" s="118">
        <f t="shared" si="7"/>
        <v>6.8662390116416949E-2</v>
      </c>
      <c r="K67" s="12">
        <f t="shared" si="8"/>
        <v>8.4774897835246943E-2</v>
      </c>
      <c r="L67" s="13">
        <f t="shared" si="15"/>
        <v>0.49276746640818408</v>
      </c>
      <c r="M67" s="118">
        <f t="shared" si="9"/>
        <v>2.9746603011384654E-2</v>
      </c>
      <c r="N67" s="12">
        <f t="shared" si="10"/>
        <v>8.4774897835246943E-2</v>
      </c>
      <c r="O67" s="13">
        <f t="shared" si="16"/>
        <v>0.34788606863625093</v>
      </c>
      <c r="P67" s="118">
        <f t="shared" si="11"/>
        <v>9.0909090909090828E-2</v>
      </c>
      <c r="Q67" s="12">
        <f t="shared" si="12"/>
        <v>8.4774897835246943E-2</v>
      </c>
      <c r="R67" s="13">
        <f t="shared" si="17"/>
        <v>0.11041246480786991</v>
      </c>
    </row>
    <row r="68" spans="1:18" x14ac:dyDescent="0.25">
      <c r="A68" s="130">
        <v>24288</v>
      </c>
      <c r="B68" s="41">
        <v>84.74</v>
      </c>
      <c r="C68" s="39">
        <v>4421.7470000000003</v>
      </c>
      <c r="D68" s="12">
        <f t="shared" si="0"/>
        <v>7.3704232049451868E-3</v>
      </c>
      <c r="E68" s="12">
        <f t="shared" si="1"/>
        <v>7.4901747337934532E-2</v>
      </c>
      <c r="F68" s="13">
        <f t="shared" si="13"/>
        <v>0.23205573509975383</v>
      </c>
      <c r="G68" s="118">
        <f t="shared" si="5"/>
        <v>3.563138347260919E-2</v>
      </c>
      <c r="H68" s="12">
        <f t="shared" si="6"/>
        <v>7.4901747337934532E-2</v>
      </c>
      <c r="I68" s="13">
        <f t="shared" si="14"/>
        <v>0.50861284510631755</v>
      </c>
      <c r="J68" s="118">
        <f t="shared" si="7"/>
        <v>9.0619469026548716E-2</v>
      </c>
      <c r="K68" s="12">
        <f t="shared" si="8"/>
        <v>7.4901747337934532E-2</v>
      </c>
      <c r="L68" s="13">
        <f t="shared" si="15"/>
        <v>0.5142770932227767</v>
      </c>
      <c r="M68" s="118">
        <f t="shared" si="9"/>
        <v>6.8662390116416949E-2</v>
      </c>
      <c r="N68" s="12">
        <f t="shared" si="10"/>
        <v>7.4901747337934532E-2</v>
      </c>
      <c r="O68" s="13">
        <f t="shared" si="16"/>
        <v>0.36569434552767471</v>
      </c>
      <c r="P68" s="118">
        <f t="shared" si="11"/>
        <v>2.9746603011384654E-2</v>
      </c>
      <c r="Q68" s="12">
        <f t="shared" si="12"/>
        <v>7.4901747337934532E-2</v>
      </c>
      <c r="R68" s="13">
        <f t="shared" si="17"/>
        <v>0.10688709365673364</v>
      </c>
    </row>
    <row r="69" spans="1:18" x14ac:dyDescent="0.25">
      <c r="A69" s="130">
        <v>24380</v>
      </c>
      <c r="B69" s="41">
        <v>76.56</v>
      </c>
      <c r="C69" s="39">
        <v>4459.1949999999997</v>
      </c>
      <c r="D69" s="12">
        <f t="shared" si="0"/>
        <v>-0.14895509115162286</v>
      </c>
      <c r="E69" s="12">
        <f t="shared" si="1"/>
        <v>6.0428966256575789E-2</v>
      </c>
      <c r="F69" s="13">
        <f t="shared" si="13"/>
        <v>0.20606248517329118</v>
      </c>
      <c r="G69" s="118">
        <f t="shared" si="5"/>
        <v>7.3704232049451868E-3</v>
      </c>
      <c r="H69" s="12">
        <f t="shared" si="6"/>
        <v>6.0428966256575789E-2</v>
      </c>
      <c r="I69" s="13">
        <f t="shared" si="14"/>
        <v>0.54235375639300942</v>
      </c>
      <c r="J69" s="118">
        <f t="shared" si="7"/>
        <v>3.563138347260919E-2</v>
      </c>
      <c r="K69" s="12">
        <f t="shared" si="8"/>
        <v>6.0428966256575789E-2</v>
      </c>
      <c r="L69" s="13">
        <f t="shared" si="15"/>
        <v>0.53409058935718434</v>
      </c>
      <c r="M69" s="118">
        <f t="shared" si="9"/>
        <v>9.0619469026548716E-2</v>
      </c>
      <c r="N69" s="12">
        <f t="shared" si="10"/>
        <v>6.0428966256575789E-2</v>
      </c>
      <c r="O69" s="13">
        <f t="shared" si="16"/>
        <v>0.40468085076594845</v>
      </c>
      <c r="P69" s="118">
        <f t="shared" si="11"/>
        <v>6.8662390116416949E-2</v>
      </c>
      <c r="Q69" s="12">
        <f t="shared" si="12"/>
        <v>6.0428966256575789E-2</v>
      </c>
      <c r="R69" s="13">
        <f t="shared" si="17"/>
        <v>0.13755091470009764</v>
      </c>
    </row>
    <row r="70" spans="1:18" x14ac:dyDescent="0.25">
      <c r="A70" s="130">
        <v>24472</v>
      </c>
      <c r="B70" s="41">
        <v>80.33</v>
      </c>
      <c r="C70" s="39">
        <v>4495.777</v>
      </c>
      <c r="D70" s="12">
        <f t="shared" si="0"/>
        <v>-0.13090987774532081</v>
      </c>
      <c r="E70" s="12">
        <f t="shared" si="1"/>
        <v>4.5050027045729912E-2</v>
      </c>
      <c r="F70" s="13">
        <f t="shared" si="13"/>
        <v>0.19459653206026489</v>
      </c>
      <c r="G70" s="118">
        <f t="shared" si="5"/>
        <v>-0.14895509115162286</v>
      </c>
      <c r="H70" s="12">
        <f t="shared" si="6"/>
        <v>4.5050027045729912E-2</v>
      </c>
      <c r="I70" s="13">
        <f t="shared" si="14"/>
        <v>0.54460939944508402</v>
      </c>
      <c r="J70" s="118">
        <f t="shared" si="7"/>
        <v>7.3704232049451868E-3</v>
      </c>
      <c r="K70" s="12">
        <f t="shared" si="8"/>
        <v>4.5050027045729912E-2</v>
      </c>
      <c r="L70" s="13">
        <f t="shared" si="15"/>
        <v>0.60964827435809421</v>
      </c>
      <c r="M70" s="118">
        <f t="shared" si="9"/>
        <v>3.563138347260919E-2</v>
      </c>
      <c r="N70" s="12">
        <f t="shared" si="10"/>
        <v>4.5050027045729912E-2</v>
      </c>
      <c r="O70" s="13">
        <f t="shared" si="16"/>
        <v>0.45166659022474848</v>
      </c>
      <c r="P70" s="118">
        <f t="shared" si="11"/>
        <v>9.0619469026548716E-2</v>
      </c>
      <c r="Q70" s="12">
        <f t="shared" si="12"/>
        <v>4.5050027045729912E-2</v>
      </c>
      <c r="R70" s="13">
        <f t="shared" si="17"/>
        <v>0.19500794189757406</v>
      </c>
    </row>
    <row r="71" spans="1:18" x14ac:dyDescent="0.25">
      <c r="A71" s="130">
        <v>24562</v>
      </c>
      <c r="B71" s="41">
        <v>90.2</v>
      </c>
      <c r="C71" s="39">
        <v>4535.5910000000003</v>
      </c>
      <c r="D71" s="12">
        <f t="shared" si="0"/>
        <v>1.087078336882219E-2</v>
      </c>
      <c r="E71" s="12">
        <f t="shared" si="1"/>
        <v>2.9250505991681219E-2</v>
      </c>
      <c r="F71" s="13">
        <f t="shared" si="13"/>
        <v>0.19434164216035829</v>
      </c>
      <c r="G71" s="118">
        <f t="shared" si="5"/>
        <v>-0.13090987774532081</v>
      </c>
      <c r="H71" s="12">
        <f t="shared" si="6"/>
        <v>2.9250505991681219E-2</v>
      </c>
      <c r="I71" s="13">
        <f t="shared" si="14"/>
        <v>0.5461814308221451</v>
      </c>
      <c r="J71" s="118">
        <f t="shared" si="7"/>
        <v>-0.14895509115162286</v>
      </c>
      <c r="K71" s="12">
        <f t="shared" si="8"/>
        <v>2.9250505991681219E-2</v>
      </c>
      <c r="L71" s="13">
        <f t="shared" si="15"/>
        <v>0.62306936742432673</v>
      </c>
      <c r="M71" s="118">
        <f t="shared" si="9"/>
        <v>7.3704232049451868E-3</v>
      </c>
      <c r="N71" s="12">
        <f t="shared" si="10"/>
        <v>2.9250505991681219E-2</v>
      </c>
      <c r="O71" s="13">
        <f t="shared" si="16"/>
        <v>0.51075879554071746</v>
      </c>
      <c r="P71" s="118">
        <f t="shared" si="11"/>
        <v>3.563138347260919E-2</v>
      </c>
      <c r="Q71" s="12">
        <f t="shared" si="12"/>
        <v>2.9250505991681219E-2</v>
      </c>
      <c r="R71" s="13">
        <f t="shared" si="17"/>
        <v>0.22782234480306696</v>
      </c>
    </row>
    <row r="72" spans="1:18" x14ac:dyDescent="0.25">
      <c r="A72" s="130">
        <v>24653</v>
      </c>
      <c r="B72" s="41">
        <v>90.64</v>
      </c>
      <c r="C72" s="39">
        <v>4538.37</v>
      </c>
      <c r="D72" s="12">
        <f t="shared" ref="D72:D135" si="18">B72/B68-1</f>
        <v>6.962473448194495E-2</v>
      </c>
      <c r="E72" s="12">
        <f t="shared" ref="E72:E135" si="19">C72/C68-1</f>
        <v>2.6374869480320751E-2</v>
      </c>
      <c r="F72" s="13">
        <f t="shared" si="13"/>
        <v>0.18524669282188888</v>
      </c>
      <c r="G72" s="118">
        <f t="shared" si="5"/>
        <v>1.087078336882219E-2</v>
      </c>
      <c r="H72" s="12">
        <f t="shared" si="6"/>
        <v>2.6374869480320751E-2</v>
      </c>
      <c r="I72" s="13">
        <f t="shared" si="14"/>
        <v>0.54723040740276552</v>
      </c>
      <c r="J72" s="118">
        <f t="shared" si="7"/>
        <v>-0.13090987774532081</v>
      </c>
      <c r="K72" s="12">
        <f t="shared" si="8"/>
        <v>2.6374869480320751E-2</v>
      </c>
      <c r="L72" s="13">
        <f t="shared" si="15"/>
        <v>0.62449120718167517</v>
      </c>
      <c r="M72" s="118">
        <f t="shared" si="9"/>
        <v>-0.14895509115162286</v>
      </c>
      <c r="N72" s="12">
        <f t="shared" si="10"/>
        <v>2.6374869480320751E-2</v>
      </c>
      <c r="O72" s="13">
        <f t="shared" si="16"/>
        <v>0.52265104927962591</v>
      </c>
      <c r="P72" s="118">
        <f t="shared" si="11"/>
        <v>7.3704232049451868E-3</v>
      </c>
      <c r="Q72" s="12">
        <f t="shared" si="12"/>
        <v>2.6374869480320751E-2</v>
      </c>
      <c r="R72" s="13">
        <f t="shared" si="17"/>
        <v>0.26152620324993592</v>
      </c>
    </row>
    <row r="73" spans="1:18" x14ac:dyDescent="0.25">
      <c r="A73" s="130">
        <v>24745</v>
      </c>
      <c r="B73" s="41">
        <v>96.71</v>
      </c>
      <c r="C73" s="39">
        <v>4581.3090000000002</v>
      </c>
      <c r="D73" s="12">
        <f t="shared" si="18"/>
        <v>0.26319226750261215</v>
      </c>
      <c r="E73" s="12">
        <f t="shared" si="19"/>
        <v>2.7384763393392797E-2</v>
      </c>
      <c r="F73" s="13">
        <f t="shared" si="13"/>
        <v>0.15635752715064752</v>
      </c>
      <c r="G73" s="118">
        <f t="shared" ref="G73:G136" si="20">D72</f>
        <v>6.962473448194495E-2</v>
      </c>
      <c r="H73" s="12">
        <f t="shared" ref="H73:H136" si="21">E73</f>
        <v>2.7384763393392797E-2</v>
      </c>
      <c r="I73" s="13">
        <f t="shared" si="14"/>
        <v>0.53585579643006598</v>
      </c>
      <c r="J73" s="118">
        <f t="shared" si="7"/>
        <v>1.087078336882219E-2</v>
      </c>
      <c r="K73" s="12">
        <f t="shared" si="8"/>
        <v>2.7384763393392797E-2</v>
      </c>
      <c r="L73" s="13">
        <f t="shared" si="15"/>
        <v>0.62621218079549346</v>
      </c>
      <c r="M73" s="118">
        <f t="shared" si="9"/>
        <v>-0.13090987774532081</v>
      </c>
      <c r="N73" s="12">
        <f t="shared" si="10"/>
        <v>2.7384763393392797E-2</v>
      </c>
      <c r="O73" s="13">
        <f t="shared" si="16"/>
        <v>0.52666696941715885</v>
      </c>
      <c r="P73" s="118">
        <f t="shared" si="11"/>
        <v>-0.14895509115162286</v>
      </c>
      <c r="Q73" s="12">
        <f t="shared" si="12"/>
        <v>2.7384763393392797E-2</v>
      </c>
      <c r="R73" s="13">
        <f t="shared" si="17"/>
        <v>0.28597446673564875</v>
      </c>
    </row>
    <row r="74" spans="1:18" x14ac:dyDescent="0.25">
      <c r="A74" s="130">
        <v>24837</v>
      </c>
      <c r="B74" s="41">
        <v>96.47</v>
      </c>
      <c r="C74" s="39">
        <v>4615.8530000000001</v>
      </c>
      <c r="D74" s="12">
        <f t="shared" si="18"/>
        <v>0.20092120004979463</v>
      </c>
      <c r="E74" s="12">
        <f t="shared" si="19"/>
        <v>2.6708620111718151E-2</v>
      </c>
      <c r="F74" s="13">
        <f t="shared" si="13"/>
        <v>0.13477233029665314</v>
      </c>
      <c r="G74" s="118">
        <f t="shared" si="20"/>
        <v>0.26319226750261215</v>
      </c>
      <c r="H74" s="12">
        <f t="shared" si="21"/>
        <v>2.6708620111718151E-2</v>
      </c>
      <c r="I74" s="13">
        <f t="shared" si="14"/>
        <v>0.50212899084940121</v>
      </c>
      <c r="J74" s="118">
        <f t="shared" ref="J74:J137" si="22">D72</f>
        <v>6.962473448194495E-2</v>
      </c>
      <c r="K74" s="12">
        <f t="shared" ref="K74:K137" si="23">E74</f>
        <v>2.6708620111718151E-2</v>
      </c>
      <c r="L74" s="13">
        <f t="shared" si="15"/>
        <v>0.62313110989329679</v>
      </c>
      <c r="M74" s="118">
        <f t="shared" si="9"/>
        <v>1.087078336882219E-2</v>
      </c>
      <c r="N74" s="12">
        <f t="shared" si="10"/>
        <v>2.6708620111718151E-2</v>
      </c>
      <c r="O74" s="13">
        <f t="shared" si="16"/>
        <v>0.5277571414958403</v>
      </c>
      <c r="P74" s="118">
        <f t="shared" si="11"/>
        <v>-0.13090987774532081</v>
      </c>
      <c r="Q74" s="12">
        <f t="shared" si="12"/>
        <v>2.6708620111718151E-2</v>
      </c>
      <c r="R74" s="13">
        <f t="shared" si="17"/>
        <v>0.29571802541910291</v>
      </c>
    </row>
    <row r="75" spans="1:18" x14ac:dyDescent="0.25">
      <c r="A75" s="130">
        <v>24928</v>
      </c>
      <c r="B75" s="41">
        <v>90.2</v>
      </c>
      <c r="C75" s="39">
        <v>4709.9930000000004</v>
      </c>
      <c r="D75" s="12">
        <f t="shared" si="18"/>
        <v>0</v>
      </c>
      <c r="E75" s="12">
        <f t="shared" si="19"/>
        <v>3.8451879810150524E-2</v>
      </c>
      <c r="F75" s="13">
        <f t="shared" si="13"/>
        <v>8.7282578577542846E-2</v>
      </c>
      <c r="G75" s="118">
        <f t="shared" si="20"/>
        <v>0.20092120004979463</v>
      </c>
      <c r="H75" s="12">
        <f t="shared" si="21"/>
        <v>3.8451879810150524E-2</v>
      </c>
      <c r="I75" s="13">
        <f t="shared" si="14"/>
        <v>0.47766688474823349</v>
      </c>
      <c r="J75" s="118">
        <f t="shared" si="22"/>
        <v>0.26319226750261215</v>
      </c>
      <c r="K75" s="12">
        <f t="shared" si="23"/>
        <v>3.8451879810150524E-2</v>
      </c>
      <c r="L75" s="13">
        <f t="shared" si="15"/>
        <v>0.60510332614610396</v>
      </c>
      <c r="M75" s="118">
        <f t="shared" ref="M75:M138" si="24">D72</f>
        <v>6.962473448194495E-2</v>
      </c>
      <c r="N75" s="12">
        <f t="shared" ref="N75:N138" si="25">E75</f>
        <v>3.8451879810150524E-2</v>
      </c>
      <c r="O75" s="13">
        <f t="shared" si="16"/>
        <v>0.50959980285749029</v>
      </c>
      <c r="P75" s="118">
        <f t="shared" si="11"/>
        <v>1.087078336882219E-2</v>
      </c>
      <c r="Q75" s="12">
        <f t="shared" si="12"/>
        <v>3.8451879810150524E-2</v>
      </c>
      <c r="R75" s="13">
        <f t="shared" si="17"/>
        <v>0.29427327816624671</v>
      </c>
    </row>
    <row r="76" spans="1:18" x14ac:dyDescent="0.25">
      <c r="A76" s="130">
        <v>25019</v>
      </c>
      <c r="B76" s="41">
        <v>99.58</v>
      </c>
      <c r="C76" s="39">
        <v>4788.6880000000001</v>
      </c>
      <c r="D76" s="12">
        <f t="shared" si="18"/>
        <v>9.8631950573698113E-2</v>
      </c>
      <c r="E76" s="12">
        <f t="shared" si="19"/>
        <v>5.5155926026304591E-2</v>
      </c>
      <c r="F76" s="13">
        <f t="shared" si="13"/>
        <v>2.8586266934697683E-2</v>
      </c>
      <c r="G76" s="118">
        <f t="shared" si="20"/>
        <v>0</v>
      </c>
      <c r="H76" s="12">
        <f t="shared" si="21"/>
        <v>5.5155926026304591E-2</v>
      </c>
      <c r="I76" s="13">
        <f t="shared" si="14"/>
        <v>0.41571493221269812</v>
      </c>
      <c r="J76" s="118">
        <f t="shared" si="22"/>
        <v>0.20092120004979463</v>
      </c>
      <c r="K76" s="12">
        <f t="shared" si="23"/>
        <v>5.5155926026304591E-2</v>
      </c>
      <c r="L76" s="13">
        <f t="shared" si="15"/>
        <v>0.60283523824516094</v>
      </c>
      <c r="M76" s="118">
        <f t="shared" si="24"/>
        <v>0.26319226750261215</v>
      </c>
      <c r="N76" s="12">
        <f t="shared" si="25"/>
        <v>5.5155926026304591E-2</v>
      </c>
      <c r="O76" s="13">
        <f t="shared" si="16"/>
        <v>0.52948584963510958</v>
      </c>
      <c r="P76" s="118">
        <f t="shared" ref="P76:P139" si="26">D72</f>
        <v>6.962473448194495E-2</v>
      </c>
      <c r="Q76" s="12">
        <f t="shared" ref="Q76:Q139" si="27">E76</f>
        <v>5.5155926026304591E-2</v>
      </c>
      <c r="R76" s="13">
        <f t="shared" si="17"/>
        <v>0.24778469364264433</v>
      </c>
    </row>
    <row r="77" spans="1:18" x14ac:dyDescent="0.25">
      <c r="A77" s="130">
        <v>25111</v>
      </c>
      <c r="B77" s="41">
        <v>102.67</v>
      </c>
      <c r="C77" s="39">
        <v>4825.799</v>
      </c>
      <c r="D77" s="12">
        <f t="shared" si="18"/>
        <v>6.1627546272360778E-2</v>
      </c>
      <c r="E77" s="12">
        <f t="shared" si="19"/>
        <v>5.3366843406545961E-2</v>
      </c>
      <c r="F77" s="13">
        <f t="shared" si="13"/>
        <v>-4.0733439215029046E-2</v>
      </c>
      <c r="G77" s="118">
        <f t="shared" si="20"/>
        <v>9.8631950573698113E-2</v>
      </c>
      <c r="H77" s="12">
        <f t="shared" si="21"/>
        <v>5.3366843406545961E-2</v>
      </c>
      <c r="I77" s="13">
        <f t="shared" si="14"/>
        <v>0.3927770503657006</v>
      </c>
      <c r="J77" s="118">
        <f t="shared" si="22"/>
        <v>0</v>
      </c>
      <c r="K77" s="12">
        <f t="shared" si="23"/>
        <v>5.3366843406545961E-2</v>
      </c>
      <c r="L77" s="13">
        <f t="shared" si="15"/>
        <v>0.55909051309755131</v>
      </c>
      <c r="M77" s="118">
        <f t="shared" si="24"/>
        <v>0.20092120004979463</v>
      </c>
      <c r="N77" s="12">
        <f t="shared" si="25"/>
        <v>5.3366843406545961E-2</v>
      </c>
      <c r="O77" s="13">
        <f t="shared" si="16"/>
        <v>0.51762424348521285</v>
      </c>
      <c r="P77" s="118">
        <f t="shared" si="26"/>
        <v>0.26319226750261215</v>
      </c>
      <c r="Q77" s="12">
        <f t="shared" si="27"/>
        <v>5.3366843406545961E-2</v>
      </c>
      <c r="R77" s="13">
        <f t="shared" si="17"/>
        <v>0.24433360610364105</v>
      </c>
    </row>
    <row r="78" spans="1:18" x14ac:dyDescent="0.25">
      <c r="A78" s="130">
        <v>25203</v>
      </c>
      <c r="B78" s="41">
        <v>103.86</v>
      </c>
      <c r="C78" s="39">
        <v>4844.7790000000005</v>
      </c>
      <c r="D78" s="12">
        <f t="shared" si="18"/>
        <v>7.6604125634912368E-2</v>
      </c>
      <c r="E78" s="12">
        <f t="shared" si="19"/>
        <v>4.9595600206505885E-2</v>
      </c>
      <c r="F78" s="13">
        <f t="shared" si="13"/>
        <v>-3.1091417025570869E-3</v>
      </c>
      <c r="G78" s="118">
        <f t="shared" si="20"/>
        <v>6.1627546272360778E-2</v>
      </c>
      <c r="H78" s="12">
        <f t="shared" si="21"/>
        <v>4.9595600206505885E-2</v>
      </c>
      <c r="I78" s="13">
        <f t="shared" si="14"/>
        <v>0.36478639196338719</v>
      </c>
      <c r="J78" s="118">
        <f t="shared" si="22"/>
        <v>9.8631950573698113E-2</v>
      </c>
      <c r="K78" s="12">
        <f t="shared" si="23"/>
        <v>4.9595600206505885E-2</v>
      </c>
      <c r="L78" s="13">
        <f t="shared" si="15"/>
        <v>0.54854175297797592</v>
      </c>
      <c r="M78" s="118">
        <f t="shared" si="24"/>
        <v>0</v>
      </c>
      <c r="N78" s="12">
        <f t="shared" si="25"/>
        <v>4.9595600206505885E-2</v>
      </c>
      <c r="O78" s="13">
        <f t="shared" si="16"/>
        <v>0.4692039121097526</v>
      </c>
      <c r="P78" s="118">
        <f t="shared" si="26"/>
        <v>0.20092120004979463</v>
      </c>
      <c r="Q78" s="12">
        <f t="shared" si="27"/>
        <v>4.9595600206505885E-2</v>
      </c>
      <c r="R78" s="13">
        <f t="shared" si="17"/>
        <v>0.20232438270853942</v>
      </c>
    </row>
    <row r="79" spans="1:18" x14ac:dyDescent="0.25">
      <c r="A79" s="130">
        <v>25293</v>
      </c>
      <c r="B79" s="41">
        <v>101.51</v>
      </c>
      <c r="C79" s="39">
        <v>4920.6049999999996</v>
      </c>
      <c r="D79" s="12">
        <f t="shared" si="18"/>
        <v>0.12538802660753889</v>
      </c>
      <c r="E79" s="12">
        <f t="shared" si="19"/>
        <v>4.4715990023764141E-2</v>
      </c>
      <c r="F79" s="13">
        <f t="shared" si="13"/>
        <v>5.4519788472244181E-2</v>
      </c>
      <c r="G79" s="118">
        <f t="shared" si="20"/>
        <v>7.6604125634912368E-2</v>
      </c>
      <c r="H79" s="12">
        <f t="shared" si="21"/>
        <v>4.4715990023764141E-2</v>
      </c>
      <c r="I79" s="13">
        <f t="shared" si="14"/>
        <v>0.38879925985858327</v>
      </c>
      <c r="J79" s="118">
        <f t="shared" si="22"/>
        <v>6.1627546272360778E-2</v>
      </c>
      <c r="K79" s="12">
        <f t="shared" si="23"/>
        <v>4.4715990023764141E-2</v>
      </c>
      <c r="L79" s="13">
        <f t="shared" si="15"/>
        <v>0.53735467702090156</v>
      </c>
      <c r="M79" s="118">
        <f t="shared" si="24"/>
        <v>9.8631950573698113E-2</v>
      </c>
      <c r="N79" s="12">
        <f t="shared" si="25"/>
        <v>4.4715990023764141E-2</v>
      </c>
      <c r="O79" s="13">
        <f t="shared" si="16"/>
        <v>0.45531275109303593</v>
      </c>
      <c r="P79" s="118">
        <f t="shared" si="26"/>
        <v>0</v>
      </c>
      <c r="Q79" s="12">
        <f t="shared" si="27"/>
        <v>4.4715990023764141E-2</v>
      </c>
      <c r="R79" s="13">
        <f t="shared" si="17"/>
        <v>0.17134968730545549</v>
      </c>
    </row>
    <row r="80" spans="1:18" x14ac:dyDescent="0.25">
      <c r="A80" s="130">
        <v>25384</v>
      </c>
      <c r="B80" s="41">
        <v>97.71</v>
      </c>
      <c r="C80" s="39">
        <v>4935.5640000000003</v>
      </c>
      <c r="D80" s="12">
        <f t="shared" si="18"/>
        <v>-1.8778871259289009E-2</v>
      </c>
      <c r="E80" s="12">
        <f t="shared" si="19"/>
        <v>3.0671449048257138E-2</v>
      </c>
      <c r="F80" s="13">
        <f t="shared" si="13"/>
        <v>1.6023925106698061E-2</v>
      </c>
      <c r="G80" s="118">
        <f t="shared" si="20"/>
        <v>0.12538802660753889</v>
      </c>
      <c r="H80" s="12">
        <f t="shared" si="21"/>
        <v>3.0671449048257138E-2</v>
      </c>
      <c r="I80" s="13">
        <f t="shared" si="14"/>
        <v>0.34131763830380274</v>
      </c>
      <c r="J80" s="118">
        <f t="shared" si="22"/>
        <v>7.6604125634912368E-2</v>
      </c>
      <c r="K80" s="12">
        <f t="shared" si="23"/>
        <v>3.0671449048257138E-2</v>
      </c>
      <c r="L80" s="13">
        <f t="shared" si="15"/>
        <v>0.52787865632515341</v>
      </c>
      <c r="M80" s="118">
        <f t="shared" si="24"/>
        <v>6.1627546272360778E-2</v>
      </c>
      <c r="N80" s="12">
        <f t="shared" si="25"/>
        <v>3.0671449048257138E-2</v>
      </c>
      <c r="O80" s="13">
        <f t="shared" si="16"/>
        <v>0.49970374624158642</v>
      </c>
      <c r="P80" s="118">
        <f t="shared" si="26"/>
        <v>9.8631950573698113E-2</v>
      </c>
      <c r="Q80" s="12">
        <f t="shared" si="27"/>
        <v>3.0671449048257138E-2</v>
      </c>
      <c r="R80" s="13">
        <f t="shared" si="17"/>
        <v>0.20266719519899579</v>
      </c>
    </row>
    <row r="81" spans="1:18" x14ac:dyDescent="0.25">
      <c r="A81" s="130">
        <v>25476</v>
      </c>
      <c r="B81" s="41">
        <v>93.12</v>
      </c>
      <c r="C81" s="39">
        <v>4968.1639999999998</v>
      </c>
      <c r="D81" s="12">
        <f t="shared" si="18"/>
        <v>-9.3016460504529053E-2</v>
      </c>
      <c r="E81" s="12">
        <f t="shared" si="19"/>
        <v>2.9500814269305398E-2</v>
      </c>
      <c r="F81" s="13">
        <f t="shared" si="13"/>
        <v>-5.2166793005924326E-2</v>
      </c>
      <c r="G81" s="118">
        <f t="shared" si="20"/>
        <v>-1.8778871259289009E-2</v>
      </c>
      <c r="H81" s="12">
        <f t="shared" si="21"/>
        <v>2.9500814269305398E-2</v>
      </c>
      <c r="I81" s="13">
        <f t="shared" si="14"/>
        <v>0.2846387689865697</v>
      </c>
      <c r="J81" s="118">
        <f t="shared" si="22"/>
        <v>0.12538802660753889</v>
      </c>
      <c r="K81" s="12">
        <f t="shared" si="23"/>
        <v>2.9500814269305398E-2</v>
      </c>
      <c r="L81" s="13">
        <f t="shared" si="15"/>
        <v>0.45700643404282115</v>
      </c>
      <c r="M81" s="118">
        <f t="shared" si="24"/>
        <v>7.6604125634912368E-2</v>
      </c>
      <c r="N81" s="12">
        <f t="shared" si="25"/>
        <v>2.9500814269305398E-2</v>
      </c>
      <c r="O81" s="13">
        <f t="shared" si="16"/>
        <v>0.49388389842018882</v>
      </c>
      <c r="P81" s="118">
        <f t="shared" si="26"/>
        <v>6.1627546272360778E-2</v>
      </c>
      <c r="Q81" s="12">
        <f t="shared" si="27"/>
        <v>2.9500814269305398E-2</v>
      </c>
      <c r="R81" s="13">
        <f t="shared" si="17"/>
        <v>0.27402839373236337</v>
      </c>
    </row>
    <row r="82" spans="1:18" x14ac:dyDescent="0.25">
      <c r="A82" s="130">
        <v>25568</v>
      </c>
      <c r="B82" s="41">
        <v>92.06</v>
      </c>
      <c r="C82" s="39">
        <v>4943.9350000000004</v>
      </c>
      <c r="D82" s="12">
        <f t="shared" si="18"/>
        <v>-0.11361448103215865</v>
      </c>
      <c r="E82" s="12">
        <f t="shared" si="19"/>
        <v>2.0466568237684335E-2</v>
      </c>
      <c r="F82" s="13">
        <f t="shared" si="13"/>
        <v>-2.1623243765163148E-2</v>
      </c>
      <c r="G82" s="118">
        <f t="shared" si="20"/>
        <v>-9.3016460504529053E-2</v>
      </c>
      <c r="H82" s="12">
        <f t="shared" si="21"/>
        <v>2.0466568237684335E-2</v>
      </c>
      <c r="I82" s="13">
        <f t="shared" si="14"/>
        <v>0.28249869302447733</v>
      </c>
      <c r="J82" s="118">
        <f t="shared" si="22"/>
        <v>-1.8778871259289009E-2</v>
      </c>
      <c r="K82" s="12">
        <f t="shared" si="23"/>
        <v>2.0466568237684335E-2</v>
      </c>
      <c r="L82" s="13">
        <f t="shared" si="15"/>
        <v>0.44564432084137401</v>
      </c>
      <c r="M82" s="118">
        <f t="shared" si="24"/>
        <v>0.12538802660753889</v>
      </c>
      <c r="N82" s="12">
        <f t="shared" si="25"/>
        <v>2.0466568237684335E-2</v>
      </c>
      <c r="O82" s="13">
        <f t="shared" si="16"/>
        <v>0.45183616357295725</v>
      </c>
      <c r="P82" s="118">
        <f t="shared" si="26"/>
        <v>7.6604125634912368E-2</v>
      </c>
      <c r="Q82" s="12">
        <f t="shared" si="27"/>
        <v>2.0466568237684335E-2</v>
      </c>
      <c r="R82" s="13">
        <f t="shared" si="17"/>
        <v>0.26017481076412596</v>
      </c>
    </row>
    <row r="83" spans="1:18" x14ac:dyDescent="0.25">
      <c r="A83" s="130">
        <v>25658</v>
      </c>
      <c r="B83" s="41">
        <v>89.63</v>
      </c>
      <c r="C83" s="39">
        <v>4936.5940000000001</v>
      </c>
      <c r="D83" s="12">
        <f t="shared" si="18"/>
        <v>-0.11703280464978827</v>
      </c>
      <c r="E83" s="12">
        <f t="shared" si="19"/>
        <v>3.2493971777862729E-3</v>
      </c>
      <c r="F83" s="13">
        <f t="shared" si="13"/>
        <v>4.6459500988443279E-2</v>
      </c>
      <c r="G83" s="118">
        <f t="shared" si="20"/>
        <v>-0.11361448103215865</v>
      </c>
      <c r="H83" s="12">
        <f t="shared" si="21"/>
        <v>3.2493971777862729E-3</v>
      </c>
      <c r="I83" s="13">
        <f t="shared" si="14"/>
        <v>0.33149492098140676</v>
      </c>
      <c r="J83" s="118">
        <f t="shared" si="22"/>
        <v>-9.3016460504529053E-2</v>
      </c>
      <c r="K83" s="12">
        <f t="shared" si="23"/>
        <v>3.2493971777862729E-3</v>
      </c>
      <c r="L83" s="13">
        <f t="shared" si="15"/>
        <v>0.49482316578337082</v>
      </c>
      <c r="M83" s="118">
        <f t="shared" si="24"/>
        <v>-1.8778871259289009E-2</v>
      </c>
      <c r="N83" s="12">
        <f t="shared" si="25"/>
        <v>3.2493971777862729E-3</v>
      </c>
      <c r="O83" s="13">
        <f t="shared" si="16"/>
        <v>0.48180931076008476</v>
      </c>
      <c r="P83" s="118">
        <f t="shared" si="26"/>
        <v>0.12538802660753889</v>
      </c>
      <c r="Q83" s="12">
        <f t="shared" si="27"/>
        <v>3.2493971777862729E-3</v>
      </c>
      <c r="R83" s="13">
        <f t="shared" si="17"/>
        <v>0.24533475888385678</v>
      </c>
    </row>
    <row r="84" spans="1:18" x14ac:dyDescent="0.25">
      <c r="A84" s="130">
        <v>25749</v>
      </c>
      <c r="B84" s="41">
        <v>72.72</v>
      </c>
      <c r="C84" s="39">
        <v>4943.6000000000004</v>
      </c>
      <c r="D84" s="12">
        <f t="shared" si="18"/>
        <v>-0.25575683143997541</v>
      </c>
      <c r="E84" s="12">
        <f t="shared" si="19"/>
        <v>1.6281827163016072E-3</v>
      </c>
      <c r="F84" s="13">
        <f t="shared" si="13"/>
        <v>0.15056469396222644</v>
      </c>
      <c r="G84" s="118">
        <f t="shared" si="20"/>
        <v>-0.11703280464978827</v>
      </c>
      <c r="H84" s="12">
        <f t="shared" si="21"/>
        <v>1.6281827163016072E-3</v>
      </c>
      <c r="I84" s="13">
        <f t="shared" si="14"/>
        <v>0.37262523367653827</v>
      </c>
      <c r="J84" s="118">
        <f t="shared" si="22"/>
        <v>-0.11361448103215865</v>
      </c>
      <c r="K84" s="12">
        <f t="shared" si="23"/>
        <v>1.6281827163016072E-3</v>
      </c>
      <c r="L84" s="13">
        <f t="shared" si="15"/>
        <v>0.52597995488693072</v>
      </c>
      <c r="M84" s="118">
        <f t="shared" si="24"/>
        <v>-9.3016460504529053E-2</v>
      </c>
      <c r="N84" s="12">
        <f t="shared" si="25"/>
        <v>1.6281827163016072E-3</v>
      </c>
      <c r="O84" s="13">
        <f t="shared" si="16"/>
        <v>0.52074061762651724</v>
      </c>
      <c r="P84" s="118">
        <f t="shared" si="26"/>
        <v>-1.8778871259289009E-2</v>
      </c>
      <c r="Q84" s="12">
        <f t="shared" si="27"/>
        <v>1.6281827163016072E-3</v>
      </c>
      <c r="R84" s="13">
        <f t="shared" si="17"/>
        <v>0.26856938336353059</v>
      </c>
    </row>
    <row r="85" spans="1:18" x14ac:dyDescent="0.25">
      <c r="A85" s="130">
        <v>25841</v>
      </c>
      <c r="B85" s="41">
        <v>84.21</v>
      </c>
      <c r="C85" s="39">
        <v>4989.1589999999997</v>
      </c>
      <c r="D85" s="12">
        <f t="shared" si="18"/>
        <v>-9.5682989690721754E-2</v>
      </c>
      <c r="E85" s="12">
        <f t="shared" si="19"/>
        <v>4.225907196300227E-3</v>
      </c>
      <c r="F85" s="13">
        <f t="shared" si="13"/>
        <v>0.17642388076486379</v>
      </c>
      <c r="G85" s="118">
        <f t="shared" si="20"/>
        <v>-0.25575683143997541</v>
      </c>
      <c r="H85" s="12">
        <f t="shared" si="21"/>
        <v>4.225907196300227E-3</v>
      </c>
      <c r="I85" s="13">
        <f t="shared" si="14"/>
        <v>0.42635024343077044</v>
      </c>
      <c r="J85" s="118">
        <f t="shared" si="22"/>
        <v>-0.11703280464978827</v>
      </c>
      <c r="K85" s="12">
        <f t="shared" si="23"/>
        <v>4.225907196300227E-3</v>
      </c>
      <c r="L85" s="13">
        <f t="shared" si="15"/>
        <v>0.56448838510437749</v>
      </c>
      <c r="M85" s="118">
        <f t="shared" si="24"/>
        <v>-0.11361448103215865</v>
      </c>
      <c r="N85" s="12">
        <f t="shared" si="25"/>
        <v>4.225907196300227E-3</v>
      </c>
      <c r="O85" s="13">
        <f t="shared" si="16"/>
        <v>0.57173068613866862</v>
      </c>
      <c r="P85" s="118">
        <f t="shared" si="26"/>
        <v>-9.3016460504529053E-2</v>
      </c>
      <c r="Q85" s="12">
        <f t="shared" si="27"/>
        <v>4.225907196300227E-3</v>
      </c>
      <c r="R85" s="13">
        <f t="shared" si="17"/>
        <v>0.36801520444046221</v>
      </c>
    </row>
    <row r="86" spans="1:18" x14ac:dyDescent="0.25">
      <c r="A86" s="130">
        <v>25933</v>
      </c>
      <c r="B86" s="41">
        <v>92.15</v>
      </c>
      <c r="C86" s="39">
        <v>4935.6930000000002</v>
      </c>
      <c r="D86" s="12">
        <f t="shared" si="18"/>
        <v>9.7762328915917962E-4</v>
      </c>
      <c r="E86" s="12">
        <f t="shared" si="19"/>
        <v>-1.6670931150996049E-3</v>
      </c>
      <c r="F86" s="13">
        <f t="shared" si="13"/>
        <v>0.1724796272812355</v>
      </c>
      <c r="G86" s="118">
        <f t="shared" si="20"/>
        <v>-9.5682989690721754E-2</v>
      </c>
      <c r="H86" s="12">
        <f t="shared" si="21"/>
        <v>-1.6670931150996049E-3</v>
      </c>
      <c r="I86" s="13">
        <f t="shared" si="14"/>
        <v>0.44494408839848326</v>
      </c>
      <c r="J86" s="118">
        <f t="shared" si="22"/>
        <v>-0.25575683143997541</v>
      </c>
      <c r="K86" s="12">
        <f t="shared" si="23"/>
        <v>-1.6670931150996049E-3</v>
      </c>
      <c r="L86" s="13">
        <f t="shared" si="15"/>
        <v>0.60647752599680382</v>
      </c>
      <c r="M86" s="118">
        <f t="shared" si="24"/>
        <v>-0.11703280464978827</v>
      </c>
      <c r="N86" s="12">
        <f t="shared" si="25"/>
        <v>-1.6670931150996049E-3</v>
      </c>
      <c r="O86" s="13">
        <f t="shared" si="16"/>
        <v>0.60530766994173835</v>
      </c>
      <c r="P86" s="118">
        <f t="shared" si="26"/>
        <v>-0.11361448103215865</v>
      </c>
      <c r="Q86" s="12">
        <f t="shared" si="27"/>
        <v>-1.6670931150996049E-3</v>
      </c>
      <c r="R86" s="13">
        <f t="shared" si="17"/>
        <v>0.42357722079227045</v>
      </c>
    </row>
    <row r="87" spans="1:18" x14ac:dyDescent="0.25">
      <c r="A87" s="130">
        <v>26023</v>
      </c>
      <c r="B87" s="41">
        <v>100.31</v>
      </c>
      <c r="C87" s="39">
        <v>5069.7460000000001</v>
      </c>
      <c r="D87" s="12">
        <f t="shared" si="18"/>
        <v>0.11915653241102309</v>
      </c>
      <c r="E87" s="12">
        <f t="shared" si="19"/>
        <v>2.6972442943454578E-2</v>
      </c>
      <c r="F87" s="13">
        <f t="shared" si="13"/>
        <v>0.14675955557001671</v>
      </c>
      <c r="G87" s="118">
        <f t="shared" si="20"/>
        <v>9.7762328915917962E-4</v>
      </c>
      <c r="H87" s="12">
        <f t="shared" si="21"/>
        <v>2.6972442943454578E-2</v>
      </c>
      <c r="I87" s="13">
        <f t="shared" si="14"/>
        <v>0.43425478426924041</v>
      </c>
      <c r="J87" s="118">
        <f t="shared" si="22"/>
        <v>-9.5682989690721754E-2</v>
      </c>
      <c r="K87" s="12">
        <f t="shared" si="23"/>
        <v>2.6972442943454578E-2</v>
      </c>
      <c r="L87" s="13">
        <f t="shared" si="15"/>
        <v>0.61027912634232107</v>
      </c>
      <c r="M87" s="118">
        <f t="shared" si="24"/>
        <v>-0.25575683143997541</v>
      </c>
      <c r="N87" s="12">
        <f t="shared" si="25"/>
        <v>2.6972442943454578E-2</v>
      </c>
      <c r="O87" s="13">
        <f t="shared" si="16"/>
        <v>0.60123587832651926</v>
      </c>
      <c r="P87" s="118">
        <f t="shared" si="26"/>
        <v>-0.11703280464978827</v>
      </c>
      <c r="Q87" s="12">
        <f t="shared" si="27"/>
        <v>2.6972442943454578E-2</v>
      </c>
      <c r="R87" s="13">
        <f t="shared" si="17"/>
        <v>0.45233407734472864</v>
      </c>
    </row>
    <row r="88" spans="1:18" x14ac:dyDescent="0.25">
      <c r="A88" s="130">
        <v>26114</v>
      </c>
      <c r="B88" s="41">
        <v>99.7</v>
      </c>
      <c r="C88" s="39">
        <v>5097.1790000000001</v>
      </c>
      <c r="D88" s="12">
        <f t="shared" si="18"/>
        <v>0.37101210121012107</v>
      </c>
      <c r="E88" s="12">
        <f t="shared" si="19"/>
        <v>3.1066227041022687E-2</v>
      </c>
      <c r="F88" s="13">
        <f t="shared" si="13"/>
        <v>0.16470330670981773</v>
      </c>
      <c r="G88" s="118">
        <f t="shared" si="20"/>
        <v>0.11915653241102309</v>
      </c>
      <c r="H88" s="12">
        <f t="shared" si="21"/>
        <v>3.1066227041022687E-2</v>
      </c>
      <c r="I88" s="13">
        <f t="shared" si="14"/>
        <v>0.42019853801302187</v>
      </c>
      <c r="J88" s="118">
        <f t="shared" si="22"/>
        <v>9.7762328915917962E-4</v>
      </c>
      <c r="K88" s="12">
        <f t="shared" si="23"/>
        <v>3.1066227041022687E-2</v>
      </c>
      <c r="L88" s="13">
        <f t="shared" si="15"/>
        <v>0.61041215055685927</v>
      </c>
      <c r="M88" s="118">
        <f t="shared" si="24"/>
        <v>-9.5682989690721754E-2</v>
      </c>
      <c r="N88" s="12">
        <f t="shared" si="25"/>
        <v>3.1066227041022687E-2</v>
      </c>
      <c r="O88" s="13">
        <f t="shared" si="16"/>
        <v>0.61358027762071532</v>
      </c>
      <c r="P88" s="118">
        <f t="shared" si="26"/>
        <v>-0.25575683143997541</v>
      </c>
      <c r="Q88" s="12">
        <f t="shared" si="27"/>
        <v>3.1066227041022687E-2</v>
      </c>
      <c r="R88" s="13">
        <f t="shared" si="17"/>
        <v>0.45658548450221303</v>
      </c>
    </row>
    <row r="89" spans="1:18" x14ac:dyDescent="0.25">
      <c r="A89" s="130">
        <v>26206</v>
      </c>
      <c r="B89" s="41">
        <v>98.34</v>
      </c>
      <c r="C89" s="39">
        <v>5139.1279999999997</v>
      </c>
      <c r="D89" s="12">
        <f t="shared" si="18"/>
        <v>0.16779479871749214</v>
      </c>
      <c r="E89" s="12">
        <f t="shared" si="19"/>
        <v>3.005897386713885E-2</v>
      </c>
      <c r="F89" s="13">
        <f t="shared" si="13"/>
        <v>0.17217513982224583</v>
      </c>
      <c r="G89" s="118">
        <f t="shared" si="20"/>
        <v>0.37101210121012107</v>
      </c>
      <c r="H89" s="12">
        <f t="shared" si="21"/>
        <v>3.005897386713885E-2</v>
      </c>
      <c r="I89" s="13">
        <f t="shared" si="14"/>
        <v>0.39719310980875472</v>
      </c>
      <c r="J89" s="118">
        <f t="shared" si="22"/>
        <v>0.11915653241102309</v>
      </c>
      <c r="K89" s="12">
        <f t="shared" si="23"/>
        <v>3.005897386713885E-2</v>
      </c>
      <c r="L89" s="13">
        <f t="shared" si="15"/>
        <v>0.59399520548873108</v>
      </c>
      <c r="M89" s="118">
        <f t="shared" si="24"/>
        <v>9.7762328915917962E-4</v>
      </c>
      <c r="N89" s="12">
        <f t="shared" si="25"/>
        <v>3.005897386713885E-2</v>
      </c>
      <c r="O89" s="13">
        <f t="shared" si="16"/>
        <v>0.60724319982951513</v>
      </c>
      <c r="P89" s="118">
        <f t="shared" si="26"/>
        <v>-9.5682989690721754E-2</v>
      </c>
      <c r="Q89" s="12">
        <f t="shared" si="27"/>
        <v>3.005897386713885E-2</v>
      </c>
      <c r="R89" s="13">
        <f t="shared" si="17"/>
        <v>0.45803030714411275</v>
      </c>
    </row>
    <row r="90" spans="1:18" x14ac:dyDescent="0.25">
      <c r="A90" s="130">
        <v>26298</v>
      </c>
      <c r="B90" s="41">
        <v>102.09</v>
      </c>
      <c r="C90" s="39">
        <v>5151.2449999999999</v>
      </c>
      <c r="D90" s="12">
        <f t="shared" si="18"/>
        <v>0.10786760716223553</v>
      </c>
      <c r="E90" s="12">
        <f t="shared" si="19"/>
        <v>4.3672084142996725E-2</v>
      </c>
      <c r="F90" s="13">
        <f t="shared" si="13"/>
        <v>0.19809908638558019</v>
      </c>
      <c r="G90" s="118">
        <f t="shared" si="20"/>
        <v>0.16779479871749214</v>
      </c>
      <c r="H90" s="12">
        <f t="shared" si="21"/>
        <v>4.3672084142996725E-2</v>
      </c>
      <c r="I90" s="13">
        <f t="shared" si="14"/>
        <v>0.40619890708505896</v>
      </c>
      <c r="J90" s="118">
        <f t="shared" si="22"/>
        <v>0.37101210121012107</v>
      </c>
      <c r="K90" s="12">
        <f t="shared" si="23"/>
        <v>4.3672084142996725E-2</v>
      </c>
      <c r="L90" s="13">
        <f t="shared" si="15"/>
        <v>0.57847567758973995</v>
      </c>
      <c r="M90" s="118">
        <f t="shared" si="24"/>
        <v>0.11915653241102309</v>
      </c>
      <c r="N90" s="12">
        <f t="shared" si="25"/>
        <v>4.3672084142996725E-2</v>
      </c>
      <c r="O90" s="13">
        <f t="shared" si="16"/>
        <v>0.60146445130838944</v>
      </c>
      <c r="P90" s="118">
        <f t="shared" si="26"/>
        <v>9.7762328915917962E-4</v>
      </c>
      <c r="Q90" s="12">
        <f t="shared" si="27"/>
        <v>4.3672084142996725E-2</v>
      </c>
      <c r="R90" s="13">
        <f t="shared" si="17"/>
        <v>0.45072587807612735</v>
      </c>
    </row>
    <row r="91" spans="1:18" x14ac:dyDescent="0.25">
      <c r="A91" s="130">
        <v>26389</v>
      </c>
      <c r="B91" s="41">
        <v>107.2</v>
      </c>
      <c r="C91" s="39">
        <v>5245.9740000000002</v>
      </c>
      <c r="D91" s="12">
        <f t="shared" si="18"/>
        <v>6.8687070082743551E-2</v>
      </c>
      <c r="E91" s="12">
        <f t="shared" si="19"/>
        <v>3.4760715822844013E-2</v>
      </c>
      <c r="F91" s="13">
        <f t="shared" si="13"/>
        <v>0.17240449326146018</v>
      </c>
      <c r="G91" s="118">
        <f t="shared" si="20"/>
        <v>0.10786760716223553</v>
      </c>
      <c r="H91" s="12">
        <f t="shared" si="21"/>
        <v>3.4760715822844013E-2</v>
      </c>
      <c r="I91" s="13">
        <f t="shared" si="14"/>
        <v>0.38275796312626242</v>
      </c>
      <c r="J91" s="118">
        <f t="shared" si="22"/>
        <v>0.16779479871749214</v>
      </c>
      <c r="K91" s="12">
        <f t="shared" si="23"/>
        <v>3.4760715822844013E-2</v>
      </c>
      <c r="L91" s="13">
        <f t="shared" si="15"/>
        <v>0.56082658609897729</v>
      </c>
      <c r="M91" s="118">
        <f t="shared" si="24"/>
        <v>0.37101210121012107</v>
      </c>
      <c r="N91" s="12">
        <f t="shared" si="25"/>
        <v>3.4760715822844013E-2</v>
      </c>
      <c r="O91" s="13">
        <f t="shared" si="16"/>
        <v>0.53215613005170803</v>
      </c>
      <c r="P91" s="118">
        <f t="shared" si="26"/>
        <v>0.11915653241102309</v>
      </c>
      <c r="Q91" s="12">
        <f t="shared" si="27"/>
        <v>3.4760715822844013E-2</v>
      </c>
      <c r="R91" s="13">
        <f t="shared" si="17"/>
        <v>0.46394213519410604</v>
      </c>
    </row>
    <row r="92" spans="1:18" x14ac:dyDescent="0.25">
      <c r="A92" s="130">
        <v>26480</v>
      </c>
      <c r="B92" s="41">
        <v>107.14</v>
      </c>
      <c r="C92" s="39">
        <v>5365.0450000000001</v>
      </c>
      <c r="D92" s="12">
        <f t="shared" si="18"/>
        <v>7.4623871614844406E-2</v>
      </c>
      <c r="E92" s="12">
        <f t="shared" si="19"/>
        <v>5.2551813463878716E-2</v>
      </c>
      <c r="F92" s="13">
        <f t="shared" si="13"/>
        <v>0.1740202746419599</v>
      </c>
      <c r="G92" s="118">
        <f t="shared" si="20"/>
        <v>6.8687070082743551E-2</v>
      </c>
      <c r="H92" s="12">
        <f t="shared" si="21"/>
        <v>5.2551813463878716E-2</v>
      </c>
      <c r="I92" s="13">
        <f t="shared" si="14"/>
        <v>0.35240527334726912</v>
      </c>
      <c r="J92" s="118">
        <f t="shared" si="22"/>
        <v>0.10786760716223553</v>
      </c>
      <c r="K92" s="12">
        <f t="shared" si="23"/>
        <v>5.2551813463878716E-2</v>
      </c>
      <c r="L92" s="13">
        <f t="shared" si="15"/>
        <v>0.5398748678089621</v>
      </c>
      <c r="M92" s="118">
        <f t="shared" si="24"/>
        <v>0.16779479871749214</v>
      </c>
      <c r="N92" s="12">
        <f t="shared" si="25"/>
        <v>5.2551813463878716E-2</v>
      </c>
      <c r="O92" s="13">
        <f t="shared" si="16"/>
        <v>0.53255382062709711</v>
      </c>
      <c r="P92" s="118">
        <f t="shared" si="26"/>
        <v>0.37101210121012107</v>
      </c>
      <c r="Q92" s="12">
        <f t="shared" si="27"/>
        <v>5.2551813463878716E-2</v>
      </c>
      <c r="R92" s="13">
        <f t="shared" si="17"/>
        <v>0.44392741719331763</v>
      </c>
    </row>
    <row r="93" spans="1:18" x14ac:dyDescent="0.25">
      <c r="A93" s="130">
        <v>26572</v>
      </c>
      <c r="B93" s="41">
        <v>110.55</v>
      </c>
      <c r="C93" s="39">
        <v>5415.7120000000004</v>
      </c>
      <c r="D93" s="12">
        <f t="shared" si="18"/>
        <v>0.12416107382550323</v>
      </c>
      <c r="E93" s="12">
        <f t="shared" si="19"/>
        <v>5.3819247156327021E-2</v>
      </c>
      <c r="F93" s="13">
        <f t="shared" si="13"/>
        <v>0.23383036626286971</v>
      </c>
      <c r="G93" s="118">
        <f t="shared" si="20"/>
        <v>7.4623871614844406E-2</v>
      </c>
      <c r="H93" s="12">
        <f t="shared" si="21"/>
        <v>5.3819247156327021E-2</v>
      </c>
      <c r="I93" s="13">
        <f t="shared" si="14"/>
        <v>0.35579545879915658</v>
      </c>
      <c r="J93" s="118">
        <f t="shared" si="22"/>
        <v>6.8687070082743551E-2</v>
      </c>
      <c r="K93" s="12">
        <f t="shared" si="23"/>
        <v>5.3819247156327021E-2</v>
      </c>
      <c r="L93" s="13">
        <f t="shared" si="15"/>
        <v>0.52167042972493605</v>
      </c>
      <c r="M93" s="118">
        <f t="shared" si="24"/>
        <v>0.10786760716223553</v>
      </c>
      <c r="N93" s="12">
        <f t="shared" si="25"/>
        <v>5.3819247156327021E-2</v>
      </c>
      <c r="O93" s="13">
        <f t="shared" si="16"/>
        <v>0.51594185048535846</v>
      </c>
      <c r="P93" s="118">
        <f t="shared" si="26"/>
        <v>0.16779479871749214</v>
      </c>
      <c r="Q93" s="12">
        <f t="shared" si="27"/>
        <v>5.3819247156327021E-2</v>
      </c>
      <c r="R93" s="13">
        <f t="shared" si="17"/>
        <v>0.44283345714958433</v>
      </c>
    </row>
    <row r="94" spans="1:18" x14ac:dyDescent="0.25">
      <c r="A94" s="130">
        <v>26664</v>
      </c>
      <c r="B94" s="41">
        <v>118.05</v>
      </c>
      <c r="C94" s="39">
        <v>5506.3959999999997</v>
      </c>
      <c r="D94" s="12">
        <f t="shared" si="18"/>
        <v>0.15633264766382604</v>
      </c>
      <c r="E94" s="12">
        <f t="shared" si="19"/>
        <v>6.8944692011348785E-2</v>
      </c>
      <c r="F94" s="13">
        <f t="shared" si="13"/>
        <v>0.29490847111084295</v>
      </c>
      <c r="G94" s="118">
        <f t="shared" si="20"/>
        <v>0.12416107382550323</v>
      </c>
      <c r="H94" s="12">
        <f t="shared" si="21"/>
        <v>6.8944692011348785E-2</v>
      </c>
      <c r="I94" s="13">
        <f t="shared" si="14"/>
        <v>0.40908383332090764</v>
      </c>
      <c r="J94" s="118">
        <f t="shared" si="22"/>
        <v>7.4623871614844406E-2</v>
      </c>
      <c r="K94" s="12">
        <f t="shared" si="23"/>
        <v>6.8944692011348785E-2</v>
      </c>
      <c r="L94" s="13">
        <f t="shared" si="15"/>
        <v>0.51829946026341367</v>
      </c>
      <c r="M94" s="118">
        <f t="shared" si="24"/>
        <v>6.8687070082743551E-2</v>
      </c>
      <c r="N94" s="12">
        <f t="shared" si="25"/>
        <v>6.8944692011348785E-2</v>
      </c>
      <c r="O94" s="13">
        <f t="shared" si="16"/>
        <v>0.49699906176293207</v>
      </c>
      <c r="P94" s="118">
        <f t="shared" si="26"/>
        <v>0.10786760716223553</v>
      </c>
      <c r="Q94" s="12">
        <f t="shared" si="27"/>
        <v>6.8944692011348785E-2</v>
      </c>
      <c r="R94" s="13">
        <f t="shared" si="17"/>
        <v>0.43010428172558929</v>
      </c>
    </row>
    <row r="95" spans="1:18" x14ac:dyDescent="0.25">
      <c r="A95" s="130">
        <v>26754</v>
      </c>
      <c r="B95" s="41">
        <v>111.52</v>
      </c>
      <c r="C95" s="39">
        <v>5642.6689999999999</v>
      </c>
      <c r="D95" s="12">
        <f t="shared" si="18"/>
        <v>4.0298507462686484E-2</v>
      </c>
      <c r="E95" s="12">
        <f t="shared" si="19"/>
        <v>7.561894130622826E-2</v>
      </c>
      <c r="F95" s="13">
        <f t="shared" si="13"/>
        <v>0.28522205663861433</v>
      </c>
      <c r="G95" s="118">
        <f t="shared" si="20"/>
        <v>0.15633264766382604</v>
      </c>
      <c r="H95" s="12">
        <f t="shared" si="21"/>
        <v>7.561894130622826E-2</v>
      </c>
      <c r="I95" s="13">
        <f t="shared" si="14"/>
        <v>0.43495814165629265</v>
      </c>
      <c r="J95" s="118">
        <f t="shared" si="22"/>
        <v>0.12416107382550323</v>
      </c>
      <c r="K95" s="12">
        <f t="shared" si="23"/>
        <v>7.561894130622826E-2</v>
      </c>
      <c r="L95" s="13">
        <f t="shared" si="15"/>
        <v>0.53524597323203915</v>
      </c>
      <c r="M95" s="118">
        <f t="shared" si="24"/>
        <v>7.4623871614844406E-2</v>
      </c>
      <c r="N95" s="12">
        <f t="shared" si="25"/>
        <v>7.561894130622826E-2</v>
      </c>
      <c r="O95" s="13">
        <f t="shared" si="16"/>
        <v>0.48876444650527445</v>
      </c>
      <c r="P95" s="118">
        <f t="shared" si="26"/>
        <v>6.8687070082743551E-2</v>
      </c>
      <c r="Q95" s="12">
        <f t="shared" si="27"/>
        <v>7.561894130622826E-2</v>
      </c>
      <c r="R95" s="13">
        <f t="shared" si="17"/>
        <v>0.43028694483739427</v>
      </c>
    </row>
    <row r="96" spans="1:18" x14ac:dyDescent="0.25">
      <c r="A96" s="130">
        <v>26845</v>
      </c>
      <c r="B96" s="41">
        <v>104.26</v>
      </c>
      <c r="C96" s="39">
        <v>5704.098</v>
      </c>
      <c r="D96" s="12">
        <f t="shared" si="18"/>
        <v>-2.688071681911508E-2</v>
      </c>
      <c r="E96" s="12">
        <f t="shared" si="19"/>
        <v>6.3196674026033239E-2</v>
      </c>
      <c r="F96" s="13">
        <f t="shared" si="13"/>
        <v>0.25867701599994158</v>
      </c>
      <c r="G96" s="118">
        <f t="shared" si="20"/>
        <v>4.0298507462686484E-2</v>
      </c>
      <c r="H96" s="12">
        <f t="shared" si="21"/>
        <v>6.3196674026033239E-2</v>
      </c>
      <c r="I96" s="13">
        <f t="shared" si="14"/>
        <v>0.4241108492268913</v>
      </c>
      <c r="J96" s="118">
        <f t="shared" si="22"/>
        <v>0.15633264766382604</v>
      </c>
      <c r="K96" s="12">
        <f t="shared" si="23"/>
        <v>6.3196674026033239E-2</v>
      </c>
      <c r="L96" s="13">
        <f t="shared" si="15"/>
        <v>0.54609907064982344</v>
      </c>
      <c r="M96" s="118">
        <f t="shared" si="24"/>
        <v>0.12416107382550323</v>
      </c>
      <c r="N96" s="12">
        <f t="shared" si="25"/>
        <v>6.3196674026033239E-2</v>
      </c>
      <c r="O96" s="13">
        <f t="shared" si="16"/>
        <v>0.49448001339339309</v>
      </c>
      <c r="P96" s="118">
        <f t="shared" si="26"/>
        <v>7.4623871614844406E-2</v>
      </c>
      <c r="Q96" s="12">
        <f t="shared" si="27"/>
        <v>6.3196674026033239E-2</v>
      </c>
      <c r="R96" s="13">
        <f t="shared" si="17"/>
        <v>0.43159296201994807</v>
      </c>
    </row>
    <row r="97" spans="1:18" x14ac:dyDescent="0.25">
      <c r="A97" s="130">
        <v>26937</v>
      </c>
      <c r="B97" s="41">
        <v>108.43</v>
      </c>
      <c r="C97" s="39">
        <v>5674.1</v>
      </c>
      <c r="D97" s="12">
        <f t="shared" si="18"/>
        <v>-1.9176843057439941E-2</v>
      </c>
      <c r="E97" s="12">
        <f t="shared" si="19"/>
        <v>4.7710808846556096E-2</v>
      </c>
      <c r="F97" s="13">
        <f t="shared" si="13"/>
        <v>0.27427720840288161</v>
      </c>
      <c r="G97" s="118">
        <f t="shared" si="20"/>
        <v>-2.688071681911508E-2</v>
      </c>
      <c r="H97" s="12">
        <f t="shared" si="21"/>
        <v>4.7710808846556096E-2</v>
      </c>
      <c r="I97" s="13">
        <f t="shared" si="14"/>
        <v>0.41632073347698356</v>
      </c>
      <c r="J97" s="118">
        <f t="shared" si="22"/>
        <v>4.0298507462686484E-2</v>
      </c>
      <c r="K97" s="12">
        <f t="shared" si="23"/>
        <v>4.7710808846556096E-2</v>
      </c>
      <c r="L97" s="13">
        <f t="shared" si="15"/>
        <v>0.54906332847261141</v>
      </c>
      <c r="M97" s="118">
        <f t="shared" si="24"/>
        <v>0.15633264766382604</v>
      </c>
      <c r="N97" s="12">
        <f t="shared" si="25"/>
        <v>4.7710808846556096E-2</v>
      </c>
      <c r="O97" s="13">
        <f t="shared" si="16"/>
        <v>0.49938885629030488</v>
      </c>
      <c r="P97" s="118">
        <f t="shared" si="26"/>
        <v>0.12416107382550323</v>
      </c>
      <c r="Q97" s="12">
        <f t="shared" si="27"/>
        <v>4.7710808846556096E-2</v>
      </c>
      <c r="R97" s="13">
        <f t="shared" si="17"/>
        <v>0.43406129330851823</v>
      </c>
    </row>
    <row r="98" spans="1:18" x14ac:dyDescent="0.25">
      <c r="A98" s="130">
        <v>27029</v>
      </c>
      <c r="B98" s="41">
        <v>97.55</v>
      </c>
      <c r="C98" s="39">
        <v>5727.96</v>
      </c>
      <c r="D98" s="12">
        <f t="shared" si="18"/>
        <v>-0.17365523083439216</v>
      </c>
      <c r="E98" s="12">
        <f t="shared" si="19"/>
        <v>4.0237570999252625E-2</v>
      </c>
      <c r="F98" s="13">
        <f t="shared" si="13"/>
        <v>0.27404807159183514</v>
      </c>
      <c r="G98" s="118">
        <f t="shared" si="20"/>
        <v>-1.9176843057439941E-2</v>
      </c>
      <c r="H98" s="12">
        <f t="shared" si="21"/>
        <v>4.0237570999252625E-2</v>
      </c>
      <c r="I98" s="13">
        <f t="shared" si="14"/>
        <v>0.42322494172069614</v>
      </c>
      <c r="J98" s="118">
        <f t="shared" si="22"/>
        <v>-2.688071681911508E-2</v>
      </c>
      <c r="K98" s="12">
        <f t="shared" si="23"/>
        <v>4.0237570999252625E-2</v>
      </c>
      <c r="L98" s="13">
        <f t="shared" si="15"/>
        <v>0.55786909093800141</v>
      </c>
      <c r="M98" s="118">
        <f t="shared" si="24"/>
        <v>4.0298507462686484E-2</v>
      </c>
      <c r="N98" s="12">
        <f t="shared" si="25"/>
        <v>4.0237570999252625E-2</v>
      </c>
      <c r="O98" s="13">
        <f t="shared" si="16"/>
        <v>0.51920128123470433</v>
      </c>
      <c r="P98" s="118">
        <f t="shared" si="26"/>
        <v>0.15633264766382604</v>
      </c>
      <c r="Q98" s="12">
        <f t="shared" si="27"/>
        <v>4.0237570999252625E-2</v>
      </c>
      <c r="R98" s="13">
        <f t="shared" si="17"/>
        <v>0.44977241568065024</v>
      </c>
    </row>
    <row r="99" spans="1:18" x14ac:dyDescent="0.25">
      <c r="A99" s="130">
        <v>27119</v>
      </c>
      <c r="B99" s="41">
        <v>93.98</v>
      </c>
      <c r="C99" s="39">
        <v>5678.7129999999997</v>
      </c>
      <c r="D99" s="12">
        <f t="shared" si="18"/>
        <v>-0.15728120516499278</v>
      </c>
      <c r="E99" s="12">
        <f t="shared" si="19"/>
        <v>6.3877572829453833E-3</v>
      </c>
      <c r="F99" s="13">
        <f t="shared" si="13"/>
        <v>0.31745984601885469</v>
      </c>
      <c r="G99" s="118">
        <f t="shared" si="20"/>
        <v>-0.17365523083439216</v>
      </c>
      <c r="H99" s="12">
        <f t="shared" si="21"/>
        <v>6.3877572829453833E-3</v>
      </c>
      <c r="I99" s="13">
        <f t="shared" si="14"/>
        <v>0.46831554812104342</v>
      </c>
      <c r="J99" s="118">
        <f t="shared" si="22"/>
        <v>-1.9176843057439941E-2</v>
      </c>
      <c r="K99" s="12">
        <f t="shared" si="23"/>
        <v>6.3877572829453833E-3</v>
      </c>
      <c r="L99" s="13">
        <f t="shared" si="15"/>
        <v>0.56709750518607771</v>
      </c>
      <c r="M99" s="118">
        <f t="shared" si="24"/>
        <v>-2.688071681911508E-2</v>
      </c>
      <c r="N99" s="12">
        <f t="shared" si="25"/>
        <v>6.3877572829453833E-3</v>
      </c>
      <c r="O99" s="13">
        <f t="shared" si="16"/>
        <v>0.54182735308133667</v>
      </c>
      <c r="P99" s="118">
        <f t="shared" si="26"/>
        <v>4.0298507462686484E-2</v>
      </c>
      <c r="Q99" s="12">
        <f t="shared" si="27"/>
        <v>6.3877572829453833E-3</v>
      </c>
      <c r="R99" s="13">
        <f t="shared" si="17"/>
        <v>0.46674263068051425</v>
      </c>
    </row>
    <row r="100" spans="1:18" x14ac:dyDescent="0.25">
      <c r="A100" s="130">
        <v>27210</v>
      </c>
      <c r="B100" s="41">
        <v>86</v>
      </c>
      <c r="C100" s="39">
        <v>5692.21</v>
      </c>
      <c r="D100" s="12">
        <f t="shared" si="18"/>
        <v>-0.17513907538845197</v>
      </c>
      <c r="E100" s="12">
        <f t="shared" si="19"/>
        <v>-2.0841156656143944E-3</v>
      </c>
      <c r="F100" s="13">
        <f t="shared" si="13"/>
        <v>0.35468146550359836</v>
      </c>
      <c r="G100" s="118">
        <f t="shared" si="20"/>
        <v>-0.15728120516499278</v>
      </c>
      <c r="H100" s="12">
        <f t="shared" si="21"/>
        <v>-2.0841156656143944E-3</v>
      </c>
      <c r="I100" s="13">
        <f t="shared" si="14"/>
        <v>0.49623712161754086</v>
      </c>
      <c r="J100" s="118">
        <f t="shared" si="22"/>
        <v>-0.17365523083439216</v>
      </c>
      <c r="K100" s="12">
        <f t="shared" si="23"/>
        <v>-2.0841156656143944E-3</v>
      </c>
      <c r="L100" s="13">
        <f t="shared" si="15"/>
        <v>0.59420043089140351</v>
      </c>
      <c r="M100" s="118">
        <f t="shared" si="24"/>
        <v>-1.9176843057439941E-2</v>
      </c>
      <c r="N100" s="12">
        <f t="shared" si="25"/>
        <v>-2.0841156656143944E-3</v>
      </c>
      <c r="O100" s="13">
        <f t="shared" si="16"/>
        <v>0.53330552894663796</v>
      </c>
      <c r="P100" s="118">
        <f t="shared" si="26"/>
        <v>-2.688071681911508E-2</v>
      </c>
      <c r="Q100" s="12">
        <f t="shared" si="27"/>
        <v>-2.0841156656143944E-3</v>
      </c>
      <c r="R100" s="13">
        <f t="shared" si="17"/>
        <v>0.50490549712098887</v>
      </c>
    </row>
    <row r="101" spans="1:18" x14ac:dyDescent="0.25">
      <c r="A101" s="130">
        <v>27302</v>
      </c>
      <c r="B101" s="41">
        <v>63.54</v>
      </c>
      <c r="C101" s="39">
        <v>5638.4110000000001</v>
      </c>
      <c r="D101" s="12">
        <f t="shared" si="18"/>
        <v>-0.41399981554920229</v>
      </c>
      <c r="E101" s="12">
        <f t="shared" si="19"/>
        <v>-6.2898080752895602E-3</v>
      </c>
      <c r="F101" s="13">
        <f t="shared" si="13"/>
        <v>0.42975714421259975</v>
      </c>
      <c r="G101" s="118">
        <f t="shared" si="20"/>
        <v>-0.17513907538845197</v>
      </c>
      <c r="H101" s="12">
        <f t="shared" si="21"/>
        <v>-6.2898080752895602E-3</v>
      </c>
      <c r="I101" s="13">
        <f t="shared" si="14"/>
        <v>0.52384131931898059</v>
      </c>
      <c r="J101" s="118">
        <f t="shared" si="22"/>
        <v>-0.15728120516499278</v>
      </c>
      <c r="K101" s="12">
        <f t="shared" si="23"/>
        <v>-6.2898080752895602E-3</v>
      </c>
      <c r="L101" s="13">
        <f t="shared" si="15"/>
        <v>0.61538776685114527</v>
      </c>
      <c r="M101" s="118">
        <f t="shared" si="24"/>
        <v>-0.17365523083439216</v>
      </c>
      <c r="N101" s="12">
        <f t="shared" si="25"/>
        <v>-6.2898080752895602E-3</v>
      </c>
      <c r="O101" s="13">
        <f t="shared" si="16"/>
        <v>0.56187458796581824</v>
      </c>
      <c r="P101" s="118">
        <f t="shared" si="26"/>
        <v>-1.9176843057439941E-2</v>
      </c>
      <c r="Q101" s="12">
        <f t="shared" si="27"/>
        <v>-6.2898080752895602E-3</v>
      </c>
      <c r="R101" s="13">
        <f t="shared" si="17"/>
        <v>0.49602133709823637</v>
      </c>
    </row>
    <row r="102" spans="1:18" x14ac:dyDescent="0.25">
      <c r="A102" s="130">
        <v>27394</v>
      </c>
      <c r="B102" s="41">
        <v>68.56</v>
      </c>
      <c r="C102" s="39">
        <v>5616.5259999999998</v>
      </c>
      <c r="D102" s="12">
        <f t="shared" si="18"/>
        <v>-0.29718093285494618</v>
      </c>
      <c r="E102" s="12">
        <f t="shared" si="19"/>
        <v>-1.9454395631254395E-2</v>
      </c>
      <c r="F102" s="13">
        <f t="shared" si="13"/>
        <v>0.48742680809448719</v>
      </c>
      <c r="G102" s="118">
        <f t="shared" si="20"/>
        <v>-0.41399981554920229</v>
      </c>
      <c r="H102" s="12">
        <f t="shared" si="21"/>
        <v>-1.9454395631254395E-2</v>
      </c>
      <c r="I102" s="13">
        <f t="shared" si="14"/>
        <v>0.59503986259743558</v>
      </c>
      <c r="J102" s="118">
        <f t="shared" si="22"/>
        <v>-0.17513907538845197</v>
      </c>
      <c r="K102" s="12">
        <f t="shared" si="23"/>
        <v>-1.9454395631254395E-2</v>
      </c>
      <c r="L102" s="13">
        <f t="shared" si="15"/>
        <v>0.64262116008633252</v>
      </c>
      <c r="M102" s="118">
        <f t="shared" si="24"/>
        <v>-0.15728120516499278</v>
      </c>
      <c r="N102" s="12">
        <f t="shared" si="25"/>
        <v>-1.9454395631254395E-2</v>
      </c>
      <c r="O102" s="13">
        <f t="shared" si="16"/>
        <v>0.59184965454870564</v>
      </c>
      <c r="P102" s="118">
        <f t="shared" si="26"/>
        <v>-0.17365523083439216</v>
      </c>
      <c r="Q102" s="12">
        <f t="shared" si="27"/>
        <v>-1.9454395631254395E-2</v>
      </c>
      <c r="R102" s="13">
        <f t="shared" si="17"/>
        <v>0.54024622363390218</v>
      </c>
    </row>
    <row r="103" spans="1:18" x14ac:dyDescent="0.25">
      <c r="A103" s="130">
        <v>27484</v>
      </c>
      <c r="B103" s="41">
        <v>83.360000999999997</v>
      </c>
      <c r="C103" s="39">
        <v>5548.1559999999999</v>
      </c>
      <c r="D103" s="12">
        <f t="shared" si="18"/>
        <v>-0.1130027559055119</v>
      </c>
      <c r="E103" s="12">
        <f t="shared" si="19"/>
        <v>-2.2990596636949245E-2</v>
      </c>
      <c r="F103" s="13">
        <f t="shared" si="13"/>
        <v>0.49120417399642741</v>
      </c>
      <c r="G103" s="118">
        <f t="shared" si="20"/>
        <v>-0.29718093285494618</v>
      </c>
      <c r="H103" s="12">
        <f t="shared" si="21"/>
        <v>-2.2990596636949245E-2</v>
      </c>
      <c r="I103" s="13">
        <f t="shared" si="14"/>
        <v>0.63693973340775256</v>
      </c>
      <c r="J103" s="118">
        <f t="shared" si="22"/>
        <v>-0.41399981554920229</v>
      </c>
      <c r="K103" s="12">
        <f t="shared" si="23"/>
        <v>-2.2990596636949245E-2</v>
      </c>
      <c r="L103" s="13">
        <f t="shared" si="15"/>
        <v>0.69338443710866204</v>
      </c>
      <c r="M103" s="118">
        <f t="shared" si="24"/>
        <v>-0.17513907538845197</v>
      </c>
      <c r="N103" s="12">
        <f t="shared" si="25"/>
        <v>-2.2990596636949245E-2</v>
      </c>
      <c r="O103" s="13">
        <f t="shared" si="16"/>
        <v>0.62248765565755482</v>
      </c>
      <c r="P103" s="118">
        <f t="shared" si="26"/>
        <v>-0.15728120516499278</v>
      </c>
      <c r="Q103" s="12">
        <f t="shared" si="27"/>
        <v>-2.2990596636949245E-2</v>
      </c>
      <c r="R103" s="13">
        <f t="shared" si="17"/>
        <v>0.57332513359891202</v>
      </c>
    </row>
    <row r="104" spans="1:18" x14ac:dyDescent="0.25">
      <c r="A104" s="130">
        <v>27575</v>
      </c>
      <c r="B104" s="41">
        <v>95.190002000000007</v>
      </c>
      <c r="C104" s="39">
        <v>5587.8</v>
      </c>
      <c r="D104" s="12">
        <f t="shared" si="18"/>
        <v>0.10686048837209317</v>
      </c>
      <c r="E104" s="12">
        <f t="shared" si="19"/>
        <v>-1.8342612096180488E-2</v>
      </c>
      <c r="F104" s="13">
        <f t="shared" si="13"/>
        <v>0.42870504991610164</v>
      </c>
      <c r="G104" s="118">
        <f t="shared" si="20"/>
        <v>-0.1130027559055119</v>
      </c>
      <c r="H104" s="12">
        <f t="shared" si="21"/>
        <v>-1.8342612096180488E-2</v>
      </c>
      <c r="I104" s="13">
        <f t="shared" si="14"/>
        <v>0.63504977672766316</v>
      </c>
      <c r="J104" s="118">
        <f t="shared" si="22"/>
        <v>-0.29718093285494618</v>
      </c>
      <c r="K104" s="12">
        <f t="shared" si="23"/>
        <v>-1.8342612096180488E-2</v>
      </c>
      <c r="L104" s="13">
        <f t="shared" si="15"/>
        <v>0.71857243393091697</v>
      </c>
      <c r="M104" s="118">
        <f t="shared" si="24"/>
        <v>-0.41399981554920229</v>
      </c>
      <c r="N104" s="12">
        <f t="shared" si="25"/>
        <v>-1.8342612096180488E-2</v>
      </c>
      <c r="O104" s="13">
        <f t="shared" si="16"/>
        <v>0.65951014383238749</v>
      </c>
      <c r="P104" s="118">
        <f t="shared" si="26"/>
        <v>-0.17513907538845197</v>
      </c>
      <c r="Q104" s="12">
        <f t="shared" si="27"/>
        <v>-1.8342612096180488E-2</v>
      </c>
      <c r="R104" s="13">
        <f t="shared" si="17"/>
        <v>0.59903612808497386</v>
      </c>
    </row>
    <row r="105" spans="1:18" x14ac:dyDescent="0.25">
      <c r="A105" s="130">
        <v>27667</v>
      </c>
      <c r="B105" s="41">
        <v>83.870002999999997</v>
      </c>
      <c r="C105" s="39">
        <v>5683.4440000000004</v>
      </c>
      <c r="D105" s="12">
        <f t="shared" si="18"/>
        <v>0.31995598048473406</v>
      </c>
      <c r="E105" s="12">
        <f t="shared" si="19"/>
        <v>7.9868246568048917E-3</v>
      </c>
      <c r="F105" s="13">
        <f t="shared" si="13"/>
        <v>0.3593325182326173</v>
      </c>
      <c r="G105" s="118">
        <f t="shared" si="20"/>
        <v>0.10686048837209317</v>
      </c>
      <c r="H105" s="12">
        <f t="shared" si="21"/>
        <v>7.9868246568048917E-3</v>
      </c>
      <c r="I105" s="13">
        <f t="shared" si="14"/>
        <v>0.6053852514597764</v>
      </c>
      <c r="J105" s="118">
        <f t="shared" si="22"/>
        <v>-0.1130027559055119</v>
      </c>
      <c r="K105" s="12">
        <f t="shared" si="23"/>
        <v>7.9868246568048917E-3</v>
      </c>
      <c r="L105" s="13">
        <f t="shared" si="15"/>
        <v>0.71884621251018488</v>
      </c>
      <c r="M105" s="118">
        <f t="shared" si="24"/>
        <v>-0.29718093285494618</v>
      </c>
      <c r="N105" s="12">
        <f t="shared" si="25"/>
        <v>7.9868246568048917E-3</v>
      </c>
      <c r="O105" s="13">
        <f t="shared" si="16"/>
        <v>0.65770482523470797</v>
      </c>
      <c r="P105" s="118">
        <f t="shared" si="26"/>
        <v>-0.41399981554920229</v>
      </c>
      <c r="Q105" s="12">
        <f t="shared" si="27"/>
        <v>7.9868246568048917E-3</v>
      </c>
      <c r="R105" s="13">
        <f t="shared" si="17"/>
        <v>0.58229166522041631</v>
      </c>
    </row>
    <row r="106" spans="1:18" x14ac:dyDescent="0.25">
      <c r="A106" s="130">
        <v>27759</v>
      </c>
      <c r="B106" s="41">
        <v>90.190002000000007</v>
      </c>
      <c r="C106" s="39">
        <v>5759.9719999999998</v>
      </c>
      <c r="D106" s="12">
        <f t="shared" si="18"/>
        <v>0.31549011085180867</v>
      </c>
      <c r="E106" s="12">
        <f t="shared" si="19"/>
        <v>2.5539986817473936E-2</v>
      </c>
      <c r="F106" s="13">
        <f t="shared" si="13"/>
        <v>0.32871529318993875</v>
      </c>
      <c r="G106" s="118">
        <f t="shared" si="20"/>
        <v>0.31995598048473406</v>
      </c>
      <c r="H106" s="12">
        <f t="shared" si="21"/>
        <v>2.5539986817473936E-2</v>
      </c>
      <c r="I106" s="13">
        <f t="shared" si="14"/>
        <v>0.56717090526473424</v>
      </c>
      <c r="J106" s="118">
        <f t="shared" si="22"/>
        <v>0.10686048837209317</v>
      </c>
      <c r="K106" s="12">
        <f t="shared" si="23"/>
        <v>2.5539986817473936E-2</v>
      </c>
      <c r="L106" s="13">
        <f t="shared" si="15"/>
        <v>0.70744433520715921</v>
      </c>
      <c r="M106" s="118">
        <f t="shared" si="24"/>
        <v>-0.1130027559055119</v>
      </c>
      <c r="N106" s="12">
        <f t="shared" si="25"/>
        <v>2.5539986817473936E-2</v>
      </c>
      <c r="O106" s="13">
        <f t="shared" si="16"/>
        <v>0.65017698578001681</v>
      </c>
      <c r="P106" s="118">
        <f t="shared" si="26"/>
        <v>-0.29718093285494618</v>
      </c>
      <c r="Q106" s="12">
        <f t="shared" si="27"/>
        <v>2.5539986817473936E-2</v>
      </c>
      <c r="R106" s="13">
        <f t="shared" si="17"/>
        <v>0.55186318485259844</v>
      </c>
    </row>
    <row r="107" spans="1:18" x14ac:dyDescent="0.25">
      <c r="A107" s="130">
        <v>27850</v>
      </c>
      <c r="B107" s="41">
        <v>102.769997</v>
      </c>
      <c r="C107" s="39">
        <v>5889.5</v>
      </c>
      <c r="D107" s="12">
        <f t="shared" si="18"/>
        <v>0.23284543866548191</v>
      </c>
      <c r="E107" s="12">
        <f t="shared" si="19"/>
        <v>6.1523864866092515E-2</v>
      </c>
      <c r="F107" s="13">
        <f t="shared" si="13"/>
        <v>0.34654130092422958</v>
      </c>
      <c r="G107" s="118">
        <f t="shared" si="20"/>
        <v>0.31549011085180867</v>
      </c>
      <c r="H107" s="12">
        <f t="shared" si="21"/>
        <v>6.1523864866092515E-2</v>
      </c>
      <c r="I107" s="13">
        <f t="shared" si="14"/>
        <v>0.59426748317010347</v>
      </c>
      <c r="J107" s="118">
        <f t="shared" si="22"/>
        <v>0.31995598048473406</v>
      </c>
      <c r="K107" s="12">
        <f t="shared" si="23"/>
        <v>6.1523864866092515E-2</v>
      </c>
      <c r="L107" s="13">
        <f t="shared" si="15"/>
        <v>0.74002237928324055</v>
      </c>
      <c r="M107" s="118">
        <f t="shared" si="24"/>
        <v>0.10686048837209317</v>
      </c>
      <c r="N107" s="12">
        <f t="shared" si="25"/>
        <v>6.1523864866092515E-2</v>
      </c>
      <c r="O107" s="13">
        <f t="shared" si="16"/>
        <v>0.66009233367801101</v>
      </c>
      <c r="P107" s="118">
        <f t="shared" si="26"/>
        <v>-0.1130027559055119</v>
      </c>
      <c r="Q107" s="12">
        <f t="shared" si="27"/>
        <v>6.1523864866092515E-2</v>
      </c>
      <c r="R107" s="13">
        <f t="shared" si="17"/>
        <v>0.50917379769378601</v>
      </c>
    </row>
    <row r="108" spans="1:18" x14ac:dyDescent="0.25">
      <c r="A108" s="130">
        <v>27941</v>
      </c>
      <c r="B108" s="41">
        <v>104.279999</v>
      </c>
      <c r="C108" s="39">
        <v>5932.7110000000002</v>
      </c>
      <c r="D108" s="12">
        <f t="shared" si="18"/>
        <v>9.5493190555873575E-2</v>
      </c>
      <c r="E108" s="12">
        <f t="shared" si="19"/>
        <v>6.1725723898493179E-2</v>
      </c>
      <c r="F108" s="13">
        <f t="shared" si="13"/>
        <v>0.36565601135881348</v>
      </c>
      <c r="G108" s="118">
        <f t="shared" si="20"/>
        <v>0.23284543866548191</v>
      </c>
      <c r="H108" s="12">
        <f t="shared" si="21"/>
        <v>6.1725723898493179E-2</v>
      </c>
      <c r="I108" s="13">
        <f t="shared" si="14"/>
        <v>0.6182069503119042</v>
      </c>
      <c r="J108" s="118">
        <f t="shared" si="22"/>
        <v>0.31549011085180867</v>
      </c>
      <c r="K108" s="12">
        <f t="shared" si="23"/>
        <v>6.1725723898493179E-2</v>
      </c>
      <c r="L108" s="13">
        <f t="shared" si="15"/>
        <v>0.76945899018522457</v>
      </c>
      <c r="M108" s="118">
        <f t="shared" si="24"/>
        <v>0.31995598048473406</v>
      </c>
      <c r="N108" s="12">
        <f t="shared" si="25"/>
        <v>6.1725723898493179E-2</v>
      </c>
      <c r="O108" s="13">
        <f t="shared" si="16"/>
        <v>0.69813576368527408</v>
      </c>
      <c r="P108" s="118">
        <f t="shared" si="26"/>
        <v>0.10686048837209317</v>
      </c>
      <c r="Q108" s="12">
        <f t="shared" si="27"/>
        <v>6.1725723898493179E-2</v>
      </c>
      <c r="R108" s="13">
        <f t="shared" si="17"/>
        <v>0.51603363478057618</v>
      </c>
    </row>
    <row r="109" spans="1:18" x14ac:dyDescent="0.25">
      <c r="A109" s="130">
        <v>28033</v>
      </c>
      <c r="B109" s="41">
        <v>105.239998</v>
      </c>
      <c r="C109" s="39">
        <v>5965.2650000000003</v>
      </c>
      <c r="D109" s="12">
        <f t="shared" si="18"/>
        <v>0.25479902510555541</v>
      </c>
      <c r="E109" s="12">
        <f t="shared" si="19"/>
        <v>4.9586307175719435E-2</v>
      </c>
      <c r="F109" s="13">
        <f t="shared" si="13"/>
        <v>0.39657020079493294</v>
      </c>
      <c r="G109" s="118">
        <f t="shared" si="20"/>
        <v>9.5493190555873575E-2</v>
      </c>
      <c r="H109" s="12">
        <f t="shared" si="21"/>
        <v>4.9586307175719435E-2</v>
      </c>
      <c r="I109" s="13">
        <f t="shared" si="14"/>
        <v>0.6393967832492049</v>
      </c>
      <c r="J109" s="118">
        <f t="shared" si="22"/>
        <v>0.23284543866548191</v>
      </c>
      <c r="K109" s="12">
        <f t="shared" si="23"/>
        <v>4.9586307175719435E-2</v>
      </c>
      <c r="L109" s="13">
        <f t="shared" si="15"/>
        <v>0.78296305013880974</v>
      </c>
      <c r="M109" s="118">
        <f t="shared" si="24"/>
        <v>0.31549011085180867</v>
      </c>
      <c r="N109" s="12">
        <f t="shared" si="25"/>
        <v>4.9586307175719435E-2</v>
      </c>
      <c r="O109" s="13">
        <f t="shared" si="16"/>
        <v>0.7086457555279313</v>
      </c>
      <c r="P109" s="118">
        <f t="shared" si="26"/>
        <v>0.31995598048473406</v>
      </c>
      <c r="Q109" s="12">
        <f t="shared" si="27"/>
        <v>4.9586307175719435E-2</v>
      </c>
      <c r="R109" s="13">
        <f t="shared" si="17"/>
        <v>0.53499600451367446</v>
      </c>
    </row>
    <row r="110" spans="1:18" x14ac:dyDescent="0.25">
      <c r="A110" s="130">
        <v>28125</v>
      </c>
      <c r="B110" s="41">
        <v>107.459999</v>
      </c>
      <c r="C110" s="39">
        <v>6008.5039999999999</v>
      </c>
      <c r="D110" s="12">
        <f t="shared" si="18"/>
        <v>0.19148460602096429</v>
      </c>
      <c r="E110" s="12">
        <f t="shared" si="19"/>
        <v>4.3148126414503496E-2</v>
      </c>
      <c r="F110" s="13">
        <f t="shared" si="13"/>
        <v>0.44598126750330314</v>
      </c>
      <c r="G110" s="118">
        <f t="shared" si="20"/>
        <v>0.25479902510555541</v>
      </c>
      <c r="H110" s="12">
        <f t="shared" si="21"/>
        <v>4.3148126414503496E-2</v>
      </c>
      <c r="I110" s="13">
        <f t="shared" si="14"/>
        <v>0.65390265333036246</v>
      </c>
      <c r="J110" s="118">
        <f t="shared" si="22"/>
        <v>9.5493190555873575E-2</v>
      </c>
      <c r="K110" s="12">
        <f t="shared" si="23"/>
        <v>4.3148126414503496E-2</v>
      </c>
      <c r="L110" s="13">
        <f t="shared" si="15"/>
        <v>0.79531730167243797</v>
      </c>
      <c r="M110" s="118">
        <f t="shared" si="24"/>
        <v>0.23284543866548191</v>
      </c>
      <c r="N110" s="12">
        <f t="shared" si="25"/>
        <v>4.3148126414503496E-2</v>
      </c>
      <c r="O110" s="13">
        <f t="shared" si="16"/>
        <v>0.7092531328287115</v>
      </c>
      <c r="P110" s="118">
        <f t="shared" si="26"/>
        <v>0.31549011085180867</v>
      </c>
      <c r="Q110" s="12">
        <f t="shared" si="27"/>
        <v>4.3148126414503496E-2</v>
      </c>
      <c r="R110" s="13">
        <f t="shared" si="17"/>
        <v>0.53372057185316368</v>
      </c>
    </row>
    <row r="111" spans="1:18" x14ac:dyDescent="0.25">
      <c r="A111" s="130">
        <v>28215</v>
      </c>
      <c r="B111" s="41">
        <v>98.419998000000007</v>
      </c>
      <c r="C111" s="39">
        <v>6079.4939999999997</v>
      </c>
      <c r="D111" s="12">
        <f t="shared" si="18"/>
        <v>-4.232751899370002E-2</v>
      </c>
      <c r="E111" s="12">
        <f t="shared" si="19"/>
        <v>3.2259784362000055E-2</v>
      </c>
      <c r="F111" s="13">
        <f t="shared" si="13"/>
        <v>0.46556391840266975</v>
      </c>
      <c r="G111" s="118">
        <f t="shared" si="20"/>
        <v>0.19148460602096429</v>
      </c>
      <c r="H111" s="12">
        <f t="shared" si="21"/>
        <v>3.2259784362000055E-2</v>
      </c>
      <c r="I111" s="13">
        <f t="shared" si="14"/>
        <v>0.67612010467904327</v>
      </c>
      <c r="J111" s="118">
        <f t="shared" si="22"/>
        <v>0.25479902510555541</v>
      </c>
      <c r="K111" s="12">
        <f t="shared" si="23"/>
        <v>3.2259784362000055E-2</v>
      </c>
      <c r="L111" s="13">
        <f t="shared" si="15"/>
        <v>0.78548621456052148</v>
      </c>
      <c r="M111" s="118">
        <f t="shared" si="24"/>
        <v>9.5493190555873575E-2</v>
      </c>
      <c r="N111" s="12">
        <f t="shared" si="25"/>
        <v>3.2259784362000055E-2</v>
      </c>
      <c r="O111" s="13">
        <f t="shared" si="16"/>
        <v>0.71030429197048606</v>
      </c>
      <c r="P111" s="118">
        <f t="shared" si="26"/>
        <v>0.23284543866548191</v>
      </c>
      <c r="Q111" s="12">
        <f t="shared" si="27"/>
        <v>3.2259784362000055E-2</v>
      </c>
      <c r="R111" s="13">
        <f t="shared" si="17"/>
        <v>0.5228315683402871</v>
      </c>
    </row>
    <row r="112" spans="1:18" x14ac:dyDescent="0.25">
      <c r="A112" s="130">
        <v>28306</v>
      </c>
      <c r="B112" s="41">
        <v>100.480003</v>
      </c>
      <c r="C112" s="39">
        <v>6197.6859999999997</v>
      </c>
      <c r="D112" s="12">
        <f t="shared" si="18"/>
        <v>-3.6440314887229763E-2</v>
      </c>
      <c r="E112" s="12">
        <f t="shared" si="19"/>
        <v>4.4663392503022648E-2</v>
      </c>
      <c r="F112" s="13">
        <f t="shared" ref="F112:F175" si="28">CORREL(D72:D112,E72:E112)</f>
        <v>0.45641134976856418</v>
      </c>
      <c r="G112" s="118">
        <f t="shared" si="20"/>
        <v>-4.232751899370002E-2</v>
      </c>
      <c r="H112" s="12">
        <f t="shared" si="21"/>
        <v>4.4663392503022648E-2</v>
      </c>
      <c r="I112" s="13">
        <f t="shared" si="14"/>
        <v>0.67201814239730406</v>
      </c>
      <c r="J112" s="118">
        <f t="shared" si="22"/>
        <v>0.19148460602096429</v>
      </c>
      <c r="K112" s="12">
        <f t="shared" si="23"/>
        <v>4.4663392503022648E-2</v>
      </c>
      <c r="L112" s="13">
        <f t="shared" si="15"/>
        <v>0.79687154408634508</v>
      </c>
      <c r="M112" s="118">
        <f t="shared" si="24"/>
        <v>0.25479902510555541</v>
      </c>
      <c r="N112" s="12">
        <f t="shared" si="25"/>
        <v>4.4663392503022648E-2</v>
      </c>
      <c r="O112" s="13">
        <f t="shared" si="16"/>
        <v>0.71080339793133629</v>
      </c>
      <c r="P112" s="118">
        <f t="shared" si="26"/>
        <v>9.5493190555873575E-2</v>
      </c>
      <c r="Q112" s="12">
        <f t="shared" si="27"/>
        <v>4.4663392503022648E-2</v>
      </c>
      <c r="R112" s="13">
        <f t="shared" si="17"/>
        <v>0.52588579817058423</v>
      </c>
    </row>
    <row r="113" spans="1:18" x14ac:dyDescent="0.25">
      <c r="A113" s="130">
        <v>28398</v>
      </c>
      <c r="B113" s="41">
        <v>96.529999000000004</v>
      </c>
      <c r="C113" s="39">
        <v>6309.5140000000001</v>
      </c>
      <c r="D113" s="12">
        <f t="shared" si="18"/>
        <v>-8.2763199976495616E-2</v>
      </c>
      <c r="E113" s="12">
        <f t="shared" si="19"/>
        <v>5.7708919888722399E-2</v>
      </c>
      <c r="F113" s="13">
        <f t="shared" si="28"/>
        <v>0.43069906910181283</v>
      </c>
      <c r="G113" s="118">
        <f t="shared" si="20"/>
        <v>-3.6440314887229763E-2</v>
      </c>
      <c r="H113" s="12">
        <f t="shared" si="21"/>
        <v>5.7708919888722399E-2</v>
      </c>
      <c r="I113" s="13">
        <f t="shared" ref="I113:I176" si="29">CORREL(G73:G113,H73:H113)</f>
        <v>0.64953422035647357</v>
      </c>
      <c r="J113" s="118">
        <f t="shared" si="22"/>
        <v>-4.232751899370002E-2</v>
      </c>
      <c r="K113" s="12">
        <f t="shared" si="23"/>
        <v>5.7708919888722399E-2</v>
      </c>
      <c r="L113" s="13">
        <f t="shared" si="15"/>
        <v>0.77687820564937948</v>
      </c>
      <c r="M113" s="118">
        <f t="shared" si="24"/>
        <v>0.19148460602096429</v>
      </c>
      <c r="N113" s="12">
        <f t="shared" si="25"/>
        <v>5.7708919888722399E-2</v>
      </c>
      <c r="O113" s="13">
        <f t="shared" si="16"/>
        <v>0.72305374175419457</v>
      </c>
      <c r="P113" s="118">
        <f t="shared" si="26"/>
        <v>0.25479902510555541</v>
      </c>
      <c r="Q113" s="12">
        <f t="shared" si="27"/>
        <v>5.7708919888722399E-2</v>
      </c>
      <c r="R113" s="13">
        <f t="shared" si="17"/>
        <v>0.54187305511003803</v>
      </c>
    </row>
    <row r="114" spans="1:18" x14ac:dyDescent="0.25">
      <c r="A114" s="130">
        <v>28490</v>
      </c>
      <c r="B114" s="41">
        <v>95.099997999999999</v>
      </c>
      <c r="C114" s="39">
        <v>6309.652</v>
      </c>
      <c r="D114" s="12">
        <f t="shared" si="18"/>
        <v>-0.11501955253135632</v>
      </c>
      <c r="E114" s="12">
        <f t="shared" si="19"/>
        <v>5.0120296166899392E-2</v>
      </c>
      <c r="F114" s="13">
        <f t="shared" si="28"/>
        <v>0.42423857678730537</v>
      </c>
      <c r="G114" s="118">
        <f t="shared" si="20"/>
        <v>-8.2763199976495616E-2</v>
      </c>
      <c r="H114" s="12">
        <f t="shared" si="21"/>
        <v>5.0120296166899392E-2</v>
      </c>
      <c r="I114" s="13">
        <f t="shared" si="29"/>
        <v>0.63039343606528497</v>
      </c>
      <c r="J114" s="118">
        <f t="shared" si="22"/>
        <v>-3.6440314887229763E-2</v>
      </c>
      <c r="K114" s="12">
        <f t="shared" si="23"/>
        <v>5.0120296166899392E-2</v>
      </c>
      <c r="L114" s="13">
        <f t="shared" ref="L114:L177" si="30">CORREL(J74:J114,K74:K114)</f>
        <v>0.76199504477852797</v>
      </c>
      <c r="M114" s="118">
        <f t="shared" si="24"/>
        <v>-4.232751899370002E-2</v>
      </c>
      <c r="N114" s="12">
        <f t="shared" si="25"/>
        <v>5.0120296166899392E-2</v>
      </c>
      <c r="O114" s="13">
        <f t="shared" si="16"/>
        <v>0.71288749898536929</v>
      </c>
      <c r="P114" s="118">
        <f t="shared" si="26"/>
        <v>0.19148460602096429</v>
      </c>
      <c r="Q114" s="12">
        <f t="shared" si="27"/>
        <v>5.0120296166899392E-2</v>
      </c>
      <c r="R114" s="13">
        <f t="shared" si="17"/>
        <v>0.55279314768848598</v>
      </c>
    </row>
    <row r="115" spans="1:18" x14ac:dyDescent="0.25">
      <c r="A115" s="130">
        <v>28580</v>
      </c>
      <c r="B115" s="41">
        <v>89.209998999999996</v>
      </c>
      <c r="C115" s="39">
        <v>6329.7910000000002</v>
      </c>
      <c r="D115" s="12">
        <f t="shared" si="18"/>
        <v>-9.3578532688041838E-2</v>
      </c>
      <c r="E115" s="12">
        <f t="shared" si="19"/>
        <v>4.1170696113854266E-2</v>
      </c>
      <c r="F115" s="13">
        <f t="shared" si="28"/>
        <v>0.42656285973341984</v>
      </c>
      <c r="G115" s="118">
        <f t="shared" si="20"/>
        <v>-0.11501955253135632</v>
      </c>
      <c r="H115" s="12">
        <f t="shared" si="21"/>
        <v>4.1170696113854266E-2</v>
      </c>
      <c r="I115" s="13">
        <f t="shared" si="29"/>
        <v>0.63811751028989572</v>
      </c>
      <c r="J115" s="118">
        <f t="shared" si="22"/>
        <v>-8.2763199976495616E-2</v>
      </c>
      <c r="K115" s="12">
        <f t="shared" si="23"/>
        <v>4.1170696113854266E-2</v>
      </c>
      <c r="L115" s="13">
        <f t="shared" si="30"/>
        <v>0.75193943540010511</v>
      </c>
      <c r="M115" s="118">
        <f t="shared" si="24"/>
        <v>-3.6440314887229763E-2</v>
      </c>
      <c r="N115" s="12">
        <f t="shared" si="25"/>
        <v>4.1170696113854266E-2</v>
      </c>
      <c r="O115" s="13">
        <f t="shared" ref="O115:O178" si="31">CORREL(M75:M115,N75:N115)</f>
        <v>0.70600145888395116</v>
      </c>
      <c r="P115" s="118">
        <f t="shared" si="26"/>
        <v>-4.232751899370002E-2</v>
      </c>
      <c r="Q115" s="12">
        <f t="shared" si="27"/>
        <v>4.1170696113854266E-2</v>
      </c>
      <c r="R115" s="13">
        <f t="shared" si="17"/>
        <v>0.54822032331149906</v>
      </c>
    </row>
    <row r="116" spans="1:18" x14ac:dyDescent="0.25">
      <c r="A116" s="130">
        <v>28671</v>
      </c>
      <c r="B116" s="41">
        <v>95.529999000000004</v>
      </c>
      <c r="C116" s="39">
        <v>6574.39</v>
      </c>
      <c r="D116" s="12">
        <f t="shared" si="18"/>
        <v>-4.9263573369917157E-2</v>
      </c>
      <c r="E116" s="12">
        <f t="shared" si="19"/>
        <v>6.0781394862534199E-2</v>
      </c>
      <c r="F116" s="13">
        <f t="shared" si="28"/>
        <v>0.4097885871798701</v>
      </c>
      <c r="G116" s="118">
        <f t="shared" si="20"/>
        <v>-9.3578532688041838E-2</v>
      </c>
      <c r="H116" s="12">
        <f t="shared" si="21"/>
        <v>6.0781394862534199E-2</v>
      </c>
      <c r="I116" s="13">
        <f t="shared" si="29"/>
        <v>0.60969433632032555</v>
      </c>
      <c r="J116" s="118">
        <f t="shared" si="22"/>
        <v>-0.11501955253135632</v>
      </c>
      <c r="K116" s="12">
        <f t="shared" si="23"/>
        <v>6.0781394862534199E-2</v>
      </c>
      <c r="L116" s="13">
        <f t="shared" si="30"/>
        <v>0.72099574719507131</v>
      </c>
      <c r="M116" s="118">
        <f t="shared" si="24"/>
        <v>-8.2763199976495616E-2</v>
      </c>
      <c r="N116" s="12">
        <f t="shared" si="25"/>
        <v>6.0781394862534199E-2</v>
      </c>
      <c r="O116" s="13">
        <f t="shared" si="31"/>
        <v>0.67250810883481293</v>
      </c>
      <c r="P116" s="118">
        <f t="shared" si="26"/>
        <v>-3.6440314887229763E-2</v>
      </c>
      <c r="Q116" s="12">
        <f t="shared" si="27"/>
        <v>6.0781394862534199E-2</v>
      </c>
      <c r="R116" s="13">
        <f t="shared" ref="R116:R179" si="32">CORREL(P76:P116,Q76:Q116)</f>
        <v>0.52853079446016427</v>
      </c>
    </row>
    <row r="117" spans="1:18" x14ac:dyDescent="0.25">
      <c r="A117" s="130">
        <v>28763</v>
      </c>
      <c r="B117" s="41">
        <v>102.540001</v>
      </c>
      <c r="C117" s="39">
        <v>6640.4970000000003</v>
      </c>
      <c r="D117" s="12">
        <f t="shared" si="18"/>
        <v>6.226045853372475E-2</v>
      </c>
      <c r="E117" s="12">
        <f t="shared" si="19"/>
        <v>5.2457764575845278E-2</v>
      </c>
      <c r="F117" s="13">
        <f t="shared" si="28"/>
        <v>0.4061071209295915</v>
      </c>
      <c r="G117" s="118">
        <f t="shared" si="20"/>
        <v>-4.9263573369917157E-2</v>
      </c>
      <c r="H117" s="12">
        <f t="shared" si="21"/>
        <v>5.2457764575845278E-2</v>
      </c>
      <c r="I117" s="13">
        <f t="shared" si="29"/>
        <v>0.60459983379255988</v>
      </c>
      <c r="J117" s="118">
        <f t="shared" si="22"/>
        <v>-9.3578532688041838E-2</v>
      </c>
      <c r="K117" s="12">
        <f t="shared" si="23"/>
        <v>5.2457764575845278E-2</v>
      </c>
      <c r="L117" s="13">
        <f t="shared" si="30"/>
        <v>0.69262813808681656</v>
      </c>
      <c r="M117" s="118">
        <f t="shared" si="24"/>
        <v>-0.11501955253135632</v>
      </c>
      <c r="N117" s="12">
        <f t="shared" si="25"/>
        <v>5.2457764575845278E-2</v>
      </c>
      <c r="O117" s="13">
        <f t="shared" si="31"/>
        <v>0.63785654438592843</v>
      </c>
      <c r="P117" s="118">
        <f t="shared" si="26"/>
        <v>-8.2763199976495616E-2</v>
      </c>
      <c r="Q117" s="12">
        <f t="shared" si="27"/>
        <v>5.2457764575845278E-2</v>
      </c>
      <c r="R117" s="13">
        <f t="shared" si="32"/>
        <v>0.50949037859610657</v>
      </c>
    </row>
    <row r="118" spans="1:18" x14ac:dyDescent="0.25">
      <c r="A118" s="130">
        <v>28855</v>
      </c>
      <c r="B118" s="41">
        <v>96.110000999999997</v>
      </c>
      <c r="C118" s="39">
        <v>6729.7550000000001</v>
      </c>
      <c r="D118" s="12">
        <f t="shared" si="18"/>
        <v>1.0620431348484338E-2</v>
      </c>
      <c r="E118" s="12">
        <f t="shared" si="19"/>
        <v>6.6581009539036451E-2</v>
      </c>
      <c r="F118" s="13">
        <f t="shared" si="28"/>
        <v>0.39504395568699552</v>
      </c>
      <c r="G118" s="118">
        <f t="shared" si="20"/>
        <v>6.226045853372475E-2</v>
      </c>
      <c r="H118" s="12">
        <f t="shared" si="21"/>
        <v>6.6581009539036451E-2</v>
      </c>
      <c r="I118" s="13">
        <f t="shared" si="29"/>
        <v>0.59723108490757459</v>
      </c>
      <c r="J118" s="118">
        <f t="shared" si="22"/>
        <v>-4.9263573369917157E-2</v>
      </c>
      <c r="K118" s="12">
        <f t="shared" si="23"/>
        <v>6.6581009539036451E-2</v>
      </c>
      <c r="L118" s="13">
        <f t="shared" si="30"/>
        <v>0.67188048624261554</v>
      </c>
      <c r="M118" s="118">
        <f t="shared" si="24"/>
        <v>-9.3578532688041838E-2</v>
      </c>
      <c r="N118" s="12">
        <f t="shared" si="25"/>
        <v>6.6581009539036451E-2</v>
      </c>
      <c r="O118" s="13">
        <f t="shared" si="31"/>
        <v>0.59234474622281053</v>
      </c>
      <c r="P118" s="118">
        <f t="shared" si="26"/>
        <v>-0.11501955253135632</v>
      </c>
      <c r="Q118" s="12">
        <f t="shared" si="27"/>
        <v>6.6581009539036451E-2</v>
      </c>
      <c r="R118" s="13">
        <f t="shared" si="32"/>
        <v>0.45621070072235165</v>
      </c>
    </row>
    <row r="119" spans="1:18" x14ac:dyDescent="0.25">
      <c r="A119" s="130">
        <v>28945</v>
      </c>
      <c r="B119" s="41">
        <v>101.589996</v>
      </c>
      <c r="C119" s="39">
        <v>6741.8540000000003</v>
      </c>
      <c r="D119" s="12">
        <f t="shared" si="18"/>
        <v>0.13877364800777547</v>
      </c>
      <c r="E119" s="12">
        <f t="shared" si="19"/>
        <v>6.5098989840264965E-2</v>
      </c>
      <c r="F119" s="13">
        <f t="shared" si="28"/>
        <v>0.40416173636489122</v>
      </c>
      <c r="G119" s="118">
        <f t="shared" si="20"/>
        <v>1.0620431348484338E-2</v>
      </c>
      <c r="H119" s="12">
        <f t="shared" si="21"/>
        <v>6.5098989840264965E-2</v>
      </c>
      <c r="I119" s="13">
        <f t="shared" si="29"/>
        <v>0.58492304492943503</v>
      </c>
      <c r="J119" s="118">
        <f t="shared" si="22"/>
        <v>6.226045853372475E-2</v>
      </c>
      <c r="K119" s="12">
        <f t="shared" si="23"/>
        <v>6.5098989840264965E-2</v>
      </c>
      <c r="L119" s="13">
        <f t="shared" si="30"/>
        <v>0.66505002822031201</v>
      </c>
      <c r="M119" s="118">
        <f t="shared" si="24"/>
        <v>-4.9263573369917157E-2</v>
      </c>
      <c r="N119" s="12">
        <f t="shared" si="25"/>
        <v>6.5098989840264965E-2</v>
      </c>
      <c r="O119" s="13">
        <f t="shared" si="31"/>
        <v>0.57337827808877828</v>
      </c>
      <c r="P119" s="118">
        <f t="shared" si="26"/>
        <v>-9.3578532688041838E-2</v>
      </c>
      <c r="Q119" s="12">
        <f t="shared" si="27"/>
        <v>6.5098989840264965E-2</v>
      </c>
      <c r="R119" s="13">
        <f t="shared" si="32"/>
        <v>0.41725216351562044</v>
      </c>
    </row>
    <row r="120" spans="1:18" x14ac:dyDescent="0.25">
      <c r="A120" s="130">
        <v>29036</v>
      </c>
      <c r="B120" s="41">
        <v>102.910004</v>
      </c>
      <c r="C120" s="39">
        <v>6749.0630000000001</v>
      </c>
      <c r="D120" s="12">
        <f t="shared" si="18"/>
        <v>7.7253272032379972E-2</v>
      </c>
      <c r="E120" s="12">
        <f t="shared" si="19"/>
        <v>2.6568700670328349E-2</v>
      </c>
      <c r="F120" s="13">
        <f t="shared" si="28"/>
        <v>0.39684868298325554</v>
      </c>
      <c r="G120" s="118">
        <f t="shared" si="20"/>
        <v>0.13877364800777547</v>
      </c>
      <c r="H120" s="12">
        <f t="shared" si="21"/>
        <v>2.6568700670328349E-2</v>
      </c>
      <c r="I120" s="13">
        <f t="shared" si="29"/>
        <v>0.57450523332442738</v>
      </c>
      <c r="J120" s="118">
        <f t="shared" si="22"/>
        <v>1.0620431348484338E-2</v>
      </c>
      <c r="K120" s="12">
        <f t="shared" si="23"/>
        <v>2.6568700670328349E-2</v>
      </c>
      <c r="L120" s="13">
        <f t="shared" si="30"/>
        <v>0.66383897520678936</v>
      </c>
      <c r="M120" s="118">
        <f t="shared" si="24"/>
        <v>6.226045853372475E-2</v>
      </c>
      <c r="N120" s="12">
        <f t="shared" si="25"/>
        <v>2.6568700670328349E-2</v>
      </c>
      <c r="O120" s="13">
        <f t="shared" si="31"/>
        <v>0.5684180037961214</v>
      </c>
      <c r="P120" s="118">
        <f t="shared" si="26"/>
        <v>-4.9263573369917157E-2</v>
      </c>
      <c r="Q120" s="12">
        <f t="shared" si="27"/>
        <v>2.6568700670328349E-2</v>
      </c>
      <c r="R120" s="13">
        <f t="shared" si="32"/>
        <v>0.42055607114432547</v>
      </c>
    </row>
    <row r="121" spans="1:18" x14ac:dyDescent="0.25">
      <c r="A121" s="130">
        <v>29128</v>
      </c>
      <c r="B121" s="41">
        <v>109.32</v>
      </c>
      <c r="C121" s="39">
        <v>6799.2</v>
      </c>
      <c r="D121" s="12">
        <f t="shared" si="18"/>
        <v>6.6120527929388162E-2</v>
      </c>
      <c r="E121" s="12">
        <f t="shared" si="19"/>
        <v>2.3899265371251532E-2</v>
      </c>
      <c r="F121" s="13">
        <f t="shared" si="28"/>
        <v>0.39322700032428226</v>
      </c>
      <c r="G121" s="118">
        <f t="shared" si="20"/>
        <v>7.7253272032379972E-2</v>
      </c>
      <c r="H121" s="12">
        <f t="shared" si="21"/>
        <v>2.3899265371251532E-2</v>
      </c>
      <c r="I121" s="13">
        <f t="shared" si="29"/>
        <v>0.57402794532810075</v>
      </c>
      <c r="J121" s="118">
        <f t="shared" si="22"/>
        <v>0.13877364800777547</v>
      </c>
      <c r="K121" s="12">
        <f t="shared" si="23"/>
        <v>2.3899265371251532E-2</v>
      </c>
      <c r="L121" s="13">
        <f t="shared" si="30"/>
        <v>0.65431469998086844</v>
      </c>
      <c r="M121" s="118">
        <f t="shared" si="24"/>
        <v>1.0620431348484338E-2</v>
      </c>
      <c r="N121" s="12">
        <f t="shared" si="25"/>
        <v>2.3899265371251532E-2</v>
      </c>
      <c r="O121" s="13">
        <f t="shared" si="31"/>
        <v>0.56893043031453117</v>
      </c>
      <c r="P121" s="118">
        <f t="shared" si="26"/>
        <v>6.226045853372475E-2</v>
      </c>
      <c r="Q121" s="12">
        <f t="shared" si="27"/>
        <v>2.3899265371251532E-2</v>
      </c>
      <c r="R121" s="13">
        <f t="shared" si="32"/>
        <v>0.41951103395443323</v>
      </c>
    </row>
    <row r="122" spans="1:18" x14ac:dyDescent="0.25">
      <c r="A122" s="130">
        <v>29220</v>
      </c>
      <c r="B122" s="41">
        <v>107.94000200000001</v>
      </c>
      <c r="C122" s="39">
        <v>6816.2030000000004</v>
      </c>
      <c r="D122" s="12">
        <f t="shared" si="18"/>
        <v>0.12308813731049706</v>
      </c>
      <c r="E122" s="12">
        <f t="shared" si="19"/>
        <v>1.2845638511357338E-2</v>
      </c>
      <c r="F122" s="13">
        <f t="shared" si="28"/>
        <v>0.3779556598269494</v>
      </c>
      <c r="G122" s="118">
        <f t="shared" si="20"/>
        <v>6.6120527929388162E-2</v>
      </c>
      <c r="H122" s="12">
        <f t="shared" si="21"/>
        <v>1.2845638511357338E-2</v>
      </c>
      <c r="I122" s="13">
        <f t="shared" si="29"/>
        <v>0.56389249649573125</v>
      </c>
      <c r="J122" s="118">
        <f t="shared" si="22"/>
        <v>7.7253272032379972E-2</v>
      </c>
      <c r="K122" s="12">
        <f t="shared" si="23"/>
        <v>1.2845638511357338E-2</v>
      </c>
      <c r="L122" s="13">
        <f t="shared" si="30"/>
        <v>0.64743924348234005</v>
      </c>
      <c r="M122" s="118">
        <f t="shared" si="24"/>
        <v>0.13877364800777547</v>
      </c>
      <c r="N122" s="12">
        <f t="shared" si="25"/>
        <v>1.2845638511357338E-2</v>
      </c>
      <c r="O122" s="13">
        <f t="shared" si="31"/>
        <v>0.55005375341849361</v>
      </c>
      <c r="P122" s="118">
        <f t="shared" si="26"/>
        <v>1.0620431348484338E-2</v>
      </c>
      <c r="Q122" s="12">
        <f t="shared" si="27"/>
        <v>1.2845638511357338E-2</v>
      </c>
      <c r="R122" s="13">
        <f t="shared" si="32"/>
        <v>0.41829532888452881</v>
      </c>
    </row>
    <row r="123" spans="1:18" x14ac:dyDescent="0.25">
      <c r="A123" s="130">
        <v>29311</v>
      </c>
      <c r="B123" s="41">
        <v>102.089996</v>
      </c>
      <c r="C123" s="39">
        <v>6837.6409999999996</v>
      </c>
      <c r="D123" s="12">
        <f t="shared" si="18"/>
        <v>4.921744459956523E-3</v>
      </c>
      <c r="E123" s="12">
        <f t="shared" si="19"/>
        <v>1.4207812865719038E-2</v>
      </c>
      <c r="F123" s="13">
        <f t="shared" si="28"/>
        <v>0.37279084055992201</v>
      </c>
      <c r="G123" s="118">
        <f t="shared" si="20"/>
        <v>0.12308813731049706</v>
      </c>
      <c r="H123" s="12">
        <f t="shared" si="21"/>
        <v>1.4207812865719038E-2</v>
      </c>
      <c r="I123" s="13">
        <f t="shared" si="29"/>
        <v>0.54513176215460324</v>
      </c>
      <c r="J123" s="118">
        <f t="shared" si="22"/>
        <v>6.6120527929388162E-2</v>
      </c>
      <c r="K123" s="12">
        <f t="shared" si="23"/>
        <v>1.4207812865719038E-2</v>
      </c>
      <c r="L123" s="13">
        <f t="shared" si="30"/>
        <v>0.63779668783349708</v>
      </c>
      <c r="M123" s="118">
        <f t="shared" si="24"/>
        <v>7.7253272032379972E-2</v>
      </c>
      <c r="N123" s="12">
        <f t="shared" si="25"/>
        <v>1.4207812865719038E-2</v>
      </c>
      <c r="O123" s="13">
        <f t="shared" si="31"/>
        <v>0.55120174363370555</v>
      </c>
      <c r="P123" s="118">
        <f t="shared" si="26"/>
        <v>0.13877364800777547</v>
      </c>
      <c r="Q123" s="12">
        <f t="shared" si="27"/>
        <v>1.4207812865719038E-2</v>
      </c>
      <c r="R123" s="13">
        <f t="shared" si="32"/>
        <v>0.40666697615332176</v>
      </c>
    </row>
    <row r="124" spans="1:18" x14ac:dyDescent="0.25">
      <c r="A124" s="130">
        <v>29402</v>
      </c>
      <c r="B124" s="41">
        <v>114.239998</v>
      </c>
      <c r="C124" s="39">
        <v>6696.7529999999997</v>
      </c>
      <c r="D124" s="12">
        <f t="shared" si="18"/>
        <v>0.11009613798091</v>
      </c>
      <c r="E124" s="12">
        <f t="shared" si="19"/>
        <v>-7.7507055423842175E-3</v>
      </c>
      <c r="F124" s="13">
        <f t="shared" si="28"/>
        <v>0.32969378123338927</v>
      </c>
      <c r="G124" s="118">
        <f t="shared" si="20"/>
        <v>4.921744459956523E-3</v>
      </c>
      <c r="H124" s="12">
        <f t="shared" si="21"/>
        <v>-7.7507055423842175E-3</v>
      </c>
      <c r="I124" s="13">
        <f t="shared" si="29"/>
        <v>0.52512745494441004</v>
      </c>
      <c r="J124" s="118">
        <f t="shared" si="22"/>
        <v>0.12308813731049706</v>
      </c>
      <c r="K124" s="12">
        <f t="shared" si="23"/>
        <v>-7.7507055423842175E-3</v>
      </c>
      <c r="L124" s="13">
        <f t="shared" si="30"/>
        <v>0.59048472873890923</v>
      </c>
      <c r="M124" s="118">
        <f t="shared" si="24"/>
        <v>6.6120527929388162E-2</v>
      </c>
      <c r="N124" s="12">
        <f t="shared" si="25"/>
        <v>-7.7507055423842175E-3</v>
      </c>
      <c r="O124" s="13">
        <f t="shared" si="31"/>
        <v>0.52768965748621821</v>
      </c>
      <c r="P124" s="118">
        <f t="shared" si="26"/>
        <v>7.7253272032379972E-2</v>
      </c>
      <c r="Q124" s="12">
        <f t="shared" si="27"/>
        <v>-7.7507055423842175E-3</v>
      </c>
      <c r="R124" s="13">
        <f t="shared" si="32"/>
        <v>0.40667164679079915</v>
      </c>
    </row>
    <row r="125" spans="1:18" x14ac:dyDescent="0.25">
      <c r="A125" s="130">
        <v>29494</v>
      </c>
      <c r="B125" s="41">
        <v>125.459999</v>
      </c>
      <c r="C125" s="39">
        <v>6688.7939999999999</v>
      </c>
      <c r="D125" s="12">
        <f t="shared" si="18"/>
        <v>0.14763994694474936</v>
      </c>
      <c r="E125" s="12">
        <f t="shared" si="19"/>
        <v>-1.6238086833745169E-2</v>
      </c>
      <c r="F125" s="13">
        <f t="shared" si="28"/>
        <v>0.25519719704969279</v>
      </c>
      <c r="G125" s="118">
        <f t="shared" si="20"/>
        <v>0.11009613798091</v>
      </c>
      <c r="H125" s="12">
        <f t="shared" si="21"/>
        <v>-1.6238086833745169E-2</v>
      </c>
      <c r="I125" s="13">
        <f t="shared" si="29"/>
        <v>0.47213294826663443</v>
      </c>
      <c r="J125" s="118">
        <f t="shared" si="22"/>
        <v>4.921744459956523E-3</v>
      </c>
      <c r="K125" s="12">
        <f t="shared" si="23"/>
        <v>-1.6238086833745169E-2</v>
      </c>
      <c r="L125" s="13">
        <f t="shared" si="30"/>
        <v>0.56465750597854469</v>
      </c>
      <c r="M125" s="118">
        <f t="shared" si="24"/>
        <v>0.12308813731049706</v>
      </c>
      <c r="N125" s="12">
        <f t="shared" si="25"/>
        <v>-1.6238086833745169E-2</v>
      </c>
      <c r="O125" s="13">
        <f t="shared" si="31"/>
        <v>0.47217070939012679</v>
      </c>
      <c r="P125" s="118">
        <f t="shared" si="26"/>
        <v>6.6120527929388162E-2</v>
      </c>
      <c r="Q125" s="12">
        <f t="shared" si="27"/>
        <v>-1.6238086833745169E-2</v>
      </c>
      <c r="R125" s="13">
        <f t="shared" si="32"/>
        <v>0.37902451387331121</v>
      </c>
    </row>
    <row r="126" spans="1:18" x14ac:dyDescent="0.25">
      <c r="A126" s="130">
        <v>29586</v>
      </c>
      <c r="B126" s="41">
        <v>135.759995</v>
      </c>
      <c r="C126" s="39">
        <v>6813.5349999999999</v>
      </c>
      <c r="D126" s="12">
        <f t="shared" si="18"/>
        <v>0.25773570951017755</v>
      </c>
      <c r="E126" s="12">
        <f t="shared" si="19"/>
        <v>-3.9142026726624035E-4</v>
      </c>
      <c r="F126" s="13">
        <f t="shared" si="28"/>
        <v>0.1936311655523047</v>
      </c>
      <c r="G126" s="118">
        <f t="shared" si="20"/>
        <v>0.14763994694474936</v>
      </c>
      <c r="H126" s="12">
        <f t="shared" si="21"/>
        <v>-3.9142026726624035E-4</v>
      </c>
      <c r="I126" s="13">
        <f t="shared" si="29"/>
        <v>0.42295254069010063</v>
      </c>
      <c r="J126" s="118">
        <f t="shared" si="22"/>
        <v>0.11009613798091</v>
      </c>
      <c r="K126" s="12">
        <f t="shared" si="23"/>
        <v>-3.9142026726624035E-4</v>
      </c>
      <c r="L126" s="13">
        <f t="shared" si="30"/>
        <v>0.53088808291576317</v>
      </c>
      <c r="M126" s="118">
        <f t="shared" si="24"/>
        <v>4.921744459956523E-3</v>
      </c>
      <c r="N126" s="12">
        <f t="shared" si="25"/>
        <v>-3.9142026726624035E-4</v>
      </c>
      <c r="O126" s="13">
        <f t="shared" si="31"/>
        <v>0.45736649147754688</v>
      </c>
      <c r="P126" s="118">
        <f t="shared" si="26"/>
        <v>0.12308813731049706</v>
      </c>
      <c r="Q126" s="12">
        <f t="shared" si="27"/>
        <v>-3.9142026726624035E-4</v>
      </c>
      <c r="R126" s="13">
        <f t="shared" si="32"/>
        <v>0.34439605077752616</v>
      </c>
    </row>
    <row r="127" spans="1:18" x14ac:dyDescent="0.25">
      <c r="A127" s="130">
        <v>29676</v>
      </c>
      <c r="B127" s="41">
        <v>136</v>
      </c>
      <c r="C127" s="39">
        <v>6947.0420000000004</v>
      </c>
      <c r="D127" s="12">
        <f t="shared" si="18"/>
        <v>0.33215795208768539</v>
      </c>
      <c r="E127" s="12">
        <f t="shared" si="19"/>
        <v>1.5999816310917847E-2</v>
      </c>
      <c r="F127" s="13">
        <f t="shared" si="28"/>
        <v>0.15777885711293255</v>
      </c>
      <c r="G127" s="118">
        <f t="shared" si="20"/>
        <v>0.25773570951017755</v>
      </c>
      <c r="H127" s="12">
        <f t="shared" si="21"/>
        <v>1.5999816310917847E-2</v>
      </c>
      <c r="I127" s="13">
        <f t="shared" si="29"/>
        <v>0.37991950719082768</v>
      </c>
      <c r="J127" s="118">
        <f t="shared" si="22"/>
        <v>0.14763994694474936</v>
      </c>
      <c r="K127" s="12">
        <f t="shared" si="23"/>
        <v>1.5999816310917847E-2</v>
      </c>
      <c r="L127" s="13">
        <f t="shared" si="30"/>
        <v>0.49300048400896607</v>
      </c>
      <c r="M127" s="118">
        <f t="shared" si="24"/>
        <v>0.11009613798091</v>
      </c>
      <c r="N127" s="12">
        <f t="shared" si="25"/>
        <v>1.5999816310917847E-2</v>
      </c>
      <c r="O127" s="13">
        <f t="shared" si="31"/>
        <v>0.43393734673110651</v>
      </c>
      <c r="P127" s="118">
        <f t="shared" si="26"/>
        <v>4.921744459956523E-3</v>
      </c>
      <c r="Q127" s="12">
        <f t="shared" si="27"/>
        <v>1.5999816310917847E-2</v>
      </c>
      <c r="R127" s="13">
        <f t="shared" si="32"/>
        <v>0.32928003596197869</v>
      </c>
    </row>
    <row r="128" spans="1:18" x14ac:dyDescent="0.25">
      <c r="A128" s="130">
        <v>29767</v>
      </c>
      <c r="B128" s="41">
        <v>131.21000699999999</v>
      </c>
      <c r="C128" s="39">
        <v>6895.5590000000002</v>
      </c>
      <c r="D128" s="12">
        <f t="shared" si="18"/>
        <v>0.14854700014963229</v>
      </c>
      <c r="E128" s="12">
        <f t="shared" si="19"/>
        <v>2.9686924394553671E-2</v>
      </c>
      <c r="F128" s="13">
        <f t="shared" si="28"/>
        <v>0.15811983956721642</v>
      </c>
      <c r="G128" s="118">
        <f t="shared" si="20"/>
        <v>0.33215795208768539</v>
      </c>
      <c r="H128" s="12">
        <f t="shared" si="21"/>
        <v>2.9686924394553671E-2</v>
      </c>
      <c r="I128" s="13">
        <f t="shared" si="29"/>
        <v>0.36305026044314959</v>
      </c>
      <c r="J128" s="118">
        <f t="shared" si="22"/>
        <v>0.25773570951017755</v>
      </c>
      <c r="K128" s="12">
        <f t="shared" si="23"/>
        <v>2.9686924394553671E-2</v>
      </c>
      <c r="L128" s="13">
        <f t="shared" si="30"/>
        <v>0.4811009232968525</v>
      </c>
      <c r="M128" s="118">
        <f t="shared" si="24"/>
        <v>0.14763994694474936</v>
      </c>
      <c r="N128" s="12">
        <f t="shared" si="25"/>
        <v>2.9686924394553671E-2</v>
      </c>
      <c r="O128" s="13">
        <f t="shared" si="31"/>
        <v>0.43981889541241387</v>
      </c>
      <c r="P128" s="118">
        <f t="shared" si="26"/>
        <v>0.11009613798091</v>
      </c>
      <c r="Q128" s="12">
        <f t="shared" si="27"/>
        <v>2.9686924394553671E-2</v>
      </c>
      <c r="R128" s="13">
        <f t="shared" si="32"/>
        <v>0.32688333567824868</v>
      </c>
    </row>
    <row r="129" spans="1:18" x14ac:dyDescent="0.25">
      <c r="A129" s="130">
        <v>29859</v>
      </c>
      <c r="B129" s="41">
        <v>116.18</v>
      </c>
      <c r="C129" s="39">
        <v>6978.1350000000002</v>
      </c>
      <c r="D129" s="12">
        <f t="shared" si="18"/>
        <v>-7.3967791120419069E-2</v>
      </c>
      <c r="E129" s="12">
        <f t="shared" si="19"/>
        <v>4.3257573786844139E-2</v>
      </c>
      <c r="F129" s="13">
        <f t="shared" si="28"/>
        <v>0.1575044639348655</v>
      </c>
      <c r="G129" s="118">
        <f t="shared" si="20"/>
        <v>0.14854700014963229</v>
      </c>
      <c r="H129" s="12">
        <f t="shared" si="21"/>
        <v>4.3257573786844139E-2</v>
      </c>
      <c r="I129" s="13">
        <f t="shared" si="29"/>
        <v>0.36743324018314844</v>
      </c>
      <c r="J129" s="118">
        <f t="shared" si="22"/>
        <v>0.33215795208768539</v>
      </c>
      <c r="K129" s="12">
        <f t="shared" si="23"/>
        <v>4.3257573786844139E-2</v>
      </c>
      <c r="L129" s="13">
        <f t="shared" si="30"/>
        <v>0.48076759499593613</v>
      </c>
      <c r="M129" s="118">
        <f t="shared" si="24"/>
        <v>0.25773570951017755</v>
      </c>
      <c r="N129" s="12">
        <f t="shared" si="25"/>
        <v>4.3257573786844139E-2</v>
      </c>
      <c r="O129" s="13">
        <f t="shared" si="31"/>
        <v>0.44633564607221277</v>
      </c>
      <c r="P129" s="118">
        <f t="shared" si="26"/>
        <v>0.14763994694474936</v>
      </c>
      <c r="Q129" s="12">
        <f t="shared" si="27"/>
        <v>4.3257573786844139E-2</v>
      </c>
      <c r="R129" s="13">
        <f t="shared" si="32"/>
        <v>0.34315470328242226</v>
      </c>
    </row>
    <row r="130" spans="1:18" x14ac:dyDescent="0.25">
      <c r="A130" s="130">
        <v>29951</v>
      </c>
      <c r="B130" s="41">
        <v>122.550003</v>
      </c>
      <c r="C130" s="39">
        <v>6902.1049999999996</v>
      </c>
      <c r="D130" s="12">
        <f t="shared" si="18"/>
        <v>-9.7304010654979733E-2</v>
      </c>
      <c r="E130" s="12">
        <f t="shared" si="19"/>
        <v>1.299912600434272E-2</v>
      </c>
      <c r="F130" s="13">
        <f t="shared" si="28"/>
        <v>0.17185290631838399</v>
      </c>
      <c r="G130" s="118">
        <f t="shared" si="20"/>
        <v>-7.3967791120419069E-2</v>
      </c>
      <c r="H130" s="12">
        <f t="shared" si="21"/>
        <v>1.299912600434272E-2</v>
      </c>
      <c r="I130" s="13">
        <f t="shared" si="29"/>
        <v>0.3957976720987742</v>
      </c>
      <c r="J130" s="118">
        <f t="shared" si="22"/>
        <v>0.14854700014963229</v>
      </c>
      <c r="K130" s="12">
        <f t="shared" si="23"/>
        <v>1.299912600434272E-2</v>
      </c>
      <c r="L130" s="13">
        <f t="shared" si="30"/>
        <v>0.46852228969123177</v>
      </c>
      <c r="M130" s="118">
        <f t="shared" si="24"/>
        <v>0.33215795208768539</v>
      </c>
      <c r="N130" s="12">
        <f t="shared" si="25"/>
        <v>1.299912600434272E-2</v>
      </c>
      <c r="O130" s="13">
        <f t="shared" si="31"/>
        <v>0.40057714569055775</v>
      </c>
      <c r="P130" s="118">
        <f t="shared" si="26"/>
        <v>0.25773570951017755</v>
      </c>
      <c r="Q130" s="12">
        <f t="shared" si="27"/>
        <v>1.299912600434272E-2</v>
      </c>
      <c r="R130" s="13">
        <f t="shared" si="32"/>
        <v>0.31365212746212551</v>
      </c>
    </row>
    <row r="131" spans="1:18" x14ac:dyDescent="0.25">
      <c r="A131" s="130">
        <v>30041</v>
      </c>
      <c r="B131" s="41">
        <v>111.959999</v>
      </c>
      <c r="C131" s="39">
        <v>6794.8779999999997</v>
      </c>
      <c r="D131" s="12">
        <f t="shared" si="18"/>
        <v>-0.17676471323529419</v>
      </c>
      <c r="E131" s="12">
        <f t="shared" si="19"/>
        <v>-2.1903423068408201E-2</v>
      </c>
      <c r="F131" s="13">
        <f t="shared" si="28"/>
        <v>0.21504893620703272</v>
      </c>
      <c r="G131" s="118">
        <f t="shared" si="20"/>
        <v>-9.7304010654979733E-2</v>
      </c>
      <c r="H131" s="12">
        <f t="shared" si="21"/>
        <v>-2.1903423068408201E-2</v>
      </c>
      <c r="I131" s="13">
        <f t="shared" si="29"/>
        <v>0.40969895777765902</v>
      </c>
      <c r="J131" s="118">
        <f t="shared" si="22"/>
        <v>-7.3967791120419069E-2</v>
      </c>
      <c r="K131" s="12">
        <f t="shared" si="23"/>
        <v>-2.1903423068408201E-2</v>
      </c>
      <c r="L131" s="13">
        <f t="shared" si="30"/>
        <v>0.480919245609917</v>
      </c>
      <c r="M131" s="118">
        <f t="shared" si="24"/>
        <v>0.14854700014963229</v>
      </c>
      <c r="N131" s="12">
        <f t="shared" si="25"/>
        <v>-2.1903423068408201E-2</v>
      </c>
      <c r="O131" s="13">
        <f t="shared" si="31"/>
        <v>0.3551999647461469</v>
      </c>
      <c r="P131" s="118">
        <f t="shared" si="26"/>
        <v>0.33215795208768539</v>
      </c>
      <c r="Q131" s="12">
        <f t="shared" si="27"/>
        <v>-2.1903423068408201E-2</v>
      </c>
      <c r="R131" s="13">
        <f t="shared" si="32"/>
        <v>0.219419075048783</v>
      </c>
    </row>
    <row r="132" spans="1:18" x14ac:dyDescent="0.25">
      <c r="A132" s="130">
        <v>30132</v>
      </c>
      <c r="B132" s="41">
        <v>109.61</v>
      </c>
      <c r="C132" s="39">
        <v>6825.8760000000002</v>
      </c>
      <c r="D132" s="12">
        <f t="shared" si="18"/>
        <v>-0.16462164353058828</v>
      </c>
      <c r="E132" s="12">
        <f t="shared" si="19"/>
        <v>-1.0105489634705478E-2</v>
      </c>
      <c r="F132" s="13">
        <f t="shared" si="28"/>
        <v>0.24404608707066011</v>
      </c>
      <c r="G132" s="118">
        <f t="shared" si="20"/>
        <v>-0.17676471323529419</v>
      </c>
      <c r="H132" s="12">
        <f t="shared" si="21"/>
        <v>-1.0105489634705478E-2</v>
      </c>
      <c r="I132" s="13">
        <f t="shared" si="29"/>
        <v>0.43388438154814785</v>
      </c>
      <c r="J132" s="118">
        <f t="shared" si="22"/>
        <v>-9.7304010654979733E-2</v>
      </c>
      <c r="K132" s="12">
        <f t="shared" si="23"/>
        <v>-1.0105489634705478E-2</v>
      </c>
      <c r="L132" s="13">
        <f t="shared" si="30"/>
        <v>0.49446644249476984</v>
      </c>
      <c r="M132" s="118">
        <f t="shared" si="24"/>
        <v>-7.3967791120419069E-2</v>
      </c>
      <c r="N132" s="12">
        <f t="shared" si="25"/>
        <v>-1.0105489634705478E-2</v>
      </c>
      <c r="O132" s="13">
        <f t="shared" si="31"/>
        <v>0.37787729745108395</v>
      </c>
      <c r="P132" s="118">
        <f t="shared" si="26"/>
        <v>0.14854700014963229</v>
      </c>
      <c r="Q132" s="12">
        <f t="shared" si="27"/>
        <v>-1.0105489634705478E-2</v>
      </c>
      <c r="R132" s="13">
        <f t="shared" si="32"/>
        <v>0.19436694276299288</v>
      </c>
    </row>
    <row r="133" spans="1:18" x14ac:dyDescent="0.25">
      <c r="A133" s="130">
        <v>30224</v>
      </c>
      <c r="B133" s="41">
        <v>120.42</v>
      </c>
      <c r="C133" s="39">
        <v>6799.7809999999999</v>
      </c>
      <c r="D133" s="12">
        <f t="shared" si="18"/>
        <v>3.6495093819934432E-2</v>
      </c>
      <c r="E133" s="12">
        <f t="shared" si="19"/>
        <v>-2.5558978151038914E-2</v>
      </c>
      <c r="F133" s="13">
        <f t="shared" si="28"/>
        <v>0.22833696765393574</v>
      </c>
      <c r="G133" s="118">
        <f t="shared" si="20"/>
        <v>-0.16462164353058828</v>
      </c>
      <c r="H133" s="12">
        <f t="shared" si="21"/>
        <v>-2.5558978151038914E-2</v>
      </c>
      <c r="I133" s="13">
        <f t="shared" si="29"/>
        <v>0.45931545120245093</v>
      </c>
      <c r="J133" s="118">
        <f t="shared" si="22"/>
        <v>-0.17676471323529419</v>
      </c>
      <c r="K133" s="12">
        <f t="shared" si="23"/>
        <v>-2.5558978151038914E-2</v>
      </c>
      <c r="L133" s="13">
        <f t="shared" si="30"/>
        <v>0.51762595079512086</v>
      </c>
      <c r="M133" s="118">
        <f t="shared" si="24"/>
        <v>-9.7304010654979733E-2</v>
      </c>
      <c r="N133" s="12">
        <f t="shared" si="25"/>
        <v>-2.5558978151038914E-2</v>
      </c>
      <c r="O133" s="13">
        <f t="shared" si="31"/>
        <v>0.38753898708577689</v>
      </c>
      <c r="P133" s="118">
        <f t="shared" si="26"/>
        <v>-7.3967791120419069E-2</v>
      </c>
      <c r="Q133" s="12">
        <f t="shared" si="27"/>
        <v>-2.5558978151038914E-2</v>
      </c>
      <c r="R133" s="13">
        <f t="shared" si="32"/>
        <v>0.18990575094896817</v>
      </c>
    </row>
    <row r="134" spans="1:18" x14ac:dyDescent="0.25">
      <c r="A134" s="130">
        <v>30316</v>
      </c>
      <c r="B134" s="41">
        <v>140.63999999999999</v>
      </c>
      <c r="C134" s="39">
        <v>6802.4970000000003</v>
      </c>
      <c r="D134" s="12">
        <f t="shared" si="18"/>
        <v>0.14761319100090087</v>
      </c>
      <c r="E134" s="12">
        <f t="shared" si="19"/>
        <v>-1.4431539363715773E-2</v>
      </c>
      <c r="F134" s="13">
        <f t="shared" si="28"/>
        <v>0.18869954195365171</v>
      </c>
      <c r="G134" s="118">
        <f t="shared" si="20"/>
        <v>3.6495093819934432E-2</v>
      </c>
      <c r="H134" s="12">
        <f t="shared" si="21"/>
        <v>-1.4431539363715773E-2</v>
      </c>
      <c r="I134" s="13">
        <f t="shared" si="29"/>
        <v>0.44601855762507536</v>
      </c>
      <c r="J134" s="118">
        <f t="shared" si="22"/>
        <v>-0.16462164353058828</v>
      </c>
      <c r="K134" s="12">
        <f t="shared" si="23"/>
        <v>-1.4431539363715773E-2</v>
      </c>
      <c r="L134" s="13">
        <f t="shared" si="30"/>
        <v>0.5358486781042775</v>
      </c>
      <c r="M134" s="118">
        <f t="shared" si="24"/>
        <v>-0.17676471323529419</v>
      </c>
      <c r="N134" s="12">
        <f t="shared" si="25"/>
        <v>-1.4431539363715773E-2</v>
      </c>
      <c r="O134" s="13">
        <f t="shared" si="31"/>
        <v>0.40815546965020322</v>
      </c>
      <c r="P134" s="118">
        <f t="shared" si="26"/>
        <v>-9.7304010654979733E-2</v>
      </c>
      <c r="Q134" s="12">
        <f t="shared" si="27"/>
        <v>-1.4431539363715773E-2</v>
      </c>
      <c r="R134" s="13">
        <f t="shared" si="32"/>
        <v>0.19816516977792684</v>
      </c>
    </row>
    <row r="135" spans="1:18" x14ac:dyDescent="0.25">
      <c r="A135" s="130">
        <v>30406</v>
      </c>
      <c r="B135" s="41">
        <v>152.96</v>
      </c>
      <c r="C135" s="39">
        <v>6892.1440000000002</v>
      </c>
      <c r="D135" s="12">
        <f t="shared" si="18"/>
        <v>0.36620222727940543</v>
      </c>
      <c r="E135" s="12">
        <f t="shared" si="19"/>
        <v>1.4314605795718638E-2</v>
      </c>
      <c r="F135" s="13">
        <f t="shared" si="28"/>
        <v>0.14287211240066269</v>
      </c>
      <c r="G135" s="118">
        <f t="shared" si="20"/>
        <v>0.14761319100090087</v>
      </c>
      <c r="H135" s="12">
        <f t="shared" si="21"/>
        <v>1.4314605795718638E-2</v>
      </c>
      <c r="I135" s="13">
        <f t="shared" si="29"/>
        <v>0.42877377161458374</v>
      </c>
      <c r="J135" s="118">
        <f t="shared" si="22"/>
        <v>3.6495093819934432E-2</v>
      </c>
      <c r="K135" s="12">
        <f t="shared" si="23"/>
        <v>1.4314605795718638E-2</v>
      </c>
      <c r="L135" s="13">
        <f t="shared" si="30"/>
        <v>0.53876485098753757</v>
      </c>
      <c r="M135" s="118">
        <f t="shared" si="24"/>
        <v>-0.16462164353058828</v>
      </c>
      <c r="N135" s="12">
        <f t="shared" si="25"/>
        <v>1.4314605795718638E-2</v>
      </c>
      <c r="O135" s="13">
        <f t="shared" si="31"/>
        <v>0.41298897520934824</v>
      </c>
      <c r="P135" s="118">
        <f t="shared" si="26"/>
        <v>-0.17676471323529419</v>
      </c>
      <c r="Q135" s="12">
        <f t="shared" si="27"/>
        <v>1.4314605795718638E-2</v>
      </c>
      <c r="R135" s="13">
        <f t="shared" si="32"/>
        <v>0.19440108388210212</v>
      </c>
    </row>
    <row r="136" spans="1:18" x14ac:dyDescent="0.25">
      <c r="A136" s="130">
        <v>30497</v>
      </c>
      <c r="B136" s="41">
        <v>168.11</v>
      </c>
      <c r="C136" s="39">
        <v>7048.982</v>
      </c>
      <c r="D136" s="12">
        <f t="shared" ref="D136:D199" si="33">B136/B132-1</f>
        <v>0.53371042788066791</v>
      </c>
      <c r="E136" s="12">
        <f t="shared" ref="E136:E199" si="34">C136/C132-1</f>
        <v>3.2685328593721863E-2</v>
      </c>
      <c r="F136" s="13">
        <f t="shared" si="28"/>
        <v>0.15525254586473716</v>
      </c>
      <c r="G136" s="118">
        <f t="shared" si="20"/>
        <v>0.36620222727940543</v>
      </c>
      <c r="H136" s="12">
        <f t="shared" si="21"/>
        <v>3.2685328593721863E-2</v>
      </c>
      <c r="I136" s="13">
        <f t="shared" si="29"/>
        <v>0.41011982429881982</v>
      </c>
      <c r="J136" s="118">
        <f t="shared" si="22"/>
        <v>0.14761319100090087</v>
      </c>
      <c r="K136" s="12">
        <f t="shared" si="23"/>
        <v>3.2685328593721863E-2</v>
      </c>
      <c r="L136" s="13">
        <f t="shared" si="30"/>
        <v>0.53776784057154325</v>
      </c>
      <c r="M136" s="118">
        <f t="shared" si="24"/>
        <v>3.6495093819934432E-2</v>
      </c>
      <c r="N136" s="12">
        <f t="shared" si="25"/>
        <v>3.2685328593721863E-2</v>
      </c>
      <c r="O136" s="13">
        <f t="shared" si="31"/>
        <v>0.41677216699221542</v>
      </c>
      <c r="P136" s="118">
        <f t="shared" si="26"/>
        <v>-0.16462164353058828</v>
      </c>
      <c r="Q136" s="12">
        <f t="shared" si="27"/>
        <v>3.2685328593721863E-2</v>
      </c>
      <c r="R136" s="13">
        <f t="shared" si="32"/>
        <v>0.17906275774224065</v>
      </c>
    </row>
    <row r="137" spans="1:18" x14ac:dyDescent="0.25">
      <c r="A137" s="130">
        <v>30589</v>
      </c>
      <c r="B137" s="41">
        <v>166.07</v>
      </c>
      <c r="C137" s="39">
        <v>7189.8959999999997</v>
      </c>
      <c r="D137" s="12">
        <f t="shared" si="33"/>
        <v>0.37908985218402247</v>
      </c>
      <c r="E137" s="12">
        <f t="shared" si="34"/>
        <v>5.7371700647417923E-2</v>
      </c>
      <c r="F137" s="13">
        <f t="shared" si="28"/>
        <v>0.21366293020105295</v>
      </c>
      <c r="G137" s="118">
        <f t="shared" ref="G137:G200" si="35">D136</f>
        <v>0.53371042788066791</v>
      </c>
      <c r="H137" s="12">
        <f t="shared" ref="H137:H200" si="36">E137</f>
        <v>5.7371700647417923E-2</v>
      </c>
      <c r="I137" s="13">
        <f t="shared" si="29"/>
        <v>0.45334115477642384</v>
      </c>
      <c r="J137" s="118">
        <f t="shared" si="22"/>
        <v>0.36620222727940543</v>
      </c>
      <c r="K137" s="12">
        <f t="shared" si="23"/>
        <v>5.7371700647417923E-2</v>
      </c>
      <c r="L137" s="13">
        <f t="shared" si="30"/>
        <v>0.55147718130989498</v>
      </c>
      <c r="M137" s="118">
        <f t="shared" si="24"/>
        <v>0.14761319100090087</v>
      </c>
      <c r="N137" s="12">
        <f t="shared" si="25"/>
        <v>5.7371700647417923E-2</v>
      </c>
      <c r="O137" s="13">
        <f t="shared" si="31"/>
        <v>0.41974512000247766</v>
      </c>
      <c r="P137" s="118">
        <f t="shared" si="26"/>
        <v>3.6495093819934432E-2</v>
      </c>
      <c r="Q137" s="12">
        <f t="shared" si="27"/>
        <v>5.7371700647417923E-2</v>
      </c>
      <c r="R137" s="13">
        <f t="shared" si="32"/>
        <v>0.17221946902106131</v>
      </c>
    </row>
    <row r="138" spans="1:18" x14ac:dyDescent="0.25">
      <c r="A138" s="130">
        <v>30681</v>
      </c>
      <c r="B138" s="41">
        <v>164.93</v>
      </c>
      <c r="C138" s="39">
        <v>7339.893</v>
      </c>
      <c r="D138" s="12">
        <f t="shared" si="33"/>
        <v>0.17271046643913546</v>
      </c>
      <c r="E138" s="12">
        <f t="shared" si="34"/>
        <v>7.8999814332883833E-2</v>
      </c>
      <c r="F138" s="13">
        <f t="shared" si="28"/>
        <v>0.24042597972515045</v>
      </c>
      <c r="G138" s="118">
        <f t="shared" si="35"/>
        <v>0.37908985218402247</v>
      </c>
      <c r="H138" s="12">
        <f t="shared" si="36"/>
        <v>7.8999814332883833E-2</v>
      </c>
      <c r="I138" s="13">
        <f t="shared" si="29"/>
        <v>0.50756800217849296</v>
      </c>
      <c r="J138" s="118">
        <f t="shared" ref="J138:J201" si="37">D136</f>
        <v>0.53371042788066791</v>
      </c>
      <c r="K138" s="12">
        <f t="shared" ref="K138:K201" si="38">E138</f>
        <v>7.8999814332883833E-2</v>
      </c>
      <c r="L138" s="13">
        <f t="shared" si="30"/>
        <v>0.60529739574619712</v>
      </c>
      <c r="M138" s="118">
        <f t="shared" si="24"/>
        <v>0.36620222727940543</v>
      </c>
      <c r="N138" s="12">
        <f t="shared" si="25"/>
        <v>7.8999814332883833E-2</v>
      </c>
      <c r="O138" s="13">
        <f t="shared" si="31"/>
        <v>0.46286041989668891</v>
      </c>
      <c r="P138" s="118">
        <f t="shared" si="26"/>
        <v>0.14761319100090087</v>
      </c>
      <c r="Q138" s="12">
        <f t="shared" si="27"/>
        <v>7.8999814332883833E-2</v>
      </c>
      <c r="R138" s="13">
        <f t="shared" si="32"/>
        <v>0.18730625875099838</v>
      </c>
    </row>
    <row r="139" spans="1:18" x14ac:dyDescent="0.25">
      <c r="A139" s="130">
        <v>30772</v>
      </c>
      <c r="B139" s="41">
        <v>159.18</v>
      </c>
      <c r="C139" s="39">
        <v>7483.3710000000001</v>
      </c>
      <c r="D139" s="12">
        <f t="shared" si="33"/>
        <v>4.0664225941422494E-2</v>
      </c>
      <c r="E139" s="12">
        <f t="shared" si="34"/>
        <v>8.5782740465085938E-2</v>
      </c>
      <c r="F139" s="13">
        <f t="shared" si="28"/>
        <v>0.24374062689486525</v>
      </c>
      <c r="G139" s="118">
        <f t="shared" si="35"/>
        <v>0.17271046643913546</v>
      </c>
      <c r="H139" s="12">
        <f t="shared" si="36"/>
        <v>8.5782740465085938E-2</v>
      </c>
      <c r="I139" s="13">
        <f t="shared" si="29"/>
        <v>0.51655151945479749</v>
      </c>
      <c r="J139" s="118">
        <f t="shared" si="37"/>
        <v>0.37908985218402247</v>
      </c>
      <c r="K139" s="12">
        <f t="shared" si="38"/>
        <v>8.5782740465085938E-2</v>
      </c>
      <c r="L139" s="13">
        <f t="shared" si="30"/>
        <v>0.64452501594331491</v>
      </c>
      <c r="M139" s="118">
        <f t="shared" ref="M139:M202" si="39">D136</f>
        <v>0.53371042788066791</v>
      </c>
      <c r="N139" s="12">
        <f t="shared" ref="N139:N202" si="40">E139</f>
        <v>8.5782740465085938E-2</v>
      </c>
      <c r="O139" s="13">
        <f t="shared" si="31"/>
        <v>0.52943237857110881</v>
      </c>
      <c r="P139" s="118">
        <f t="shared" si="26"/>
        <v>0.36620222727940543</v>
      </c>
      <c r="Q139" s="12">
        <f t="shared" si="27"/>
        <v>8.5782740465085938E-2</v>
      </c>
      <c r="R139" s="13">
        <f t="shared" si="32"/>
        <v>0.25613490952678614</v>
      </c>
    </row>
    <row r="140" spans="1:18" x14ac:dyDescent="0.25">
      <c r="A140" s="130">
        <v>30863</v>
      </c>
      <c r="B140" s="41">
        <v>153.18</v>
      </c>
      <c r="C140" s="39">
        <v>7612.6679999999997</v>
      </c>
      <c r="D140" s="12">
        <f t="shared" si="33"/>
        <v>-8.8810897626554031E-2</v>
      </c>
      <c r="E140" s="12">
        <f t="shared" si="34"/>
        <v>7.9967008002006512E-2</v>
      </c>
      <c r="F140" s="13">
        <f t="shared" si="28"/>
        <v>0.18857919865839337</v>
      </c>
      <c r="G140" s="118">
        <f t="shared" si="35"/>
        <v>4.0664225941422494E-2</v>
      </c>
      <c r="H140" s="12">
        <f t="shared" si="36"/>
        <v>7.9967008002006512E-2</v>
      </c>
      <c r="I140" s="13">
        <f t="shared" si="29"/>
        <v>0.48734116045933606</v>
      </c>
      <c r="J140" s="118">
        <f t="shared" si="37"/>
        <v>0.17271046643913546</v>
      </c>
      <c r="K140" s="12">
        <f t="shared" si="38"/>
        <v>7.9967008002006512E-2</v>
      </c>
      <c r="L140" s="13">
        <f t="shared" si="30"/>
        <v>0.64180683601929478</v>
      </c>
      <c r="M140" s="118">
        <f t="shared" si="39"/>
        <v>0.37908985218402247</v>
      </c>
      <c r="N140" s="12">
        <f t="shared" si="40"/>
        <v>7.9967008002006512E-2</v>
      </c>
      <c r="O140" s="13">
        <f t="shared" si="31"/>
        <v>0.55981931492699477</v>
      </c>
      <c r="P140" s="118">
        <f t="shared" ref="P140:P203" si="41">D136</f>
        <v>0.53371042788066791</v>
      </c>
      <c r="Q140" s="12">
        <f t="shared" ref="Q140:Q203" si="42">E140</f>
        <v>7.9967008002006512E-2</v>
      </c>
      <c r="R140" s="13">
        <f t="shared" si="32"/>
        <v>0.33474029451846576</v>
      </c>
    </row>
    <row r="141" spans="1:18" x14ac:dyDescent="0.25">
      <c r="A141" s="130">
        <v>30955</v>
      </c>
      <c r="B141" s="41">
        <v>166.1</v>
      </c>
      <c r="C141" s="39">
        <v>7686.0590000000002</v>
      </c>
      <c r="D141" s="12">
        <f t="shared" si="33"/>
        <v>1.8064671524053999E-4</v>
      </c>
      <c r="E141" s="12">
        <f t="shared" si="34"/>
        <v>6.9008369523008373E-2</v>
      </c>
      <c r="F141" s="13">
        <f t="shared" si="28"/>
        <v>0.15072165788918748</v>
      </c>
      <c r="G141" s="118">
        <f t="shared" si="35"/>
        <v>-8.8810897626554031E-2</v>
      </c>
      <c r="H141" s="12">
        <f t="shared" si="36"/>
        <v>6.9008369523008373E-2</v>
      </c>
      <c r="I141" s="13">
        <f t="shared" si="29"/>
        <v>0.43612795201028931</v>
      </c>
      <c r="J141" s="118">
        <f t="shared" si="37"/>
        <v>4.0664225941422494E-2</v>
      </c>
      <c r="K141" s="12">
        <f t="shared" si="38"/>
        <v>6.9008369523008373E-2</v>
      </c>
      <c r="L141" s="13">
        <f t="shared" si="30"/>
        <v>0.61645434281879552</v>
      </c>
      <c r="M141" s="118">
        <f t="shared" si="39"/>
        <v>0.17271046643913546</v>
      </c>
      <c r="N141" s="12">
        <f t="shared" si="40"/>
        <v>6.9008369523008373E-2</v>
      </c>
      <c r="O141" s="13">
        <f t="shared" si="31"/>
        <v>0.56294131902366873</v>
      </c>
      <c r="P141" s="118">
        <f t="shared" si="41"/>
        <v>0.37908985218402247</v>
      </c>
      <c r="Q141" s="12">
        <f t="shared" si="42"/>
        <v>6.9008369523008373E-2</v>
      </c>
      <c r="R141" s="13">
        <f t="shared" si="32"/>
        <v>0.36462434669553379</v>
      </c>
    </row>
    <row r="142" spans="1:18" x14ac:dyDescent="0.25">
      <c r="A142" s="130">
        <v>31047</v>
      </c>
      <c r="B142" s="41">
        <v>167.24</v>
      </c>
      <c r="C142" s="39">
        <v>7749.1509999999998</v>
      </c>
      <c r="D142" s="12">
        <f t="shared" si="33"/>
        <v>1.4005941914751796E-2</v>
      </c>
      <c r="E142" s="12">
        <f t="shared" si="34"/>
        <v>5.5758033529916595E-2</v>
      </c>
      <c r="F142" s="13">
        <f t="shared" si="28"/>
        <v>8.3348278382202309E-2</v>
      </c>
      <c r="G142" s="118">
        <f t="shared" si="35"/>
        <v>1.8064671524053999E-4</v>
      </c>
      <c r="H142" s="12">
        <f t="shared" si="36"/>
        <v>5.5758033529916595E-2</v>
      </c>
      <c r="I142" s="13">
        <f t="shared" si="29"/>
        <v>0.40554041438790472</v>
      </c>
      <c r="J142" s="118">
        <f t="shared" si="37"/>
        <v>-8.8810897626554031E-2</v>
      </c>
      <c r="K142" s="12">
        <f t="shared" si="38"/>
        <v>5.5758033529916595E-2</v>
      </c>
      <c r="L142" s="13">
        <f t="shared" si="30"/>
        <v>0.57869507292872246</v>
      </c>
      <c r="M142" s="118">
        <f t="shared" si="39"/>
        <v>4.0664225941422494E-2</v>
      </c>
      <c r="N142" s="12">
        <f t="shared" si="40"/>
        <v>5.5758033529916595E-2</v>
      </c>
      <c r="O142" s="13">
        <f t="shared" si="31"/>
        <v>0.54204372361151054</v>
      </c>
      <c r="P142" s="118">
        <f t="shared" si="41"/>
        <v>0.17271046643913546</v>
      </c>
      <c r="Q142" s="12">
        <f t="shared" si="42"/>
        <v>5.5758033529916595E-2</v>
      </c>
      <c r="R142" s="13">
        <f t="shared" si="32"/>
        <v>0.36789937901112307</v>
      </c>
    </row>
    <row r="143" spans="1:18" x14ac:dyDescent="0.25">
      <c r="A143" s="130">
        <v>31137</v>
      </c>
      <c r="B143" s="41">
        <v>180.66</v>
      </c>
      <c r="C143" s="39">
        <v>7824.2470000000003</v>
      </c>
      <c r="D143" s="12">
        <f t="shared" si="33"/>
        <v>0.13494157557482089</v>
      </c>
      <c r="E143" s="12">
        <f t="shared" si="34"/>
        <v>4.5551129297211057E-2</v>
      </c>
      <c r="F143" s="13">
        <f t="shared" si="28"/>
        <v>3.7751914798786076E-3</v>
      </c>
      <c r="G143" s="118">
        <f t="shared" si="35"/>
        <v>1.4005941914751796E-2</v>
      </c>
      <c r="H143" s="12">
        <f t="shared" si="36"/>
        <v>4.5551129297211057E-2</v>
      </c>
      <c r="I143" s="13">
        <f t="shared" si="29"/>
        <v>0.34127367698769401</v>
      </c>
      <c r="J143" s="118">
        <f t="shared" si="37"/>
        <v>1.8064671524053999E-4</v>
      </c>
      <c r="K143" s="12">
        <f t="shared" si="38"/>
        <v>4.5551129297211057E-2</v>
      </c>
      <c r="L143" s="13">
        <f t="shared" si="30"/>
        <v>0.55179817836713363</v>
      </c>
      <c r="M143" s="118">
        <f t="shared" si="39"/>
        <v>-8.8810897626554031E-2</v>
      </c>
      <c r="N143" s="12">
        <f t="shared" si="40"/>
        <v>4.5551129297211057E-2</v>
      </c>
      <c r="O143" s="13">
        <f t="shared" si="31"/>
        <v>0.50786291254981208</v>
      </c>
      <c r="P143" s="118">
        <f t="shared" si="41"/>
        <v>4.0664225941422494E-2</v>
      </c>
      <c r="Q143" s="12">
        <f t="shared" si="42"/>
        <v>4.5551129297211057E-2</v>
      </c>
      <c r="R143" s="13">
        <f t="shared" si="32"/>
        <v>0.33669947063850031</v>
      </c>
    </row>
    <row r="144" spans="1:18" x14ac:dyDescent="0.25">
      <c r="A144" s="130">
        <v>31228</v>
      </c>
      <c r="B144" s="41">
        <v>191.85</v>
      </c>
      <c r="C144" s="39">
        <v>7893.1360000000004</v>
      </c>
      <c r="D144" s="12">
        <f t="shared" si="33"/>
        <v>0.25244810027418718</v>
      </c>
      <c r="E144" s="12">
        <f t="shared" si="34"/>
        <v>3.6842273957041094E-2</v>
      </c>
      <c r="F144" s="13">
        <f t="shared" si="28"/>
        <v>-4.9234102326951946E-2</v>
      </c>
      <c r="G144" s="118">
        <f t="shared" si="35"/>
        <v>0.13494157557482089</v>
      </c>
      <c r="H144" s="12">
        <f t="shared" si="36"/>
        <v>3.6842273957041094E-2</v>
      </c>
      <c r="I144" s="13">
        <f t="shared" si="29"/>
        <v>0.27439684032031525</v>
      </c>
      <c r="J144" s="118">
        <f t="shared" si="37"/>
        <v>1.4005941914751796E-2</v>
      </c>
      <c r="K144" s="12">
        <f t="shared" si="38"/>
        <v>3.6842273957041094E-2</v>
      </c>
      <c r="L144" s="13">
        <f t="shared" si="30"/>
        <v>0.49919389348029752</v>
      </c>
      <c r="M144" s="118">
        <f t="shared" si="39"/>
        <v>1.8064671524053999E-4</v>
      </c>
      <c r="N144" s="12">
        <f t="shared" si="40"/>
        <v>3.6842273957041094E-2</v>
      </c>
      <c r="O144" s="13">
        <f t="shared" si="31"/>
        <v>0.47930042634693781</v>
      </c>
      <c r="P144" s="118">
        <f t="shared" si="41"/>
        <v>-8.8810897626554031E-2</v>
      </c>
      <c r="Q144" s="12">
        <f t="shared" si="42"/>
        <v>3.6842273957041094E-2</v>
      </c>
      <c r="R144" s="13">
        <f t="shared" si="32"/>
        <v>0.29877226948700886</v>
      </c>
    </row>
    <row r="145" spans="1:18" x14ac:dyDescent="0.25">
      <c r="A145" s="130">
        <v>31320</v>
      </c>
      <c r="B145" s="41">
        <v>182.08</v>
      </c>
      <c r="C145" s="39">
        <v>8013.674</v>
      </c>
      <c r="D145" s="12">
        <f t="shared" si="33"/>
        <v>9.6207104154124146E-2</v>
      </c>
      <c r="E145" s="12">
        <f t="shared" si="34"/>
        <v>4.2624575221189342E-2</v>
      </c>
      <c r="F145" s="13">
        <f t="shared" si="28"/>
        <v>-4.8986645359210081E-2</v>
      </c>
      <c r="G145" s="118">
        <f t="shared" si="35"/>
        <v>0.25244810027418718</v>
      </c>
      <c r="H145" s="12">
        <f t="shared" si="36"/>
        <v>4.2624575221189342E-2</v>
      </c>
      <c r="I145" s="13">
        <f t="shared" si="29"/>
        <v>0.2386849116416965</v>
      </c>
      <c r="J145" s="118">
        <f t="shared" si="37"/>
        <v>0.13494157557482089</v>
      </c>
      <c r="K145" s="12">
        <f t="shared" si="38"/>
        <v>4.2624575221189342E-2</v>
      </c>
      <c r="L145" s="13">
        <f t="shared" si="30"/>
        <v>0.4511453728247512</v>
      </c>
      <c r="M145" s="118">
        <f t="shared" si="39"/>
        <v>1.4005941914751796E-2</v>
      </c>
      <c r="N145" s="12">
        <f t="shared" si="40"/>
        <v>4.2624575221189342E-2</v>
      </c>
      <c r="O145" s="13">
        <f t="shared" si="31"/>
        <v>0.41717917543575717</v>
      </c>
      <c r="P145" s="118">
        <f t="shared" si="41"/>
        <v>1.8064671524053999E-4</v>
      </c>
      <c r="Q145" s="12">
        <f t="shared" si="42"/>
        <v>4.2624575221189342E-2</v>
      </c>
      <c r="R145" s="13">
        <f t="shared" si="32"/>
        <v>0.2571674174396143</v>
      </c>
    </row>
    <row r="146" spans="1:18" x14ac:dyDescent="0.25">
      <c r="A146" s="130">
        <v>31412</v>
      </c>
      <c r="B146" s="41">
        <v>211.28</v>
      </c>
      <c r="C146" s="39">
        <v>8073.2389999999996</v>
      </c>
      <c r="D146" s="12">
        <f t="shared" si="33"/>
        <v>0.26333413059076771</v>
      </c>
      <c r="E146" s="12">
        <f t="shared" si="34"/>
        <v>4.1822388026765633E-2</v>
      </c>
      <c r="F146" s="13">
        <f t="shared" si="28"/>
        <v>-1.2385579357776138E-2</v>
      </c>
      <c r="G146" s="118">
        <f t="shared" si="35"/>
        <v>9.6207104154124146E-2</v>
      </c>
      <c r="H146" s="12">
        <f t="shared" si="36"/>
        <v>4.1822388026765633E-2</v>
      </c>
      <c r="I146" s="13">
        <f t="shared" si="29"/>
        <v>0.24202754824164893</v>
      </c>
      <c r="J146" s="118">
        <f t="shared" si="37"/>
        <v>0.25244810027418718</v>
      </c>
      <c r="K146" s="12">
        <f t="shared" si="38"/>
        <v>4.1822388026765633E-2</v>
      </c>
      <c r="L146" s="13">
        <f t="shared" si="30"/>
        <v>0.43634423307931841</v>
      </c>
      <c r="M146" s="118">
        <f t="shared" si="39"/>
        <v>0.13494157557482089</v>
      </c>
      <c r="N146" s="12">
        <f t="shared" si="40"/>
        <v>4.1822388026765633E-2</v>
      </c>
      <c r="O146" s="13">
        <f t="shared" si="31"/>
        <v>0.39706074435767225</v>
      </c>
      <c r="P146" s="118">
        <f t="shared" si="41"/>
        <v>1.4005941914751796E-2</v>
      </c>
      <c r="Q146" s="12">
        <f t="shared" si="42"/>
        <v>4.1822388026765633E-2</v>
      </c>
      <c r="R146" s="13">
        <f t="shared" si="32"/>
        <v>0.21765608037287459</v>
      </c>
    </row>
    <row r="147" spans="1:18" x14ac:dyDescent="0.25">
      <c r="A147" s="130">
        <v>31502</v>
      </c>
      <c r="B147" s="41">
        <v>238.9</v>
      </c>
      <c r="C147" s="39">
        <v>8148.6030000000001</v>
      </c>
      <c r="D147" s="12">
        <f t="shared" si="33"/>
        <v>0.32237351931805613</v>
      </c>
      <c r="E147" s="12">
        <f t="shared" si="34"/>
        <v>4.145523524500172E-2</v>
      </c>
      <c r="F147" s="13">
        <f t="shared" si="28"/>
        <v>6.2069937641334848E-3</v>
      </c>
      <c r="G147" s="118">
        <f t="shared" si="35"/>
        <v>0.26333413059076771</v>
      </c>
      <c r="H147" s="12">
        <f t="shared" si="36"/>
        <v>4.145523524500172E-2</v>
      </c>
      <c r="I147" s="13">
        <f t="shared" si="29"/>
        <v>0.26157750028498139</v>
      </c>
      <c r="J147" s="118">
        <f t="shared" si="37"/>
        <v>9.6207104154124146E-2</v>
      </c>
      <c r="K147" s="12">
        <f t="shared" si="38"/>
        <v>4.145523524500172E-2</v>
      </c>
      <c r="L147" s="13">
        <f t="shared" si="30"/>
        <v>0.43703947237736812</v>
      </c>
      <c r="M147" s="118">
        <f t="shared" si="39"/>
        <v>0.25244810027418718</v>
      </c>
      <c r="N147" s="12">
        <f t="shared" si="40"/>
        <v>4.145523524500172E-2</v>
      </c>
      <c r="O147" s="13">
        <f t="shared" si="31"/>
        <v>0.39534371277877645</v>
      </c>
      <c r="P147" s="118">
        <f t="shared" si="41"/>
        <v>0.13494157557482089</v>
      </c>
      <c r="Q147" s="12">
        <f t="shared" si="42"/>
        <v>4.145523524500172E-2</v>
      </c>
      <c r="R147" s="13">
        <f t="shared" si="32"/>
        <v>0.21409749484396876</v>
      </c>
    </row>
    <row r="148" spans="1:18" x14ac:dyDescent="0.25">
      <c r="A148" s="130">
        <v>31593</v>
      </c>
      <c r="B148" s="41">
        <v>250.84</v>
      </c>
      <c r="C148" s="39">
        <v>8185.3029999999999</v>
      </c>
      <c r="D148" s="12">
        <f t="shared" si="33"/>
        <v>0.30747980192859004</v>
      </c>
      <c r="E148" s="12">
        <f t="shared" si="34"/>
        <v>3.7015325720980874E-2</v>
      </c>
      <c r="F148" s="13">
        <f t="shared" si="28"/>
        <v>-1.0459847384557205E-2</v>
      </c>
      <c r="G148" s="118">
        <f t="shared" si="35"/>
        <v>0.32237351931805613</v>
      </c>
      <c r="H148" s="12">
        <f t="shared" si="36"/>
        <v>3.7015325720980874E-2</v>
      </c>
      <c r="I148" s="13">
        <f t="shared" si="29"/>
        <v>0.23541812866286724</v>
      </c>
      <c r="J148" s="118">
        <f t="shared" si="37"/>
        <v>0.26333413059076771</v>
      </c>
      <c r="K148" s="12">
        <f t="shared" si="38"/>
        <v>3.7015325720980874E-2</v>
      </c>
      <c r="L148" s="13">
        <f t="shared" si="30"/>
        <v>0.41647402308824566</v>
      </c>
      <c r="M148" s="118">
        <f t="shared" si="39"/>
        <v>9.6207104154124146E-2</v>
      </c>
      <c r="N148" s="12">
        <f t="shared" si="40"/>
        <v>3.7015325720980874E-2</v>
      </c>
      <c r="O148" s="13">
        <f t="shared" si="31"/>
        <v>0.39829944369188025</v>
      </c>
      <c r="P148" s="118">
        <f t="shared" si="41"/>
        <v>0.25244810027418718</v>
      </c>
      <c r="Q148" s="12">
        <f t="shared" si="42"/>
        <v>3.7015325720980874E-2</v>
      </c>
      <c r="R148" s="13">
        <f t="shared" si="32"/>
        <v>0.24871361778463755</v>
      </c>
    </row>
    <row r="149" spans="1:18" x14ac:dyDescent="0.25">
      <c r="A149" s="130">
        <v>31685</v>
      </c>
      <c r="B149" s="41">
        <v>231.32</v>
      </c>
      <c r="C149" s="39">
        <v>8263.6389999999992</v>
      </c>
      <c r="D149" s="12">
        <f t="shared" si="33"/>
        <v>0.27043057996485054</v>
      </c>
      <c r="E149" s="12">
        <f t="shared" si="34"/>
        <v>3.1192309544910257E-2</v>
      </c>
      <c r="F149" s="13">
        <f t="shared" si="28"/>
        <v>-1.2498562511093193E-2</v>
      </c>
      <c r="G149" s="118">
        <f t="shared" si="35"/>
        <v>0.30747980192859004</v>
      </c>
      <c r="H149" s="12">
        <f t="shared" si="36"/>
        <v>3.1192309544910257E-2</v>
      </c>
      <c r="I149" s="13">
        <f t="shared" si="29"/>
        <v>0.21199678519664095</v>
      </c>
      <c r="J149" s="118">
        <f t="shared" si="37"/>
        <v>0.32237351931805613</v>
      </c>
      <c r="K149" s="12">
        <f t="shared" si="38"/>
        <v>3.1192309544910257E-2</v>
      </c>
      <c r="L149" s="13">
        <f t="shared" si="30"/>
        <v>0.38443457572093814</v>
      </c>
      <c r="M149" s="118">
        <f t="shared" si="39"/>
        <v>0.26333413059076771</v>
      </c>
      <c r="N149" s="12">
        <f t="shared" si="40"/>
        <v>3.1192309544910257E-2</v>
      </c>
      <c r="O149" s="13">
        <f t="shared" si="31"/>
        <v>0.37127180790670705</v>
      </c>
      <c r="P149" s="118">
        <f t="shared" si="41"/>
        <v>9.6207104154124146E-2</v>
      </c>
      <c r="Q149" s="12">
        <f t="shared" si="42"/>
        <v>3.1192309544910257E-2</v>
      </c>
      <c r="R149" s="13">
        <f t="shared" si="32"/>
        <v>0.25036986243492448</v>
      </c>
    </row>
    <row r="150" spans="1:18" x14ac:dyDescent="0.25">
      <c r="A150" s="130">
        <v>31777</v>
      </c>
      <c r="B150" s="41">
        <v>242.17</v>
      </c>
      <c r="C150" s="39">
        <v>8308.0210000000006</v>
      </c>
      <c r="D150" s="12">
        <f t="shared" si="33"/>
        <v>0.14620408936009088</v>
      </c>
      <c r="E150" s="12">
        <f t="shared" si="34"/>
        <v>2.9081512389265374E-2</v>
      </c>
      <c r="F150" s="13">
        <f t="shared" si="28"/>
        <v>-2.6623345505412288E-2</v>
      </c>
      <c r="G150" s="118">
        <f t="shared" si="35"/>
        <v>0.27043057996485054</v>
      </c>
      <c r="H150" s="12">
        <f t="shared" si="36"/>
        <v>2.9081512389265374E-2</v>
      </c>
      <c r="I150" s="13">
        <f t="shared" si="29"/>
        <v>0.20622962609649476</v>
      </c>
      <c r="J150" s="118">
        <f t="shared" si="37"/>
        <v>0.30747980192859004</v>
      </c>
      <c r="K150" s="12">
        <f t="shared" si="38"/>
        <v>2.9081512389265374E-2</v>
      </c>
      <c r="L150" s="13">
        <f t="shared" si="30"/>
        <v>0.36450066812367726</v>
      </c>
      <c r="M150" s="118">
        <f t="shared" si="39"/>
        <v>0.32237351931805613</v>
      </c>
      <c r="N150" s="12">
        <f t="shared" si="40"/>
        <v>2.9081512389265374E-2</v>
      </c>
      <c r="O150" s="13">
        <f t="shared" si="31"/>
        <v>0.3476033908894951</v>
      </c>
      <c r="P150" s="118">
        <f t="shared" si="41"/>
        <v>0.26333413059076771</v>
      </c>
      <c r="Q150" s="12">
        <f t="shared" si="42"/>
        <v>2.9081512389265374E-2</v>
      </c>
      <c r="R150" s="13">
        <f t="shared" si="32"/>
        <v>0.23059426488538062</v>
      </c>
    </row>
    <row r="151" spans="1:18" x14ac:dyDescent="0.25">
      <c r="A151" s="130">
        <v>31867</v>
      </c>
      <c r="B151" s="41">
        <v>291.7</v>
      </c>
      <c r="C151" s="39">
        <v>8369.93</v>
      </c>
      <c r="D151" s="12">
        <f t="shared" si="33"/>
        <v>0.22101297614064452</v>
      </c>
      <c r="E151" s="12">
        <f t="shared" si="34"/>
        <v>2.7161342870673622E-2</v>
      </c>
      <c r="F151" s="13">
        <f t="shared" si="28"/>
        <v>-3.5239903936402965E-2</v>
      </c>
      <c r="G151" s="118">
        <f t="shared" si="35"/>
        <v>0.14620408936009088</v>
      </c>
      <c r="H151" s="12">
        <f t="shared" si="36"/>
        <v>2.7161342870673622E-2</v>
      </c>
      <c r="I151" s="13">
        <f t="shared" si="29"/>
        <v>0.19899755205114966</v>
      </c>
      <c r="J151" s="118">
        <f t="shared" si="37"/>
        <v>0.27043057996485054</v>
      </c>
      <c r="K151" s="12">
        <f t="shared" si="38"/>
        <v>2.7161342870673622E-2</v>
      </c>
      <c r="L151" s="13">
        <f t="shared" si="30"/>
        <v>0.35483460378696446</v>
      </c>
      <c r="M151" s="118">
        <f t="shared" si="39"/>
        <v>0.30747980192859004</v>
      </c>
      <c r="N151" s="12">
        <f t="shared" si="40"/>
        <v>2.7161342870673622E-2</v>
      </c>
      <c r="O151" s="13">
        <f t="shared" si="31"/>
        <v>0.32973762616525859</v>
      </c>
      <c r="P151" s="118">
        <f t="shared" si="41"/>
        <v>0.32237351931805613</v>
      </c>
      <c r="Q151" s="12">
        <f t="shared" si="42"/>
        <v>2.7161342870673622E-2</v>
      </c>
      <c r="R151" s="13">
        <f t="shared" si="32"/>
        <v>0.21130761758946842</v>
      </c>
    </row>
    <row r="152" spans="1:18" x14ac:dyDescent="0.25">
      <c r="A152" s="130">
        <v>31958</v>
      </c>
      <c r="B152" s="41">
        <v>304</v>
      </c>
      <c r="C152" s="39">
        <v>8460.2330000000002</v>
      </c>
      <c r="D152" s="12">
        <f t="shared" si="33"/>
        <v>0.21192792218147027</v>
      </c>
      <c r="E152" s="12">
        <f t="shared" si="34"/>
        <v>3.3588249573656581E-2</v>
      </c>
      <c r="F152" s="13">
        <f t="shared" si="28"/>
        <v>-3.5921530641891838E-2</v>
      </c>
      <c r="G152" s="118">
        <f t="shared" si="35"/>
        <v>0.22101297614064452</v>
      </c>
      <c r="H152" s="12">
        <f t="shared" si="36"/>
        <v>3.3588249573656581E-2</v>
      </c>
      <c r="I152" s="13">
        <f t="shared" si="29"/>
        <v>0.19913481727567048</v>
      </c>
      <c r="J152" s="118">
        <f t="shared" si="37"/>
        <v>0.14620408936009088</v>
      </c>
      <c r="K152" s="12">
        <f t="shared" si="38"/>
        <v>3.3588249573656581E-2</v>
      </c>
      <c r="L152" s="13">
        <f t="shared" si="30"/>
        <v>0.35916386177645926</v>
      </c>
      <c r="M152" s="118">
        <f t="shared" si="39"/>
        <v>0.27043057996485054</v>
      </c>
      <c r="N152" s="12">
        <f t="shared" si="40"/>
        <v>3.3588249573656581E-2</v>
      </c>
      <c r="O152" s="13">
        <f t="shared" si="31"/>
        <v>0.32578696656370976</v>
      </c>
      <c r="P152" s="118">
        <f t="shared" si="41"/>
        <v>0.30747980192859004</v>
      </c>
      <c r="Q152" s="12">
        <f t="shared" si="42"/>
        <v>3.3588249573656581E-2</v>
      </c>
      <c r="R152" s="13">
        <f t="shared" si="32"/>
        <v>0.20990011309076215</v>
      </c>
    </row>
    <row r="153" spans="1:18" x14ac:dyDescent="0.25">
      <c r="A153" s="130">
        <v>32050</v>
      </c>
      <c r="B153" s="41">
        <v>321.83</v>
      </c>
      <c r="C153" s="39">
        <v>8533.6350000000002</v>
      </c>
      <c r="D153" s="12">
        <f t="shared" si="33"/>
        <v>0.39127615424520146</v>
      </c>
      <c r="E153" s="12">
        <f t="shared" si="34"/>
        <v>3.2672772854670962E-2</v>
      </c>
      <c r="F153" s="13">
        <f t="shared" si="28"/>
        <v>-2.6631826415436037E-2</v>
      </c>
      <c r="G153" s="118">
        <f t="shared" si="35"/>
        <v>0.21192792218147027</v>
      </c>
      <c r="H153" s="12">
        <f t="shared" si="36"/>
        <v>3.2672772854670962E-2</v>
      </c>
      <c r="I153" s="13">
        <f t="shared" si="29"/>
        <v>0.20938781137428092</v>
      </c>
      <c r="J153" s="118">
        <f t="shared" si="37"/>
        <v>0.22101297614064452</v>
      </c>
      <c r="K153" s="12">
        <f t="shared" si="38"/>
        <v>3.2672772854670962E-2</v>
      </c>
      <c r="L153" s="13">
        <f t="shared" si="30"/>
        <v>0.3530497755969621</v>
      </c>
      <c r="M153" s="118">
        <f t="shared" si="39"/>
        <v>0.14620408936009088</v>
      </c>
      <c r="N153" s="12">
        <f t="shared" si="40"/>
        <v>3.2672772854670962E-2</v>
      </c>
      <c r="O153" s="13">
        <f t="shared" si="31"/>
        <v>0.3200894425940034</v>
      </c>
      <c r="P153" s="118">
        <f t="shared" si="41"/>
        <v>0.27043057996485054</v>
      </c>
      <c r="Q153" s="12">
        <f t="shared" si="42"/>
        <v>3.2672772854670962E-2</v>
      </c>
      <c r="R153" s="13">
        <f t="shared" si="32"/>
        <v>0.20761673821367274</v>
      </c>
    </row>
    <row r="154" spans="1:18" x14ac:dyDescent="0.25">
      <c r="A154" s="130">
        <v>32142</v>
      </c>
      <c r="B154" s="41">
        <v>247.08</v>
      </c>
      <c r="C154" s="39">
        <v>8680.1620000000003</v>
      </c>
      <c r="D154" s="12">
        <f t="shared" si="33"/>
        <v>2.0275013420324672E-2</v>
      </c>
      <c r="E154" s="12">
        <f t="shared" si="34"/>
        <v>4.4792977774129383E-2</v>
      </c>
      <c r="F154" s="13">
        <f t="shared" si="28"/>
        <v>-6.6239170219629887E-3</v>
      </c>
      <c r="G154" s="118">
        <f t="shared" si="35"/>
        <v>0.39127615424520146</v>
      </c>
      <c r="H154" s="12">
        <f t="shared" si="36"/>
        <v>4.4792977774129383E-2</v>
      </c>
      <c r="I154" s="13">
        <f t="shared" si="29"/>
        <v>0.24308344166248916</v>
      </c>
      <c r="J154" s="118">
        <f t="shared" si="37"/>
        <v>0.21192792218147027</v>
      </c>
      <c r="K154" s="12">
        <f t="shared" si="38"/>
        <v>4.4792977774129383E-2</v>
      </c>
      <c r="L154" s="13">
        <f t="shared" si="30"/>
        <v>0.38414198013186962</v>
      </c>
      <c r="M154" s="118">
        <f t="shared" si="39"/>
        <v>0.22101297614064452</v>
      </c>
      <c r="N154" s="12">
        <f t="shared" si="40"/>
        <v>4.4792977774129383E-2</v>
      </c>
      <c r="O154" s="13">
        <f t="shared" si="31"/>
        <v>0.31722049394152441</v>
      </c>
      <c r="P154" s="118">
        <f t="shared" si="41"/>
        <v>0.14620408936009088</v>
      </c>
      <c r="Q154" s="12">
        <f t="shared" si="42"/>
        <v>4.4792977774129383E-2</v>
      </c>
      <c r="R154" s="13">
        <f t="shared" si="32"/>
        <v>0.19354359110425243</v>
      </c>
    </row>
    <row r="155" spans="1:18" x14ac:dyDescent="0.25">
      <c r="A155" s="130">
        <v>32233</v>
      </c>
      <c r="B155" s="41">
        <v>258.89</v>
      </c>
      <c r="C155" s="39">
        <v>8725.0059999999994</v>
      </c>
      <c r="D155" s="12">
        <f t="shared" si="33"/>
        <v>-0.11247857387727123</v>
      </c>
      <c r="E155" s="12">
        <f t="shared" si="34"/>
        <v>4.2422815961423721E-2</v>
      </c>
      <c r="F155" s="13">
        <f t="shared" si="28"/>
        <v>3.2221766521777755E-3</v>
      </c>
      <c r="G155" s="118">
        <f t="shared" si="35"/>
        <v>2.0275013420324672E-2</v>
      </c>
      <c r="H155" s="12">
        <f t="shared" si="36"/>
        <v>4.2422815961423721E-2</v>
      </c>
      <c r="I155" s="13">
        <f t="shared" si="29"/>
        <v>0.2611177453048269</v>
      </c>
      <c r="J155" s="118">
        <f t="shared" si="37"/>
        <v>0.39127615424520146</v>
      </c>
      <c r="K155" s="12">
        <f t="shared" si="38"/>
        <v>4.2422815961423721E-2</v>
      </c>
      <c r="L155" s="13">
        <f t="shared" si="30"/>
        <v>0.40448901945510246</v>
      </c>
      <c r="M155" s="118">
        <f t="shared" si="39"/>
        <v>0.21192792218147027</v>
      </c>
      <c r="N155" s="12">
        <f t="shared" si="40"/>
        <v>4.2422815961423721E-2</v>
      </c>
      <c r="O155" s="13">
        <f t="shared" si="31"/>
        <v>0.33956003557159931</v>
      </c>
      <c r="P155" s="118">
        <f t="shared" si="41"/>
        <v>0.22101297614064452</v>
      </c>
      <c r="Q155" s="12">
        <f t="shared" si="42"/>
        <v>4.2422815961423721E-2</v>
      </c>
      <c r="R155" s="13">
        <f t="shared" si="32"/>
        <v>0.19147181344352748</v>
      </c>
    </row>
    <row r="156" spans="1:18" x14ac:dyDescent="0.25">
      <c r="A156" s="130">
        <v>32324</v>
      </c>
      <c r="B156" s="41">
        <v>273.5</v>
      </c>
      <c r="C156" s="39">
        <v>8839.6409999999996</v>
      </c>
      <c r="D156" s="12">
        <f t="shared" si="33"/>
        <v>-0.10032894736842102</v>
      </c>
      <c r="E156" s="12">
        <f t="shared" si="34"/>
        <v>4.4846046202273504E-2</v>
      </c>
      <c r="F156" s="13">
        <f t="shared" si="28"/>
        <v>-1.4477897264590894E-3</v>
      </c>
      <c r="G156" s="118">
        <f t="shared" si="35"/>
        <v>-0.11247857387727123</v>
      </c>
      <c r="H156" s="12">
        <f t="shared" si="36"/>
        <v>4.4846046202273504E-2</v>
      </c>
      <c r="I156" s="13">
        <f t="shared" si="29"/>
        <v>0.256461444810892</v>
      </c>
      <c r="J156" s="118">
        <f t="shared" si="37"/>
        <v>2.0275013420324672E-2</v>
      </c>
      <c r="K156" s="12">
        <f t="shared" si="38"/>
        <v>4.4846046202273504E-2</v>
      </c>
      <c r="L156" s="13">
        <f t="shared" si="30"/>
        <v>0.41246367413461987</v>
      </c>
      <c r="M156" s="118">
        <f t="shared" si="39"/>
        <v>0.39127615424520146</v>
      </c>
      <c r="N156" s="12">
        <f t="shared" si="40"/>
        <v>4.4846046202273504E-2</v>
      </c>
      <c r="O156" s="13">
        <f t="shared" si="31"/>
        <v>0.35590350371424395</v>
      </c>
      <c r="P156" s="118">
        <f t="shared" si="41"/>
        <v>0.21192792218147027</v>
      </c>
      <c r="Q156" s="12">
        <f t="shared" si="42"/>
        <v>4.4846046202273504E-2</v>
      </c>
      <c r="R156" s="13">
        <f t="shared" si="32"/>
        <v>0.2062442251721037</v>
      </c>
    </row>
    <row r="157" spans="1:18" x14ac:dyDescent="0.25">
      <c r="A157" s="130">
        <v>32416</v>
      </c>
      <c r="B157" s="41">
        <v>271.91000000000003</v>
      </c>
      <c r="C157" s="39">
        <v>8891.4349999999995</v>
      </c>
      <c r="D157" s="12">
        <f t="shared" si="33"/>
        <v>-0.15511294782959939</v>
      </c>
      <c r="E157" s="12">
        <f t="shared" si="34"/>
        <v>4.1928205272430796E-2</v>
      </c>
      <c r="F157" s="13">
        <f t="shared" si="28"/>
        <v>1.000408499828568E-2</v>
      </c>
      <c r="G157" s="118">
        <f t="shared" si="35"/>
        <v>-0.10032894736842102</v>
      </c>
      <c r="H157" s="12">
        <f t="shared" si="36"/>
        <v>4.1928205272430796E-2</v>
      </c>
      <c r="I157" s="13">
        <f t="shared" si="29"/>
        <v>0.28061840004502925</v>
      </c>
      <c r="J157" s="118">
        <f t="shared" si="37"/>
        <v>-0.11247857387727123</v>
      </c>
      <c r="K157" s="12">
        <f t="shared" si="38"/>
        <v>4.1928205272430796E-2</v>
      </c>
      <c r="L157" s="13">
        <f t="shared" si="30"/>
        <v>0.44171461142945778</v>
      </c>
      <c r="M157" s="118">
        <f t="shared" si="39"/>
        <v>2.0275013420324672E-2</v>
      </c>
      <c r="N157" s="12">
        <f t="shared" si="40"/>
        <v>4.1928205272430796E-2</v>
      </c>
      <c r="O157" s="13">
        <f t="shared" si="31"/>
        <v>0.39109537247537457</v>
      </c>
      <c r="P157" s="118">
        <f t="shared" si="41"/>
        <v>0.39127615424520146</v>
      </c>
      <c r="Q157" s="12">
        <f t="shared" si="42"/>
        <v>4.1928205272430796E-2</v>
      </c>
      <c r="R157" s="13">
        <f t="shared" si="32"/>
        <v>0.24063544765950756</v>
      </c>
    </row>
    <row r="158" spans="1:18" x14ac:dyDescent="0.25">
      <c r="A158" s="130">
        <v>32508</v>
      </c>
      <c r="B158" s="41">
        <v>277.72000000000003</v>
      </c>
      <c r="C158" s="39">
        <v>9009.9130000000005</v>
      </c>
      <c r="D158" s="12">
        <f t="shared" si="33"/>
        <v>0.12400841832604836</v>
      </c>
      <c r="E158" s="12">
        <f t="shared" si="34"/>
        <v>3.798903753178795E-2</v>
      </c>
      <c r="F158" s="13">
        <f t="shared" si="28"/>
        <v>1.6468145652890669E-2</v>
      </c>
      <c r="G158" s="118">
        <f t="shared" si="35"/>
        <v>-0.15511294782959939</v>
      </c>
      <c r="H158" s="12">
        <f t="shared" si="36"/>
        <v>3.798903753178795E-2</v>
      </c>
      <c r="I158" s="13">
        <f t="shared" si="29"/>
        <v>0.28617818557530983</v>
      </c>
      <c r="J158" s="118">
        <f t="shared" si="37"/>
        <v>-0.10032894736842102</v>
      </c>
      <c r="K158" s="12">
        <f t="shared" si="38"/>
        <v>3.798903753178795E-2</v>
      </c>
      <c r="L158" s="13">
        <f t="shared" si="30"/>
        <v>0.46059342104900586</v>
      </c>
      <c r="M158" s="118">
        <f t="shared" si="39"/>
        <v>-0.11247857387727123</v>
      </c>
      <c r="N158" s="12">
        <f t="shared" si="40"/>
        <v>3.798903753178795E-2</v>
      </c>
      <c r="O158" s="13">
        <f t="shared" si="31"/>
        <v>0.41248230568945055</v>
      </c>
      <c r="P158" s="118">
        <f t="shared" si="41"/>
        <v>2.0275013420324672E-2</v>
      </c>
      <c r="Q158" s="12">
        <f t="shared" si="42"/>
        <v>3.798903753178795E-2</v>
      </c>
      <c r="R158" s="13">
        <f t="shared" si="32"/>
        <v>0.26491977534668015</v>
      </c>
    </row>
    <row r="159" spans="1:18" x14ac:dyDescent="0.25">
      <c r="A159" s="130">
        <v>32598</v>
      </c>
      <c r="B159" s="41">
        <v>294.87</v>
      </c>
      <c r="C159" s="39">
        <v>9101.5079999999998</v>
      </c>
      <c r="D159" s="12">
        <f t="shared" si="33"/>
        <v>0.13897794430066823</v>
      </c>
      <c r="E159" s="12">
        <f t="shared" si="34"/>
        <v>4.3152062015773929E-2</v>
      </c>
      <c r="F159" s="13">
        <f t="shared" si="28"/>
        <v>3.9268877477798676E-2</v>
      </c>
      <c r="G159" s="118">
        <f t="shared" si="35"/>
        <v>0.12400841832604836</v>
      </c>
      <c r="H159" s="12">
        <f t="shared" si="36"/>
        <v>4.3152062015773929E-2</v>
      </c>
      <c r="I159" s="13">
        <f t="shared" si="29"/>
        <v>0.30305677239858214</v>
      </c>
      <c r="J159" s="118">
        <f t="shared" si="37"/>
        <v>-0.15511294782959939</v>
      </c>
      <c r="K159" s="12">
        <f t="shared" si="38"/>
        <v>4.3152062015773929E-2</v>
      </c>
      <c r="L159" s="13">
        <f t="shared" si="30"/>
        <v>0.47427310178158782</v>
      </c>
      <c r="M159" s="118">
        <f t="shared" si="39"/>
        <v>-0.10032894736842102</v>
      </c>
      <c r="N159" s="12">
        <f t="shared" si="40"/>
        <v>4.3152062015773929E-2</v>
      </c>
      <c r="O159" s="13">
        <f t="shared" si="31"/>
        <v>0.44702264132899239</v>
      </c>
      <c r="P159" s="118">
        <f t="shared" si="41"/>
        <v>-0.11247857387727123</v>
      </c>
      <c r="Q159" s="12">
        <f t="shared" si="42"/>
        <v>4.3152062015773929E-2</v>
      </c>
      <c r="R159" s="13">
        <f t="shared" si="32"/>
        <v>0.30085636253263887</v>
      </c>
    </row>
    <row r="160" spans="1:18" x14ac:dyDescent="0.25">
      <c r="A160" s="130">
        <v>32689</v>
      </c>
      <c r="B160" s="41">
        <v>317.98</v>
      </c>
      <c r="C160" s="39">
        <v>9170.9770000000008</v>
      </c>
      <c r="D160" s="12">
        <f t="shared" si="33"/>
        <v>0.16263254113345527</v>
      </c>
      <c r="E160" s="12">
        <f t="shared" si="34"/>
        <v>3.7482970179445241E-2</v>
      </c>
      <c r="F160" s="13">
        <f t="shared" si="28"/>
        <v>3.8479779132172244E-2</v>
      </c>
      <c r="G160" s="118">
        <f t="shared" si="35"/>
        <v>0.13897794430066823</v>
      </c>
      <c r="H160" s="12">
        <f t="shared" si="36"/>
        <v>3.7482970179445241E-2</v>
      </c>
      <c r="I160" s="13">
        <f t="shared" si="29"/>
        <v>0.33252230738001287</v>
      </c>
      <c r="J160" s="118">
        <f t="shared" si="37"/>
        <v>0.12400841832604836</v>
      </c>
      <c r="K160" s="12">
        <f t="shared" si="38"/>
        <v>3.7482970179445241E-2</v>
      </c>
      <c r="L160" s="13">
        <f t="shared" si="30"/>
        <v>0.49534921063843923</v>
      </c>
      <c r="M160" s="118">
        <f t="shared" si="39"/>
        <v>-0.15511294782959939</v>
      </c>
      <c r="N160" s="12">
        <f t="shared" si="40"/>
        <v>3.7482970179445241E-2</v>
      </c>
      <c r="O160" s="13">
        <f t="shared" si="31"/>
        <v>0.46848082236543331</v>
      </c>
      <c r="P160" s="118">
        <f t="shared" si="41"/>
        <v>-0.10032894736842102</v>
      </c>
      <c r="Q160" s="12">
        <f t="shared" si="42"/>
        <v>3.7482970179445241E-2</v>
      </c>
      <c r="R160" s="13">
        <f t="shared" si="32"/>
        <v>0.33968486055537372</v>
      </c>
    </row>
    <row r="161" spans="1:18" x14ac:dyDescent="0.25">
      <c r="A161" s="130">
        <v>32781</v>
      </c>
      <c r="B161" s="41">
        <v>349.15</v>
      </c>
      <c r="C161" s="39">
        <v>9238.9230000000007</v>
      </c>
      <c r="D161" s="12">
        <f t="shared" si="33"/>
        <v>0.284064580191975</v>
      </c>
      <c r="E161" s="12">
        <f t="shared" si="34"/>
        <v>3.9081205677149011E-2</v>
      </c>
      <c r="F161" s="13">
        <f t="shared" si="28"/>
        <v>4.4388603427206789E-2</v>
      </c>
      <c r="G161" s="118">
        <f t="shared" si="35"/>
        <v>0.16263254113345527</v>
      </c>
      <c r="H161" s="12">
        <f t="shared" si="36"/>
        <v>3.9081205677149011E-2</v>
      </c>
      <c r="I161" s="13">
        <f t="shared" si="29"/>
        <v>0.3342328480173124</v>
      </c>
      <c r="J161" s="118">
        <f t="shared" si="37"/>
        <v>0.13897794430066823</v>
      </c>
      <c r="K161" s="12">
        <f t="shared" si="38"/>
        <v>3.9081205677149011E-2</v>
      </c>
      <c r="L161" s="13">
        <f t="shared" si="30"/>
        <v>0.49578826640061779</v>
      </c>
      <c r="M161" s="118">
        <f t="shared" si="39"/>
        <v>0.12400841832604836</v>
      </c>
      <c r="N161" s="12">
        <f t="shared" si="40"/>
        <v>3.9081205677149011E-2</v>
      </c>
      <c r="O161" s="13">
        <f t="shared" si="31"/>
        <v>0.4676417868078212</v>
      </c>
      <c r="P161" s="118">
        <f t="shared" si="41"/>
        <v>-0.15511294782959939</v>
      </c>
      <c r="Q161" s="12">
        <f t="shared" si="42"/>
        <v>3.9081205677149011E-2</v>
      </c>
      <c r="R161" s="13">
        <f t="shared" si="32"/>
        <v>0.31574835438946997</v>
      </c>
    </row>
    <row r="162" spans="1:18" x14ac:dyDescent="0.25">
      <c r="A162" s="130">
        <v>32873</v>
      </c>
      <c r="B162" s="41">
        <v>353.4</v>
      </c>
      <c r="C162" s="39">
        <v>9257.1280000000006</v>
      </c>
      <c r="D162" s="12">
        <f t="shared" si="33"/>
        <v>0.27250468097364222</v>
      </c>
      <c r="E162" s="12">
        <f t="shared" si="34"/>
        <v>2.7438111777549956E-2</v>
      </c>
      <c r="F162" s="13">
        <f t="shared" si="28"/>
        <v>3.9055054109488098E-2</v>
      </c>
      <c r="G162" s="118">
        <f t="shared" si="35"/>
        <v>0.284064580191975</v>
      </c>
      <c r="H162" s="12">
        <f t="shared" si="36"/>
        <v>2.7438111777549956E-2</v>
      </c>
      <c r="I162" s="13">
        <f t="shared" si="29"/>
        <v>0.32638584983437569</v>
      </c>
      <c r="J162" s="118">
        <f t="shared" si="37"/>
        <v>0.16263254113345527</v>
      </c>
      <c r="K162" s="12">
        <f t="shared" si="38"/>
        <v>2.7438111777549956E-2</v>
      </c>
      <c r="L162" s="13">
        <f t="shared" si="30"/>
        <v>0.49568559634778642</v>
      </c>
      <c r="M162" s="118">
        <f t="shared" si="39"/>
        <v>0.13897794430066823</v>
      </c>
      <c r="N162" s="12">
        <f t="shared" si="40"/>
        <v>2.7438111777549956E-2</v>
      </c>
      <c r="O162" s="13">
        <f t="shared" si="31"/>
        <v>0.46578233615053138</v>
      </c>
      <c r="P162" s="118">
        <f t="shared" si="41"/>
        <v>0.12400841832604836</v>
      </c>
      <c r="Q162" s="12">
        <f t="shared" si="42"/>
        <v>2.7438111777549956E-2</v>
      </c>
      <c r="R162" s="13">
        <f t="shared" si="32"/>
        <v>0.31412257788083936</v>
      </c>
    </row>
    <row r="163" spans="1:18" x14ac:dyDescent="0.25">
      <c r="A163" s="130">
        <v>32963</v>
      </c>
      <c r="B163" s="41">
        <v>339.94</v>
      </c>
      <c r="C163" s="39">
        <v>9358.2890000000007</v>
      </c>
      <c r="D163" s="12">
        <f t="shared" si="33"/>
        <v>0.15284701732967076</v>
      </c>
      <c r="E163" s="12">
        <f t="shared" si="34"/>
        <v>2.8213017007731045E-2</v>
      </c>
      <c r="F163" s="13">
        <f t="shared" si="28"/>
        <v>3.7917195040849831E-2</v>
      </c>
      <c r="G163" s="118">
        <f t="shared" si="35"/>
        <v>0.27250468097364222</v>
      </c>
      <c r="H163" s="12">
        <f t="shared" si="36"/>
        <v>2.8213017007731045E-2</v>
      </c>
      <c r="I163" s="13">
        <f t="shared" si="29"/>
        <v>0.31736671252355309</v>
      </c>
      <c r="J163" s="118">
        <f t="shared" si="37"/>
        <v>0.284064580191975</v>
      </c>
      <c r="K163" s="12">
        <f t="shared" si="38"/>
        <v>2.8213017007731045E-2</v>
      </c>
      <c r="L163" s="13">
        <f t="shared" si="30"/>
        <v>0.48629614960764173</v>
      </c>
      <c r="M163" s="118">
        <f t="shared" si="39"/>
        <v>0.16263254113345527</v>
      </c>
      <c r="N163" s="12">
        <f t="shared" si="40"/>
        <v>2.8213017007731045E-2</v>
      </c>
      <c r="O163" s="13">
        <f t="shared" si="31"/>
        <v>0.4691932748092848</v>
      </c>
      <c r="P163" s="118">
        <f t="shared" si="41"/>
        <v>0.13897794430066823</v>
      </c>
      <c r="Q163" s="12">
        <f t="shared" si="42"/>
        <v>2.8213017007731045E-2</v>
      </c>
      <c r="R163" s="13">
        <f t="shared" si="32"/>
        <v>0.30602342658309278</v>
      </c>
    </row>
    <row r="164" spans="1:18" x14ac:dyDescent="0.25">
      <c r="A164" s="130">
        <v>33054</v>
      </c>
      <c r="B164" s="41">
        <v>358.02</v>
      </c>
      <c r="C164" s="39">
        <v>9392.2510000000002</v>
      </c>
      <c r="D164" s="12">
        <f t="shared" si="33"/>
        <v>0.12591986917416187</v>
      </c>
      <c r="E164" s="12">
        <f t="shared" si="34"/>
        <v>2.4127636564784671E-2</v>
      </c>
      <c r="F164" s="13">
        <f t="shared" si="28"/>
        <v>2.6261605328096124E-2</v>
      </c>
      <c r="G164" s="118">
        <f t="shared" si="35"/>
        <v>0.15284701732967076</v>
      </c>
      <c r="H164" s="12">
        <f t="shared" si="36"/>
        <v>2.4127636564784671E-2</v>
      </c>
      <c r="I164" s="13">
        <f t="shared" si="29"/>
        <v>0.31694850225631083</v>
      </c>
      <c r="J164" s="118">
        <f t="shared" si="37"/>
        <v>0.27250468097364222</v>
      </c>
      <c r="K164" s="12">
        <f t="shared" si="38"/>
        <v>2.4127636564784671E-2</v>
      </c>
      <c r="L164" s="13">
        <f t="shared" si="30"/>
        <v>0.47332234796370104</v>
      </c>
      <c r="M164" s="118">
        <f t="shared" si="39"/>
        <v>0.284064580191975</v>
      </c>
      <c r="N164" s="12">
        <f t="shared" si="40"/>
        <v>2.4127636564784671E-2</v>
      </c>
      <c r="O164" s="13">
        <f t="shared" si="31"/>
        <v>0.45562645391002404</v>
      </c>
      <c r="P164" s="118">
        <f t="shared" si="41"/>
        <v>0.16263254113345527</v>
      </c>
      <c r="Q164" s="12">
        <f t="shared" si="42"/>
        <v>2.4127636564784671E-2</v>
      </c>
      <c r="R164" s="13">
        <f t="shared" si="32"/>
        <v>0.30709793246297423</v>
      </c>
    </row>
    <row r="165" spans="1:18" x14ac:dyDescent="0.25">
      <c r="A165" s="130">
        <v>33146</v>
      </c>
      <c r="B165" s="41">
        <v>306.05</v>
      </c>
      <c r="C165" s="39">
        <v>9398.4989999999998</v>
      </c>
      <c r="D165" s="12">
        <f t="shared" si="33"/>
        <v>-0.12344264642703695</v>
      </c>
      <c r="E165" s="12">
        <f t="shared" si="34"/>
        <v>1.727214308420999E-2</v>
      </c>
      <c r="F165" s="13">
        <f t="shared" si="28"/>
        <v>4.1695365789348508E-2</v>
      </c>
      <c r="G165" s="118">
        <f t="shared" si="35"/>
        <v>0.12591986917416187</v>
      </c>
      <c r="H165" s="12">
        <f t="shared" si="36"/>
        <v>1.727214308420999E-2</v>
      </c>
      <c r="I165" s="13">
        <f t="shared" si="29"/>
        <v>0.29864053130154372</v>
      </c>
      <c r="J165" s="118">
        <f t="shared" si="37"/>
        <v>0.15284701732967076</v>
      </c>
      <c r="K165" s="12">
        <f t="shared" si="38"/>
        <v>1.727214308420999E-2</v>
      </c>
      <c r="L165" s="13">
        <f t="shared" si="30"/>
        <v>0.48136006351540606</v>
      </c>
      <c r="M165" s="118">
        <f t="shared" si="39"/>
        <v>0.27250468097364222</v>
      </c>
      <c r="N165" s="12">
        <f t="shared" si="40"/>
        <v>1.727214308420999E-2</v>
      </c>
      <c r="O165" s="13">
        <f t="shared" si="31"/>
        <v>0.43787862227426272</v>
      </c>
      <c r="P165" s="118">
        <f t="shared" si="41"/>
        <v>0.284064580191975</v>
      </c>
      <c r="Q165" s="12">
        <f t="shared" si="42"/>
        <v>1.727214308420999E-2</v>
      </c>
      <c r="R165" s="13">
        <f t="shared" si="32"/>
        <v>0.28774321929072155</v>
      </c>
    </row>
    <row r="166" spans="1:18" x14ac:dyDescent="0.25">
      <c r="A166" s="130">
        <v>33238</v>
      </c>
      <c r="B166" s="41">
        <v>330.22</v>
      </c>
      <c r="C166" s="39">
        <v>9312.9369999999999</v>
      </c>
      <c r="D166" s="12">
        <f t="shared" si="33"/>
        <v>-6.5591397849462219E-2</v>
      </c>
      <c r="E166" s="12">
        <f t="shared" si="34"/>
        <v>6.0287596757870876E-3</v>
      </c>
      <c r="F166" s="13">
        <f t="shared" si="28"/>
        <v>7.6638661340443906E-2</v>
      </c>
      <c r="G166" s="118">
        <f t="shared" si="35"/>
        <v>-0.12344264642703695</v>
      </c>
      <c r="H166" s="12">
        <f t="shared" si="36"/>
        <v>6.0287596757870876E-3</v>
      </c>
      <c r="I166" s="13">
        <f t="shared" si="29"/>
        <v>0.33252892428406194</v>
      </c>
      <c r="J166" s="118">
        <f t="shared" si="37"/>
        <v>0.12591986917416187</v>
      </c>
      <c r="K166" s="12">
        <f t="shared" si="38"/>
        <v>6.0287596757870876E-3</v>
      </c>
      <c r="L166" s="13">
        <f t="shared" si="30"/>
        <v>0.46502727178737874</v>
      </c>
      <c r="M166" s="118">
        <f t="shared" si="39"/>
        <v>0.15284701732967076</v>
      </c>
      <c r="N166" s="12">
        <f t="shared" si="40"/>
        <v>6.0287596757870876E-3</v>
      </c>
      <c r="O166" s="13">
        <f t="shared" si="31"/>
        <v>0.44647519869044971</v>
      </c>
      <c r="P166" s="118">
        <f t="shared" si="41"/>
        <v>0.27250468097364222</v>
      </c>
      <c r="Q166" s="12">
        <f t="shared" si="42"/>
        <v>6.0287596757870876E-3</v>
      </c>
      <c r="R166" s="13">
        <f t="shared" si="32"/>
        <v>0.25500899257830362</v>
      </c>
    </row>
    <row r="167" spans="1:18" x14ac:dyDescent="0.25">
      <c r="A167" s="130">
        <v>33328</v>
      </c>
      <c r="B167" s="41">
        <v>375.22</v>
      </c>
      <c r="C167" s="39">
        <v>9269.3670000000002</v>
      </c>
      <c r="D167" s="12">
        <f t="shared" si="33"/>
        <v>0.10378302053303523</v>
      </c>
      <c r="E167" s="12">
        <f t="shared" si="34"/>
        <v>-9.5019506236664331E-3</v>
      </c>
      <c r="F167" s="13">
        <f t="shared" si="28"/>
        <v>0.10567318224513711</v>
      </c>
      <c r="G167" s="118">
        <f t="shared" si="35"/>
        <v>-6.5591397849462219E-2</v>
      </c>
      <c r="H167" s="12">
        <f t="shared" si="36"/>
        <v>-9.5019506236664331E-3</v>
      </c>
      <c r="I167" s="13">
        <f t="shared" si="29"/>
        <v>0.37223520588576664</v>
      </c>
      <c r="J167" s="118">
        <f t="shared" si="37"/>
        <v>-0.12344264642703695</v>
      </c>
      <c r="K167" s="12">
        <f t="shared" si="38"/>
        <v>-9.5019506236664331E-3</v>
      </c>
      <c r="L167" s="13">
        <f t="shared" si="30"/>
        <v>0.50317934075934656</v>
      </c>
      <c r="M167" s="118">
        <f t="shared" si="39"/>
        <v>0.12591986917416187</v>
      </c>
      <c r="N167" s="12">
        <f t="shared" si="40"/>
        <v>-9.5019506236664331E-3</v>
      </c>
      <c r="O167" s="13">
        <f t="shared" si="31"/>
        <v>0.42088781051823732</v>
      </c>
      <c r="P167" s="118">
        <f t="shared" si="41"/>
        <v>0.15284701732967076</v>
      </c>
      <c r="Q167" s="12">
        <f t="shared" si="42"/>
        <v>-9.5019506236664331E-3</v>
      </c>
      <c r="R167" s="13">
        <f t="shared" si="32"/>
        <v>0.24483069457389645</v>
      </c>
    </row>
    <row r="168" spans="1:18" x14ac:dyDescent="0.25">
      <c r="A168" s="130">
        <v>33419</v>
      </c>
      <c r="B168" s="41">
        <v>371.16</v>
      </c>
      <c r="C168" s="39">
        <v>9341.6419999999998</v>
      </c>
      <c r="D168" s="12">
        <f t="shared" si="33"/>
        <v>3.6701860231272088E-2</v>
      </c>
      <c r="E168" s="12">
        <f t="shared" si="34"/>
        <v>-5.3883781427902511E-3</v>
      </c>
      <c r="F168" s="13">
        <f t="shared" si="28"/>
        <v>0.14145938577961165</v>
      </c>
      <c r="G168" s="118">
        <f t="shared" si="35"/>
        <v>0.10378302053303523</v>
      </c>
      <c r="H168" s="12">
        <f t="shared" si="36"/>
        <v>-5.3883781427902511E-3</v>
      </c>
      <c r="I168" s="13">
        <f t="shared" si="29"/>
        <v>0.38265328146431038</v>
      </c>
      <c r="J168" s="118">
        <f t="shared" si="37"/>
        <v>-6.5591397849462219E-2</v>
      </c>
      <c r="K168" s="12">
        <f t="shared" si="38"/>
        <v>-5.3883781427902511E-3</v>
      </c>
      <c r="L168" s="13">
        <f t="shared" si="30"/>
        <v>0.52633015127423965</v>
      </c>
      <c r="M168" s="118">
        <f t="shared" si="39"/>
        <v>-0.12344264642703695</v>
      </c>
      <c r="N168" s="12">
        <f t="shared" si="40"/>
        <v>-5.3883781427902511E-3</v>
      </c>
      <c r="O168" s="13">
        <f t="shared" si="31"/>
        <v>0.45196370162691768</v>
      </c>
      <c r="P168" s="118">
        <f t="shared" si="41"/>
        <v>0.12591986917416187</v>
      </c>
      <c r="Q168" s="12">
        <f t="shared" si="42"/>
        <v>-5.3883781427902511E-3</v>
      </c>
      <c r="R168" s="13">
        <f t="shared" si="32"/>
        <v>0.23121997243868059</v>
      </c>
    </row>
    <row r="169" spans="1:18" x14ac:dyDescent="0.25">
      <c r="A169" s="130">
        <v>33511</v>
      </c>
      <c r="B169" s="41">
        <v>387.86</v>
      </c>
      <c r="C169" s="39">
        <v>9388.8449999999993</v>
      </c>
      <c r="D169" s="12">
        <f t="shared" si="33"/>
        <v>0.26730926319228887</v>
      </c>
      <c r="E169" s="12">
        <f t="shared" si="34"/>
        <v>-1.0271852984184981E-3</v>
      </c>
      <c r="F169" s="13">
        <f t="shared" si="28"/>
        <v>0.11115605756630594</v>
      </c>
      <c r="G169" s="118">
        <f t="shared" si="35"/>
        <v>3.6701860231272088E-2</v>
      </c>
      <c r="H169" s="12">
        <f t="shared" si="36"/>
        <v>-1.0271852984184981E-3</v>
      </c>
      <c r="I169" s="13">
        <f t="shared" si="29"/>
        <v>0.39794014169645014</v>
      </c>
      <c r="J169" s="118">
        <f t="shared" si="37"/>
        <v>0.10378302053303523</v>
      </c>
      <c r="K169" s="12">
        <f t="shared" si="38"/>
        <v>-1.0271852984184981E-3</v>
      </c>
      <c r="L169" s="13">
        <f t="shared" si="30"/>
        <v>0.52458845670831467</v>
      </c>
      <c r="M169" s="118">
        <f t="shared" si="39"/>
        <v>-6.5591397849462219E-2</v>
      </c>
      <c r="N169" s="12">
        <f t="shared" si="40"/>
        <v>-1.0271852984184981E-3</v>
      </c>
      <c r="O169" s="13">
        <f t="shared" si="31"/>
        <v>0.47067004766950543</v>
      </c>
      <c r="P169" s="118">
        <f t="shared" si="41"/>
        <v>-0.12344264642703695</v>
      </c>
      <c r="Q169" s="12">
        <f t="shared" si="42"/>
        <v>-1.0271852984184981E-3</v>
      </c>
      <c r="R169" s="13">
        <f t="shared" si="32"/>
        <v>0.26594325249301848</v>
      </c>
    </row>
    <row r="170" spans="1:18" x14ac:dyDescent="0.25">
      <c r="A170" s="130">
        <v>33603</v>
      </c>
      <c r="B170" s="41">
        <v>417.09</v>
      </c>
      <c r="C170" s="39">
        <v>9421.5650000000005</v>
      </c>
      <c r="D170" s="12">
        <f t="shared" si="33"/>
        <v>0.26306704621161625</v>
      </c>
      <c r="E170" s="12">
        <f t="shared" si="34"/>
        <v>1.1664204321365057E-2</v>
      </c>
      <c r="F170" s="13">
        <f t="shared" si="28"/>
        <v>0.11031358485556696</v>
      </c>
      <c r="G170" s="118">
        <f t="shared" si="35"/>
        <v>0.26730926319228887</v>
      </c>
      <c r="H170" s="12">
        <f t="shared" si="36"/>
        <v>1.1664204321365057E-2</v>
      </c>
      <c r="I170" s="13">
        <f t="shared" si="29"/>
        <v>0.37520930397161018</v>
      </c>
      <c r="J170" s="118">
        <f t="shared" si="37"/>
        <v>3.6701860231272088E-2</v>
      </c>
      <c r="K170" s="12">
        <f t="shared" si="38"/>
        <v>1.1664204321365057E-2</v>
      </c>
      <c r="L170" s="13">
        <f t="shared" si="30"/>
        <v>0.52487422130052941</v>
      </c>
      <c r="M170" s="118">
        <f t="shared" si="39"/>
        <v>0.10378302053303523</v>
      </c>
      <c r="N170" s="12">
        <f t="shared" si="40"/>
        <v>1.1664204321365057E-2</v>
      </c>
      <c r="O170" s="13">
        <f t="shared" si="31"/>
        <v>0.46526170537184836</v>
      </c>
      <c r="P170" s="118">
        <f t="shared" si="41"/>
        <v>-6.5591397849462219E-2</v>
      </c>
      <c r="Q170" s="12">
        <f t="shared" si="42"/>
        <v>1.1664204321365057E-2</v>
      </c>
      <c r="R170" s="13">
        <f t="shared" si="32"/>
        <v>0.27953364467482028</v>
      </c>
    </row>
    <row r="171" spans="1:18" x14ac:dyDescent="0.25">
      <c r="A171" s="130">
        <v>33694</v>
      </c>
      <c r="B171" s="41">
        <v>403.69</v>
      </c>
      <c r="C171" s="39">
        <v>9534.3459999999995</v>
      </c>
      <c r="D171" s="12">
        <f t="shared" si="33"/>
        <v>7.587548638132291E-2</v>
      </c>
      <c r="E171" s="12">
        <f t="shared" si="34"/>
        <v>2.858652591919153E-2</v>
      </c>
      <c r="F171" s="13">
        <f t="shared" si="28"/>
        <v>9.1602653407864457E-2</v>
      </c>
      <c r="G171" s="118">
        <f t="shared" si="35"/>
        <v>0.26306704621161625</v>
      </c>
      <c r="H171" s="12">
        <f t="shared" si="36"/>
        <v>2.858652591919153E-2</v>
      </c>
      <c r="I171" s="13">
        <f t="shared" si="29"/>
        <v>0.35977839208296614</v>
      </c>
      <c r="J171" s="118">
        <f t="shared" si="37"/>
        <v>0.26730926319228887</v>
      </c>
      <c r="K171" s="12">
        <f t="shared" si="38"/>
        <v>2.858652591919153E-2</v>
      </c>
      <c r="L171" s="13">
        <f t="shared" si="30"/>
        <v>0.52456985981303994</v>
      </c>
      <c r="M171" s="118">
        <f t="shared" si="39"/>
        <v>3.6701860231272088E-2</v>
      </c>
      <c r="N171" s="12">
        <f t="shared" si="40"/>
        <v>2.858652591919153E-2</v>
      </c>
      <c r="O171" s="13">
        <f t="shared" si="31"/>
        <v>0.49672524423716452</v>
      </c>
      <c r="P171" s="118">
        <f t="shared" si="41"/>
        <v>0.10378302053303523</v>
      </c>
      <c r="Q171" s="12">
        <f t="shared" si="42"/>
        <v>2.858652591919153E-2</v>
      </c>
      <c r="R171" s="13">
        <f t="shared" si="32"/>
        <v>0.29591578121983697</v>
      </c>
    </row>
    <row r="172" spans="1:18" x14ac:dyDescent="0.25">
      <c r="A172" s="130">
        <v>33785</v>
      </c>
      <c r="B172" s="41">
        <v>408.14</v>
      </c>
      <c r="C172" s="39">
        <v>9637.732</v>
      </c>
      <c r="D172" s="12">
        <f t="shared" si="33"/>
        <v>9.9633581204871202E-2</v>
      </c>
      <c r="E172" s="12">
        <f t="shared" si="34"/>
        <v>3.1695712595280368E-2</v>
      </c>
      <c r="F172" s="13">
        <f t="shared" si="28"/>
        <v>-1.2398689025860357E-3</v>
      </c>
      <c r="G172" s="118">
        <f t="shared" si="35"/>
        <v>7.587548638132291E-2</v>
      </c>
      <c r="H172" s="12">
        <f t="shared" si="36"/>
        <v>3.1695712595280368E-2</v>
      </c>
      <c r="I172" s="13">
        <f t="shared" si="29"/>
        <v>0.3166040548031816</v>
      </c>
      <c r="J172" s="118">
        <f t="shared" si="37"/>
        <v>0.26306704621161625</v>
      </c>
      <c r="K172" s="12">
        <f t="shared" si="38"/>
        <v>3.1695712595280368E-2</v>
      </c>
      <c r="L172" s="13">
        <f t="shared" si="30"/>
        <v>0.4980439132634184</v>
      </c>
      <c r="M172" s="118">
        <f t="shared" si="39"/>
        <v>0.26730926319228887</v>
      </c>
      <c r="N172" s="12">
        <f t="shared" si="40"/>
        <v>3.1695712595280368E-2</v>
      </c>
      <c r="O172" s="13">
        <f t="shared" si="31"/>
        <v>0.53015241959674231</v>
      </c>
      <c r="P172" s="118">
        <f t="shared" si="41"/>
        <v>3.6701860231272088E-2</v>
      </c>
      <c r="Q172" s="12">
        <f t="shared" si="42"/>
        <v>3.1695712595280368E-2</v>
      </c>
      <c r="R172" s="13">
        <f t="shared" si="32"/>
        <v>0.38341529292122817</v>
      </c>
    </row>
    <row r="173" spans="1:18" x14ac:dyDescent="0.25">
      <c r="A173" s="130">
        <v>33877</v>
      </c>
      <c r="B173" s="41">
        <v>417.8</v>
      </c>
      <c r="C173" s="39">
        <v>9732.9789999999994</v>
      </c>
      <c r="D173" s="12">
        <f t="shared" si="33"/>
        <v>7.7192801526323906E-2</v>
      </c>
      <c r="E173" s="12">
        <f t="shared" si="34"/>
        <v>3.66534967826182E-2</v>
      </c>
      <c r="F173" s="13">
        <f t="shared" si="28"/>
        <v>-9.0232523288315825E-2</v>
      </c>
      <c r="G173" s="118">
        <f t="shared" si="35"/>
        <v>9.9633581204871202E-2</v>
      </c>
      <c r="H173" s="12">
        <f t="shared" si="36"/>
        <v>3.66534967826182E-2</v>
      </c>
      <c r="I173" s="13">
        <f t="shared" si="29"/>
        <v>0.25732621199026956</v>
      </c>
      <c r="J173" s="118">
        <f t="shared" si="37"/>
        <v>7.587548638132291E-2</v>
      </c>
      <c r="K173" s="12">
        <f t="shared" si="38"/>
        <v>3.66534967826182E-2</v>
      </c>
      <c r="L173" s="13">
        <f t="shared" si="30"/>
        <v>0.46753961096157237</v>
      </c>
      <c r="M173" s="118">
        <f t="shared" si="39"/>
        <v>0.26306704621161625</v>
      </c>
      <c r="N173" s="12">
        <f t="shared" si="40"/>
        <v>3.66534967826182E-2</v>
      </c>
      <c r="O173" s="13">
        <f t="shared" si="31"/>
        <v>0.5080541797082665</v>
      </c>
      <c r="P173" s="118">
        <f t="shared" si="41"/>
        <v>0.26730926319228887</v>
      </c>
      <c r="Q173" s="12">
        <f t="shared" si="42"/>
        <v>3.66534967826182E-2</v>
      </c>
      <c r="R173" s="13">
        <f t="shared" si="32"/>
        <v>0.40668320667667146</v>
      </c>
    </row>
    <row r="174" spans="1:18" x14ac:dyDescent="0.25">
      <c r="A174" s="130">
        <v>33969</v>
      </c>
      <c r="B174" s="41">
        <v>435.71</v>
      </c>
      <c r="C174" s="39">
        <v>9834.51</v>
      </c>
      <c r="D174" s="12">
        <f t="shared" si="33"/>
        <v>4.4642643074636279E-2</v>
      </c>
      <c r="E174" s="12">
        <f t="shared" si="34"/>
        <v>4.3829767135290076E-2</v>
      </c>
      <c r="F174" s="13">
        <f t="shared" si="28"/>
        <v>-0.15139923774137112</v>
      </c>
      <c r="G174" s="118">
        <f t="shared" si="35"/>
        <v>7.7192801526323906E-2</v>
      </c>
      <c r="H174" s="12">
        <f t="shared" si="36"/>
        <v>4.3829767135290076E-2</v>
      </c>
      <c r="I174" s="13">
        <f t="shared" si="29"/>
        <v>0.15527533563561136</v>
      </c>
      <c r="J174" s="118">
        <f t="shared" si="37"/>
        <v>9.9633581204871202E-2</v>
      </c>
      <c r="K174" s="12">
        <f t="shared" si="38"/>
        <v>4.3829767135290076E-2</v>
      </c>
      <c r="L174" s="13">
        <f t="shared" si="30"/>
        <v>0.39864573304891687</v>
      </c>
      <c r="M174" s="118">
        <f t="shared" si="39"/>
        <v>7.587548638132291E-2</v>
      </c>
      <c r="N174" s="12">
        <f t="shared" si="40"/>
        <v>4.3829767135290076E-2</v>
      </c>
      <c r="O174" s="13">
        <f t="shared" si="31"/>
        <v>0.46987807297370932</v>
      </c>
      <c r="P174" s="118">
        <f t="shared" si="41"/>
        <v>0.26306704621161625</v>
      </c>
      <c r="Q174" s="12">
        <f t="shared" si="42"/>
        <v>4.3829767135290076E-2</v>
      </c>
      <c r="R174" s="13">
        <f t="shared" si="32"/>
        <v>0.37766298713223956</v>
      </c>
    </row>
    <row r="175" spans="1:18" x14ac:dyDescent="0.25">
      <c r="A175" s="130">
        <v>34059</v>
      </c>
      <c r="B175" s="41">
        <v>451.67</v>
      </c>
      <c r="C175" s="39">
        <v>9850.973</v>
      </c>
      <c r="D175" s="12">
        <f t="shared" si="33"/>
        <v>0.11885357576358091</v>
      </c>
      <c r="E175" s="12">
        <f t="shared" si="34"/>
        <v>3.3209094782169712E-2</v>
      </c>
      <c r="F175" s="13">
        <f t="shared" si="28"/>
        <v>-0.1599501896935078</v>
      </c>
      <c r="G175" s="118">
        <f t="shared" si="35"/>
        <v>4.4642643074636279E-2</v>
      </c>
      <c r="H175" s="12">
        <f t="shared" si="36"/>
        <v>3.3209094782169712E-2</v>
      </c>
      <c r="I175" s="13">
        <f t="shared" si="29"/>
        <v>0.12672983795077408</v>
      </c>
      <c r="J175" s="118">
        <f t="shared" si="37"/>
        <v>7.7192801526323906E-2</v>
      </c>
      <c r="K175" s="12">
        <f t="shared" si="38"/>
        <v>3.3209094782169712E-2</v>
      </c>
      <c r="L175" s="13">
        <f t="shared" si="30"/>
        <v>0.32868986309148596</v>
      </c>
      <c r="M175" s="118">
        <f t="shared" si="39"/>
        <v>9.9633581204871202E-2</v>
      </c>
      <c r="N175" s="12">
        <f t="shared" si="40"/>
        <v>3.3209094782169712E-2</v>
      </c>
      <c r="O175" s="13">
        <f t="shared" si="31"/>
        <v>0.41034884734098293</v>
      </c>
      <c r="P175" s="118">
        <f t="shared" si="41"/>
        <v>7.587548638132291E-2</v>
      </c>
      <c r="Q175" s="12">
        <f t="shared" si="42"/>
        <v>3.3209094782169712E-2</v>
      </c>
      <c r="R175" s="13">
        <f t="shared" si="32"/>
        <v>0.33328686738263236</v>
      </c>
    </row>
    <row r="176" spans="1:18" x14ac:dyDescent="0.25">
      <c r="A176" s="130">
        <v>34150</v>
      </c>
      <c r="B176" s="41">
        <v>450.53</v>
      </c>
      <c r="C176" s="39">
        <v>9908.3469999999998</v>
      </c>
      <c r="D176" s="12">
        <f t="shared" si="33"/>
        <v>0.10386142010094579</v>
      </c>
      <c r="E176" s="12">
        <f t="shared" si="34"/>
        <v>2.8078701503631676E-2</v>
      </c>
      <c r="F176" s="13">
        <f t="shared" ref="F176:F239" si="43">CORREL(D136:D176,E136:E176)</f>
        <v>-0.12368810944099483</v>
      </c>
      <c r="G176" s="118">
        <f t="shared" si="35"/>
        <v>0.11885357576358091</v>
      </c>
      <c r="H176" s="12">
        <f t="shared" si="36"/>
        <v>2.8078701503631676E-2</v>
      </c>
      <c r="I176" s="13">
        <f t="shared" si="29"/>
        <v>0.13063566708658067</v>
      </c>
      <c r="J176" s="118">
        <f t="shared" si="37"/>
        <v>4.4642643074636279E-2</v>
      </c>
      <c r="K176" s="12">
        <f t="shared" si="38"/>
        <v>2.8078701503631676E-2</v>
      </c>
      <c r="L176" s="13">
        <f t="shared" si="30"/>
        <v>0.32097804330610114</v>
      </c>
      <c r="M176" s="118">
        <f t="shared" si="39"/>
        <v>7.7192801526323906E-2</v>
      </c>
      <c r="N176" s="12">
        <f t="shared" si="40"/>
        <v>2.8078701503631676E-2</v>
      </c>
      <c r="O176" s="13">
        <f t="shared" si="31"/>
        <v>0.38529295035000577</v>
      </c>
      <c r="P176" s="118">
        <f t="shared" si="41"/>
        <v>9.9633581204871202E-2</v>
      </c>
      <c r="Q176" s="12">
        <f t="shared" si="42"/>
        <v>2.8078701503631676E-2</v>
      </c>
      <c r="R176" s="13">
        <f t="shared" si="32"/>
        <v>0.30288873252602722</v>
      </c>
    </row>
    <row r="177" spans="1:18" x14ac:dyDescent="0.25">
      <c r="A177" s="130">
        <v>34242</v>
      </c>
      <c r="B177" s="41">
        <v>458.93</v>
      </c>
      <c r="C177" s="39">
        <v>9955.6409999999996</v>
      </c>
      <c r="D177" s="12">
        <f t="shared" si="33"/>
        <v>9.8444231689803763E-2</v>
      </c>
      <c r="E177" s="12">
        <f t="shared" si="34"/>
        <v>2.2877065695918963E-2</v>
      </c>
      <c r="F177" s="13">
        <f t="shared" si="43"/>
        <v>-0.11875041163317449</v>
      </c>
      <c r="G177" s="118">
        <f t="shared" si="35"/>
        <v>0.10386142010094579</v>
      </c>
      <c r="H177" s="12">
        <f t="shared" si="36"/>
        <v>2.2877065695918963E-2</v>
      </c>
      <c r="I177" s="13">
        <f t="shared" ref="I177:I240" si="44">CORREL(G137:G177,H137:H177)</f>
        <v>0.14378566466043846</v>
      </c>
      <c r="J177" s="118">
        <f t="shared" si="37"/>
        <v>0.11885357576358091</v>
      </c>
      <c r="K177" s="12">
        <f t="shared" si="38"/>
        <v>2.2877065695918963E-2</v>
      </c>
      <c r="L177" s="13">
        <f t="shared" si="30"/>
        <v>0.3219304756735849</v>
      </c>
      <c r="M177" s="118">
        <f t="shared" si="39"/>
        <v>4.4642643074636279E-2</v>
      </c>
      <c r="N177" s="12">
        <f t="shared" si="40"/>
        <v>2.2877065695918963E-2</v>
      </c>
      <c r="O177" s="13">
        <f t="shared" si="31"/>
        <v>0.39104474595127081</v>
      </c>
      <c r="P177" s="118">
        <f t="shared" si="41"/>
        <v>7.7192801526323906E-2</v>
      </c>
      <c r="Q177" s="12">
        <f t="shared" si="42"/>
        <v>2.2877065695918963E-2</v>
      </c>
      <c r="R177" s="13">
        <f t="shared" si="32"/>
        <v>0.31278410488031622</v>
      </c>
    </row>
    <row r="178" spans="1:18" x14ac:dyDescent="0.25">
      <c r="A178" s="130">
        <v>34334</v>
      </c>
      <c r="B178" s="41">
        <v>466.45</v>
      </c>
      <c r="C178" s="39">
        <v>10091.049000000001</v>
      </c>
      <c r="D178" s="12">
        <f t="shared" si="33"/>
        <v>7.0551513621445405E-2</v>
      </c>
      <c r="E178" s="12">
        <f t="shared" si="34"/>
        <v>2.6085590436127459E-2</v>
      </c>
      <c r="F178" s="13">
        <f t="shared" si="43"/>
        <v>-0.17286608865270489</v>
      </c>
      <c r="G178" s="118">
        <f t="shared" si="35"/>
        <v>9.8444231689803763E-2</v>
      </c>
      <c r="H178" s="12">
        <f t="shared" si="36"/>
        <v>2.6085590436127459E-2</v>
      </c>
      <c r="I178" s="13">
        <f t="shared" si="44"/>
        <v>8.4619596230869482E-2</v>
      </c>
      <c r="J178" s="118">
        <f t="shared" si="37"/>
        <v>0.10386142010094579</v>
      </c>
      <c r="K178" s="12">
        <f t="shared" si="38"/>
        <v>2.6085590436127459E-2</v>
      </c>
      <c r="L178" s="13">
        <f t="shared" ref="L178:L241" si="45">CORREL(J138:J178,K138:K178)</f>
        <v>0.29709515660669616</v>
      </c>
      <c r="M178" s="118">
        <f t="shared" si="39"/>
        <v>0.11885357576358091</v>
      </c>
      <c r="N178" s="12">
        <f t="shared" si="40"/>
        <v>2.6085590436127459E-2</v>
      </c>
      <c r="O178" s="13">
        <f t="shared" si="31"/>
        <v>0.39648993374340308</v>
      </c>
      <c r="P178" s="118">
        <f t="shared" si="41"/>
        <v>4.4642643074636279E-2</v>
      </c>
      <c r="Q178" s="12">
        <f t="shared" si="42"/>
        <v>2.6085590436127459E-2</v>
      </c>
      <c r="R178" s="13">
        <f t="shared" si="32"/>
        <v>0.34257080077988544</v>
      </c>
    </row>
    <row r="179" spans="1:18" x14ac:dyDescent="0.25">
      <c r="A179" s="130">
        <v>34424</v>
      </c>
      <c r="B179" s="41">
        <v>445.77</v>
      </c>
      <c r="C179" s="39">
        <v>10188.954</v>
      </c>
      <c r="D179" s="12">
        <f t="shared" si="33"/>
        <v>-1.3062634224101699E-2</v>
      </c>
      <c r="E179" s="12">
        <f t="shared" si="34"/>
        <v>3.4309402736156125E-2</v>
      </c>
      <c r="F179" s="13">
        <f t="shared" si="43"/>
        <v>-0.20688180779231641</v>
      </c>
      <c r="G179" s="118">
        <f t="shared" si="35"/>
        <v>7.0551513621445405E-2</v>
      </c>
      <c r="H179" s="12">
        <f t="shared" si="36"/>
        <v>3.4309402736156125E-2</v>
      </c>
      <c r="I179" s="13">
        <f t="shared" si="44"/>
        <v>-1.9045057273485166E-2</v>
      </c>
      <c r="J179" s="118">
        <f t="shared" si="37"/>
        <v>9.8444231689803763E-2</v>
      </c>
      <c r="K179" s="12">
        <f t="shared" si="38"/>
        <v>3.4309402736156125E-2</v>
      </c>
      <c r="L179" s="13">
        <f t="shared" si="45"/>
        <v>0.17835435857052423</v>
      </c>
      <c r="M179" s="118">
        <f t="shared" si="39"/>
        <v>0.10386142010094579</v>
      </c>
      <c r="N179" s="12">
        <f t="shared" si="40"/>
        <v>3.4309402736156125E-2</v>
      </c>
      <c r="O179" s="13">
        <f t="shared" ref="O179:O242" si="46">CORREL(M139:M179,N139:N179)</f>
        <v>0.34710880660949978</v>
      </c>
      <c r="P179" s="118">
        <f t="shared" si="41"/>
        <v>0.11885357576358091</v>
      </c>
      <c r="Q179" s="12">
        <f t="shared" si="42"/>
        <v>3.4309402736156125E-2</v>
      </c>
      <c r="R179" s="13">
        <f t="shared" si="32"/>
        <v>0.36363163009306465</v>
      </c>
    </row>
    <row r="180" spans="1:18" x14ac:dyDescent="0.25">
      <c r="A180" s="130">
        <v>34515</v>
      </c>
      <c r="B180" s="41">
        <v>444.27</v>
      </c>
      <c r="C180" s="39">
        <v>10327.019</v>
      </c>
      <c r="D180" s="12">
        <f t="shared" si="33"/>
        <v>-1.3894746187823159E-2</v>
      </c>
      <c r="E180" s="12">
        <f t="shared" si="34"/>
        <v>4.2254474939160014E-2</v>
      </c>
      <c r="F180" s="13">
        <f t="shared" si="43"/>
        <v>-0.19840568135650036</v>
      </c>
      <c r="G180" s="118">
        <f t="shared" si="35"/>
        <v>-1.3062634224101699E-2</v>
      </c>
      <c r="H180" s="12">
        <f t="shared" si="36"/>
        <v>4.2254474939160014E-2</v>
      </c>
      <c r="I180" s="13">
        <f t="shared" si="44"/>
        <v>-6.5413877035862114E-2</v>
      </c>
      <c r="J180" s="118">
        <f t="shared" si="37"/>
        <v>7.0551513621445405E-2</v>
      </c>
      <c r="K180" s="12">
        <f t="shared" si="38"/>
        <v>4.2254474939160014E-2</v>
      </c>
      <c r="L180" s="13">
        <f t="shared" si="45"/>
        <v>5.3325271073014609E-2</v>
      </c>
      <c r="M180" s="118">
        <f t="shared" si="39"/>
        <v>9.8444231689803763E-2</v>
      </c>
      <c r="N180" s="12">
        <f t="shared" si="40"/>
        <v>4.2254474939160014E-2</v>
      </c>
      <c r="O180" s="13">
        <f t="shared" si="46"/>
        <v>0.19783615535828525</v>
      </c>
      <c r="P180" s="118">
        <f t="shared" si="41"/>
        <v>0.10386142010094579</v>
      </c>
      <c r="Q180" s="12">
        <f t="shared" si="42"/>
        <v>4.2254474939160014E-2</v>
      </c>
      <c r="R180" s="13">
        <f t="shared" ref="R180:R243" si="47">CORREL(P140:P180,Q140:Q180)</f>
        <v>0.29698890343409989</v>
      </c>
    </row>
    <row r="181" spans="1:18" x14ac:dyDescent="0.25">
      <c r="A181" s="130">
        <v>34607</v>
      </c>
      <c r="B181" s="41">
        <v>462.69</v>
      </c>
      <c r="C181" s="39">
        <v>10387.382</v>
      </c>
      <c r="D181" s="12">
        <f t="shared" si="33"/>
        <v>8.1929706055390294E-3</v>
      </c>
      <c r="E181" s="12">
        <f t="shared" si="34"/>
        <v>4.3366469321262091E-2</v>
      </c>
      <c r="F181" s="13">
        <f t="shared" si="43"/>
        <v>-0.12049478769812269</v>
      </c>
      <c r="G181" s="118">
        <f t="shared" si="35"/>
        <v>-1.3894746187823159E-2</v>
      </c>
      <c r="H181" s="12">
        <f t="shared" si="36"/>
        <v>4.3366469321262091E-2</v>
      </c>
      <c r="I181" s="13">
        <f t="shared" si="44"/>
        <v>-4.6972159303882911E-2</v>
      </c>
      <c r="J181" s="118">
        <f t="shared" si="37"/>
        <v>-1.3062634224101699E-2</v>
      </c>
      <c r="K181" s="12">
        <f t="shared" si="38"/>
        <v>4.3366469321262091E-2</v>
      </c>
      <c r="L181" s="13">
        <f t="shared" si="45"/>
        <v>9.2844070161790682E-3</v>
      </c>
      <c r="M181" s="118">
        <f t="shared" si="39"/>
        <v>7.0551513621445405E-2</v>
      </c>
      <c r="N181" s="12">
        <f t="shared" si="40"/>
        <v>4.3366469321262091E-2</v>
      </c>
      <c r="O181" s="13">
        <f t="shared" si="46"/>
        <v>7.3141934496253919E-2</v>
      </c>
      <c r="P181" s="118">
        <f t="shared" si="41"/>
        <v>9.8444231689803763E-2</v>
      </c>
      <c r="Q181" s="12">
        <f t="shared" si="42"/>
        <v>4.3366469321262091E-2</v>
      </c>
      <c r="R181" s="13">
        <f t="shared" si="47"/>
        <v>0.134269780672052</v>
      </c>
    </row>
    <row r="182" spans="1:18" x14ac:dyDescent="0.25">
      <c r="A182" s="130">
        <v>34699</v>
      </c>
      <c r="B182" s="41">
        <v>459.27</v>
      </c>
      <c r="C182" s="39">
        <v>10506.371999999999</v>
      </c>
      <c r="D182" s="12">
        <f t="shared" si="33"/>
        <v>-1.5392860971165212E-2</v>
      </c>
      <c r="E182" s="12">
        <f t="shared" si="34"/>
        <v>4.1157564491065113E-2</v>
      </c>
      <c r="F182" s="13">
        <f t="shared" si="43"/>
        <v>-8.9221856400723887E-2</v>
      </c>
      <c r="G182" s="118">
        <f t="shared" si="35"/>
        <v>8.1929706055390294E-3</v>
      </c>
      <c r="H182" s="12">
        <f t="shared" si="36"/>
        <v>4.1157564491065113E-2</v>
      </c>
      <c r="I182" s="13">
        <f t="shared" si="44"/>
        <v>3.4688640714072946E-2</v>
      </c>
      <c r="J182" s="118">
        <f t="shared" si="37"/>
        <v>-1.3894746187823159E-2</v>
      </c>
      <c r="K182" s="12">
        <f t="shared" si="38"/>
        <v>4.1157564491065113E-2</v>
      </c>
      <c r="L182" s="13">
        <f t="shared" si="45"/>
        <v>2.9491243813203064E-2</v>
      </c>
      <c r="M182" s="118">
        <f t="shared" si="39"/>
        <v>-1.3062634224101699E-2</v>
      </c>
      <c r="N182" s="12">
        <f t="shared" si="40"/>
        <v>4.1157564491065113E-2</v>
      </c>
      <c r="O182" s="13">
        <f t="shared" si="46"/>
        <v>3.5019014788423231E-2</v>
      </c>
      <c r="P182" s="118">
        <f t="shared" si="41"/>
        <v>7.0551513621445405E-2</v>
      </c>
      <c r="Q182" s="12">
        <f t="shared" si="42"/>
        <v>4.1157564491065113E-2</v>
      </c>
      <c r="R182" s="13">
        <f t="shared" si="47"/>
        <v>1.909182976971743E-2</v>
      </c>
    </row>
    <row r="183" spans="1:18" x14ac:dyDescent="0.25">
      <c r="A183" s="130">
        <v>34789</v>
      </c>
      <c r="B183" s="41">
        <v>500.71</v>
      </c>
      <c r="C183" s="39">
        <v>10543.644</v>
      </c>
      <c r="D183" s="12">
        <f t="shared" si="33"/>
        <v>0.12324741458599719</v>
      </c>
      <c r="E183" s="12">
        <f t="shared" si="34"/>
        <v>3.4811227923887023E-2</v>
      </c>
      <c r="F183" s="13">
        <f t="shared" si="43"/>
        <v>-5.8775573430567843E-2</v>
      </c>
      <c r="G183" s="118">
        <f t="shared" si="35"/>
        <v>-1.5392860971165212E-2</v>
      </c>
      <c r="H183" s="12">
        <f t="shared" si="36"/>
        <v>3.4811227923887023E-2</v>
      </c>
      <c r="I183" s="13">
        <f t="shared" si="44"/>
        <v>6.7933065885484173E-2</v>
      </c>
      <c r="J183" s="118">
        <f t="shared" si="37"/>
        <v>8.1929706055390294E-3</v>
      </c>
      <c r="K183" s="12">
        <f t="shared" si="38"/>
        <v>3.4811227923887023E-2</v>
      </c>
      <c r="L183" s="13">
        <f t="shared" si="45"/>
        <v>9.3973732564959098E-2</v>
      </c>
      <c r="M183" s="118">
        <f t="shared" si="39"/>
        <v>-1.3894746187823159E-2</v>
      </c>
      <c r="N183" s="12">
        <f t="shared" si="40"/>
        <v>3.4811227923887023E-2</v>
      </c>
      <c r="O183" s="13">
        <f t="shared" si="46"/>
        <v>5.3900575098025941E-2</v>
      </c>
      <c r="P183" s="118">
        <f t="shared" si="41"/>
        <v>-1.3062634224101699E-2</v>
      </c>
      <c r="Q183" s="12">
        <f t="shared" si="42"/>
        <v>3.4811227923887023E-2</v>
      </c>
      <c r="R183" s="13">
        <f t="shared" si="47"/>
        <v>-5.1439755436362457E-3</v>
      </c>
    </row>
    <row r="184" spans="1:18" x14ac:dyDescent="0.25">
      <c r="A184" s="130">
        <v>34880</v>
      </c>
      <c r="B184" s="41">
        <v>544.75</v>
      </c>
      <c r="C184" s="39">
        <v>10575.1</v>
      </c>
      <c r="D184" s="12">
        <f t="shared" si="33"/>
        <v>0.22616877124271273</v>
      </c>
      <c r="E184" s="12">
        <f t="shared" si="34"/>
        <v>2.402251801802624E-2</v>
      </c>
      <c r="F184" s="13">
        <f t="shared" si="43"/>
        <v>-7.2663153156326002E-2</v>
      </c>
      <c r="G184" s="118">
        <f t="shared" si="35"/>
        <v>0.12324741458599719</v>
      </c>
      <c r="H184" s="12">
        <f t="shared" si="36"/>
        <v>2.402251801802624E-2</v>
      </c>
      <c r="I184" s="13">
        <f t="shared" si="44"/>
        <v>8.9264166181018664E-2</v>
      </c>
      <c r="J184" s="118">
        <f t="shared" si="37"/>
        <v>-1.5392860971165212E-2</v>
      </c>
      <c r="K184" s="12">
        <f t="shared" si="38"/>
        <v>2.402251801802624E-2</v>
      </c>
      <c r="L184" s="13">
        <f t="shared" si="45"/>
        <v>0.13031295669438761</v>
      </c>
      <c r="M184" s="118">
        <f t="shared" si="39"/>
        <v>8.1929706055390294E-3</v>
      </c>
      <c r="N184" s="12">
        <f t="shared" si="40"/>
        <v>2.402251801802624E-2</v>
      </c>
      <c r="O184" s="13">
        <f t="shared" si="46"/>
        <v>0.1068910335660717</v>
      </c>
      <c r="P184" s="118">
        <f t="shared" si="41"/>
        <v>-1.3894746187823159E-2</v>
      </c>
      <c r="Q184" s="12">
        <f t="shared" si="42"/>
        <v>2.402251801802624E-2</v>
      </c>
      <c r="R184" s="13">
        <f t="shared" si="47"/>
        <v>2.1062350761416541E-2</v>
      </c>
    </row>
    <row r="185" spans="1:18" x14ac:dyDescent="0.25">
      <c r="A185" s="130">
        <v>34972</v>
      </c>
      <c r="B185" s="41">
        <v>584.41</v>
      </c>
      <c r="C185" s="39">
        <v>10665.06</v>
      </c>
      <c r="D185" s="12">
        <f t="shared" si="33"/>
        <v>0.26307030625256655</v>
      </c>
      <c r="E185" s="12">
        <f t="shared" si="34"/>
        <v>2.6732241097901177E-2</v>
      </c>
      <c r="F185" s="13">
        <f t="shared" si="43"/>
        <v>-9.1830811118775627E-2</v>
      </c>
      <c r="G185" s="118">
        <f t="shared" si="35"/>
        <v>0.22616877124271273</v>
      </c>
      <c r="H185" s="12">
        <f t="shared" si="36"/>
        <v>2.6732241097901177E-2</v>
      </c>
      <c r="I185" s="13">
        <f t="shared" si="44"/>
        <v>8.1571690493566801E-2</v>
      </c>
      <c r="J185" s="118">
        <f t="shared" si="37"/>
        <v>0.12324741458599719</v>
      </c>
      <c r="K185" s="12">
        <f t="shared" si="38"/>
        <v>2.6732241097901177E-2</v>
      </c>
      <c r="L185" s="13">
        <f t="shared" si="45"/>
        <v>0.14012136968917904</v>
      </c>
      <c r="M185" s="118">
        <f t="shared" si="39"/>
        <v>-1.5392860971165212E-2</v>
      </c>
      <c r="N185" s="12">
        <f t="shared" si="40"/>
        <v>2.6732241097901177E-2</v>
      </c>
      <c r="O185" s="13">
        <f t="shared" si="46"/>
        <v>0.12362400628613374</v>
      </c>
      <c r="P185" s="118">
        <f t="shared" si="41"/>
        <v>8.1929706055390294E-3</v>
      </c>
      <c r="Q185" s="12">
        <f t="shared" si="42"/>
        <v>2.6732241097901177E-2</v>
      </c>
      <c r="R185" s="13">
        <f t="shared" si="47"/>
        <v>4.4922113958933238E-2</v>
      </c>
    </row>
    <row r="186" spans="1:18" x14ac:dyDescent="0.25">
      <c r="A186" s="130">
        <v>35064</v>
      </c>
      <c r="B186" s="41">
        <v>615.92999999999995</v>
      </c>
      <c r="C186" s="39">
        <v>10737.477999999999</v>
      </c>
      <c r="D186" s="12">
        <f t="shared" si="33"/>
        <v>0.34110653863740281</v>
      </c>
      <c r="E186" s="12">
        <f t="shared" si="34"/>
        <v>2.1996746355449792E-2</v>
      </c>
      <c r="F186" s="13">
        <f t="shared" si="43"/>
        <v>-0.10899279019088821</v>
      </c>
      <c r="G186" s="118">
        <f t="shared" si="35"/>
        <v>0.26307030625256655</v>
      </c>
      <c r="H186" s="12">
        <f t="shared" si="36"/>
        <v>2.1996746355449792E-2</v>
      </c>
      <c r="I186" s="13">
        <f t="shared" si="44"/>
        <v>4.2444880907687277E-2</v>
      </c>
      <c r="J186" s="118">
        <f t="shared" si="37"/>
        <v>0.22616877124271273</v>
      </c>
      <c r="K186" s="12">
        <f t="shared" si="38"/>
        <v>2.1996746355449792E-2</v>
      </c>
      <c r="L186" s="13">
        <f t="shared" si="45"/>
        <v>0.12463679121844919</v>
      </c>
      <c r="M186" s="118">
        <f t="shared" si="39"/>
        <v>0.12324741458599719</v>
      </c>
      <c r="N186" s="12">
        <f t="shared" si="40"/>
        <v>2.1996746355449792E-2</v>
      </c>
      <c r="O186" s="13">
        <f t="shared" si="46"/>
        <v>0.1422939024430708</v>
      </c>
      <c r="P186" s="118">
        <f t="shared" si="41"/>
        <v>-1.5392860971165212E-2</v>
      </c>
      <c r="Q186" s="12">
        <f t="shared" si="42"/>
        <v>2.1996746355449792E-2</v>
      </c>
      <c r="R186" s="13">
        <f t="shared" si="47"/>
        <v>7.9733551030989142E-2</v>
      </c>
    </row>
    <row r="187" spans="1:18" x14ac:dyDescent="0.25">
      <c r="A187" s="130">
        <v>35155</v>
      </c>
      <c r="B187" s="41">
        <v>645.5</v>
      </c>
      <c r="C187" s="39">
        <v>10817.896000000001</v>
      </c>
      <c r="D187" s="12">
        <f t="shared" si="33"/>
        <v>0.28916937948113675</v>
      </c>
      <c r="E187" s="12">
        <f t="shared" si="34"/>
        <v>2.6011121012811111E-2</v>
      </c>
      <c r="F187" s="13">
        <f t="shared" si="43"/>
        <v>-0.14020452776200862</v>
      </c>
      <c r="G187" s="118">
        <f t="shared" si="35"/>
        <v>0.34110653863740281</v>
      </c>
      <c r="H187" s="12">
        <f t="shared" si="36"/>
        <v>2.6011121012811111E-2</v>
      </c>
      <c r="I187" s="13">
        <f t="shared" si="44"/>
        <v>3.4926075127621165E-2</v>
      </c>
      <c r="J187" s="118">
        <f t="shared" si="37"/>
        <v>0.26307030625256655</v>
      </c>
      <c r="K187" s="12">
        <f t="shared" si="38"/>
        <v>2.6011121012811111E-2</v>
      </c>
      <c r="L187" s="13">
        <f t="shared" si="45"/>
        <v>9.539321529695087E-2</v>
      </c>
      <c r="M187" s="118">
        <f t="shared" si="39"/>
        <v>0.22616877124271273</v>
      </c>
      <c r="N187" s="12">
        <f t="shared" si="40"/>
        <v>2.6011121012811111E-2</v>
      </c>
      <c r="O187" s="13">
        <f t="shared" si="46"/>
        <v>0.13398594374225051</v>
      </c>
      <c r="P187" s="118">
        <f t="shared" si="41"/>
        <v>0.12324741458599719</v>
      </c>
      <c r="Q187" s="12">
        <f t="shared" si="42"/>
        <v>2.6011121012811111E-2</v>
      </c>
      <c r="R187" s="13">
        <f t="shared" si="47"/>
        <v>9.8191280942857159E-2</v>
      </c>
    </row>
    <row r="188" spans="1:18" x14ac:dyDescent="0.25">
      <c r="A188" s="130">
        <v>35246</v>
      </c>
      <c r="B188" s="41">
        <v>670.63</v>
      </c>
      <c r="C188" s="39">
        <v>10998.322</v>
      </c>
      <c r="D188" s="12">
        <f t="shared" si="33"/>
        <v>0.2310784763653051</v>
      </c>
      <c r="E188" s="12">
        <f t="shared" si="34"/>
        <v>4.0020614462274562E-2</v>
      </c>
      <c r="F188" s="13">
        <f t="shared" si="43"/>
        <v>-0.16039515835386567</v>
      </c>
      <c r="G188" s="118">
        <f t="shared" si="35"/>
        <v>0.28916937948113675</v>
      </c>
      <c r="H188" s="12">
        <f t="shared" si="36"/>
        <v>4.0020614462274562E-2</v>
      </c>
      <c r="I188" s="13">
        <f t="shared" si="44"/>
        <v>3.5849767803924855E-2</v>
      </c>
      <c r="J188" s="118">
        <f t="shared" si="37"/>
        <v>0.34110653863740281</v>
      </c>
      <c r="K188" s="12">
        <f t="shared" si="38"/>
        <v>4.0020614462274562E-2</v>
      </c>
      <c r="L188" s="13">
        <f t="shared" si="45"/>
        <v>0.12837675721894362</v>
      </c>
      <c r="M188" s="118">
        <f t="shared" si="39"/>
        <v>0.26307030625256655</v>
      </c>
      <c r="N188" s="12">
        <f t="shared" si="40"/>
        <v>4.0020614462274562E-2</v>
      </c>
      <c r="O188" s="13">
        <f t="shared" si="46"/>
        <v>0.13289989378148986</v>
      </c>
      <c r="P188" s="118">
        <f t="shared" si="41"/>
        <v>0.22616877124271273</v>
      </c>
      <c r="Q188" s="12">
        <f t="shared" si="42"/>
        <v>4.0020614462274562E-2</v>
      </c>
      <c r="R188" s="13">
        <f t="shared" si="47"/>
        <v>0.11087505806728748</v>
      </c>
    </row>
    <row r="189" spans="1:18" x14ac:dyDescent="0.25">
      <c r="A189" s="130">
        <v>35338</v>
      </c>
      <c r="B189" s="41">
        <v>687.31</v>
      </c>
      <c r="C189" s="39">
        <v>11096.976000000001</v>
      </c>
      <c r="D189" s="12">
        <f t="shared" si="33"/>
        <v>0.17607501582792895</v>
      </c>
      <c r="E189" s="12">
        <f t="shared" si="34"/>
        <v>4.0498225045147551E-2</v>
      </c>
      <c r="F189" s="13">
        <f t="shared" si="43"/>
        <v>-0.17447755978764995</v>
      </c>
      <c r="G189" s="118">
        <f t="shared" si="35"/>
        <v>0.2310784763653051</v>
      </c>
      <c r="H189" s="12">
        <f t="shared" si="36"/>
        <v>4.0498225045147551E-2</v>
      </c>
      <c r="I189" s="13">
        <f t="shared" si="44"/>
        <v>3.198050478779868E-2</v>
      </c>
      <c r="J189" s="118">
        <f t="shared" si="37"/>
        <v>0.28916937948113675</v>
      </c>
      <c r="K189" s="12">
        <f t="shared" si="38"/>
        <v>4.0498225045147551E-2</v>
      </c>
      <c r="L189" s="13">
        <f t="shared" si="45"/>
        <v>0.13746766818950926</v>
      </c>
      <c r="M189" s="118">
        <f t="shared" si="39"/>
        <v>0.34110653863740281</v>
      </c>
      <c r="N189" s="12">
        <f t="shared" si="40"/>
        <v>4.0498225045147551E-2</v>
      </c>
      <c r="O189" s="13">
        <f t="shared" si="46"/>
        <v>0.16350338204385437</v>
      </c>
      <c r="P189" s="118">
        <f t="shared" si="41"/>
        <v>0.26307030625256655</v>
      </c>
      <c r="Q189" s="12">
        <f t="shared" si="42"/>
        <v>4.0498225045147551E-2</v>
      </c>
      <c r="R189" s="13">
        <f t="shared" si="47"/>
        <v>0.11829277525714613</v>
      </c>
    </row>
    <row r="190" spans="1:18" x14ac:dyDescent="0.25">
      <c r="A190" s="130">
        <v>35430</v>
      </c>
      <c r="B190" s="41">
        <v>740.74</v>
      </c>
      <c r="C190" s="39">
        <v>11212.205</v>
      </c>
      <c r="D190" s="12">
        <f t="shared" si="33"/>
        <v>0.20263666325718832</v>
      </c>
      <c r="E190" s="12">
        <f t="shared" si="34"/>
        <v>4.4212151121520327E-2</v>
      </c>
      <c r="F190" s="13">
        <f t="shared" si="43"/>
        <v>-0.16025292937622326</v>
      </c>
      <c r="G190" s="118">
        <f t="shared" si="35"/>
        <v>0.17607501582792895</v>
      </c>
      <c r="H190" s="12">
        <f t="shared" si="36"/>
        <v>4.4212151121520327E-2</v>
      </c>
      <c r="I190" s="13">
        <f t="shared" si="44"/>
        <v>3.920796492229487E-2</v>
      </c>
      <c r="J190" s="118">
        <f t="shared" si="37"/>
        <v>0.2310784763653051</v>
      </c>
      <c r="K190" s="12">
        <f t="shared" si="38"/>
        <v>4.4212151121520327E-2</v>
      </c>
      <c r="L190" s="13">
        <f t="shared" si="45"/>
        <v>0.15493094725631024</v>
      </c>
      <c r="M190" s="118">
        <f t="shared" si="39"/>
        <v>0.28916937948113675</v>
      </c>
      <c r="N190" s="12">
        <f t="shared" si="40"/>
        <v>4.4212151121520327E-2</v>
      </c>
      <c r="O190" s="13">
        <f t="shared" si="46"/>
        <v>0.18922185890382351</v>
      </c>
      <c r="P190" s="118">
        <f t="shared" si="41"/>
        <v>0.34110653863740281</v>
      </c>
      <c r="Q190" s="12">
        <f t="shared" si="42"/>
        <v>4.4212151121520327E-2</v>
      </c>
      <c r="R190" s="13">
        <f t="shared" si="47"/>
        <v>0.15598412282800403</v>
      </c>
    </row>
    <row r="191" spans="1:18" x14ac:dyDescent="0.25">
      <c r="A191" s="130">
        <v>35520</v>
      </c>
      <c r="B191" s="41">
        <v>757.12</v>
      </c>
      <c r="C191" s="39">
        <v>11284.587</v>
      </c>
      <c r="D191" s="12">
        <f t="shared" si="33"/>
        <v>0.17292021688613479</v>
      </c>
      <c r="E191" s="12">
        <f t="shared" si="34"/>
        <v>4.3140643984745264E-2</v>
      </c>
      <c r="F191" s="13">
        <f t="shared" si="43"/>
        <v>-0.14806424518112413</v>
      </c>
      <c r="G191" s="118">
        <f t="shared" si="35"/>
        <v>0.20263666325718832</v>
      </c>
      <c r="H191" s="12">
        <f t="shared" si="36"/>
        <v>4.3140643984745264E-2</v>
      </c>
      <c r="I191" s="13">
        <f t="shared" si="44"/>
        <v>5.624304110937689E-2</v>
      </c>
      <c r="J191" s="118">
        <f t="shared" si="37"/>
        <v>0.17607501582792895</v>
      </c>
      <c r="K191" s="12">
        <f t="shared" si="38"/>
        <v>4.3140643984745264E-2</v>
      </c>
      <c r="L191" s="13">
        <f t="shared" si="45"/>
        <v>0.1686153203659059</v>
      </c>
      <c r="M191" s="118">
        <f t="shared" si="39"/>
        <v>0.2310784763653051</v>
      </c>
      <c r="N191" s="12">
        <f t="shared" si="40"/>
        <v>4.3140643984745264E-2</v>
      </c>
      <c r="O191" s="13">
        <f t="shared" si="46"/>
        <v>0.2117214867564681</v>
      </c>
      <c r="P191" s="118">
        <f t="shared" si="41"/>
        <v>0.28916937948113675</v>
      </c>
      <c r="Q191" s="12">
        <f t="shared" si="42"/>
        <v>4.3140643984745264E-2</v>
      </c>
      <c r="R191" s="13">
        <f t="shared" si="47"/>
        <v>0.18336413495366044</v>
      </c>
    </row>
    <row r="192" spans="1:18" x14ac:dyDescent="0.25">
      <c r="A192" s="130">
        <v>35611</v>
      </c>
      <c r="B192" s="41">
        <v>885.14</v>
      </c>
      <c r="C192" s="39">
        <v>11472.137000000001</v>
      </c>
      <c r="D192" s="12">
        <f t="shared" si="33"/>
        <v>0.31986341201556745</v>
      </c>
      <c r="E192" s="12">
        <f t="shared" si="34"/>
        <v>4.3080662668359748E-2</v>
      </c>
      <c r="F192" s="13">
        <f t="shared" si="43"/>
        <v>-0.10528737362076226</v>
      </c>
      <c r="G192" s="118">
        <f t="shared" si="35"/>
        <v>0.17292021688613479</v>
      </c>
      <c r="H192" s="12">
        <f t="shared" si="36"/>
        <v>4.3080662668359748E-2</v>
      </c>
      <c r="I192" s="13">
        <f t="shared" si="44"/>
        <v>6.6147959394428094E-2</v>
      </c>
      <c r="J192" s="118">
        <f t="shared" si="37"/>
        <v>0.20263666325718832</v>
      </c>
      <c r="K192" s="12">
        <f t="shared" si="38"/>
        <v>4.3080662668359748E-2</v>
      </c>
      <c r="L192" s="13">
        <f t="shared" si="45"/>
        <v>0.18998059482811344</v>
      </c>
      <c r="M192" s="118">
        <f t="shared" si="39"/>
        <v>0.17607501582792895</v>
      </c>
      <c r="N192" s="12">
        <f t="shared" si="40"/>
        <v>4.3080662668359748E-2</v>
      </c>
      <c r="O192" s="13">
        <f t="shared" si="46"/>
        <v>0.23165492610949992</v>
      </c>
      <c r="P192" s="118">
        <f t="shared" si="41"/>
        <v>0.2310784763653051</v>
      </c>
      <c r="Q192" s="12">
        <f t="shared" si="42"/>
        <v>4.3080662668359748E-2</v>
      </c>
      <c r="R192" s="13">
        <f t="shared" si="47"/>
        <v>0.2113011448725356</v>
      </c>
    </row>
    <row r="193" spans="1:18" x14ac:dyDescent="0.25">
      <c r="A193" s="130">
        <v>35703</v>
      </c>
      <c r="B193" s="41">
        <v>947.28</v>
      </c>
      <c r="C193" s="39">
        <v>11615.636</v>
      </c>
      <c r="D193" s="12">
        <f t="shared" si="33"/>
        <v>0.37824271435014767</v>
      </c>
      <c r="E193" s="12">
        <f t="shared" si="34"/>
        <v>4.6738859307256408E-2</v>
      </c>
      <c r="F193" s="13">
        <f t="shared" si="43"/>
        <v>-5.120523753457161E-2</v>
      </c>
      <c r="G193" s="118">
        <f t="shared" si="35"/>
        <v>0.31986341201556745</v>
      </c>
      <c r="H193" s="12">
        <f t="shared" si="36"/>
        <v>4.6738859307256408E-2</v>
      </c>
      <c r="I193" s="13">
        <f t="shared" si="44"/>
        <v>0.10207690366422323</v>
      </c>
      <c r="J193" s="118">
        <f t="shared" si="37"/>
        <v>0.17292021688613479</v>
      </c>
      <c r="K193" s="12">
        <f t="shared" si="38"/>
        <v>4.6738859307256408E-2</v>
      </c>
      <c r="L193" s="13">
        <f t="shared" si="45"/>
        <v>0.19726448927459489</v>
      </c>
      <c r="M193" s="118">
        <f t="shared" si="39"/>
        <v>0.20263666325718832</v>
      </c>
      <c r="N193" s="12">
        <f t="shared" si="40"/>
        <v>4.6738859307256408E-2</v>
      </c>
      <c r="O193" s="13">
        <f t="shared" si="46"/>
        <v>0.24274318223986574</v>
      </c>
      <c r="P193" s="118">
        <f t="shared" si="41"/>
        <v>0.17607501582792895</v>
      </c>
      <c r="Q193" s="12">
        <f t="shared" si="42"/>
        <v>4.6738859307256408E-2</v>
      </c>
      <c r="R193" s="13">
        <f t="shared" si="47"/>
        <v>0.2170365156990256</v>
      </c>
    </row>
    <row r="194" spans="1:18" x14ac:dyDescent="0.25">
      <c r="A194" s="130">
        <v>35795</v>
      </c>
      <c r="B194" s="41">
        <v>970.43</v>
      </c>
      <c r="C194" s="39">
        <v>11715.393</v>
      </c>
      <c r="D194" s="12">
        <f t="shared" si="33"/>
        <v>0.31008181008180991</v>
      </c>
      <c r="E194" s="12">
        <f t="shared" si="34"/>
        <v>4.4878594353207069E-2</v>
      </c>
      <c r="F194" s="13">
        <f t="shared" si="43"/>
        <v>-2.4465942164353334E-2</v>
      </c>
      <c r="G194" s="118">
        <f t="shared" si="35"/>
        <v>0.37824271435014767</v>
      </c>
      <c r="H194" s="12">
        <f t="shared" si="36"/>
        <v>4.4878594353207069E-2</v>
      </c>
      <c r="I194" s="13">
        <f t="shared" si="44"/>
        <v>0.13953936519014415</v>
      </c>
      <c r="J194" s="118">
        <f t="shared" si="37"/>
        <v>0.31986341201556745</v>
      </c>
      <c r="K194" s="12">
        <f t="shared" si="38"/>
        <v>4.4878594353207069E-2</v>
      </c>
      <c r="L194" s="13">
        <f t="shared" si="45"/>
        <v>0.22475428444761908</v>
      </c>
      <c r="M194" s="118">
        <f t="shared" si="39"/>
        <v>0.17292021688613479</v>
      </c>
      <c r="N194" s="12">
        <f t="shared" si="40"/>
        <v>4.4878594353207069E-2</v>
      </c>
      <c r="O194" s="13">
        <f t="shared" si="46"/>
        <v>0.24886330219794126</v>
      </c>
      <c r="P194" s="118">
        <f t="shared" si="41"/>
        <v>0.20263666325718832</v>
      </c>
      <c r="Q194" s="12">
        <f t="shared" si="42"/>
        <v>4.4878594353207069E-2</v>
      </c>
      <c r="R194" s="13">
        <f t="shared" si="47"/>
        <v>0.22900062704296692</v>
      </c>
    </row>
    <row r="195" spans="1:18" x14ac:dyDescent="0.25">
      <c r="A195" s="130">
        <v>35885</v>
      </c>
      <c r="B195" s="41">
        <v>1101.75</v>
      </c>
      <c r="C195" s="39">
        <v>11832.486000000001</v>
      </c>
      <c r="D195" s="12">
        <f t="shared" si="33"/>
        <v>0.45518543956043955</v>
      </c>
      <c r="E195" s="12">
        <f t="shared" si="34"/>
        <v>4.8552862413130615E-2</v>
      </c>
      <c r="F195" s="13">
        <f t="shared" si="43"/>
        <v>6.2859660474681417E-2</v>
      </c>
      <c r="G195" s="118">
        <f t="shared" si="35"/>
        <v>0.31008181008180991</v>
      </c>
      <c r="H195" s="12">
        <f t="shared" si="36"/>
        <v>4.8552862413130615E-2</v>
      </c>
      <c r="I195" s="13">
        <f t="shared" si="44"/>
        <v>0.13676656355049066</v>
      </c>
      <c r="J195" s="118">
        <f t="shared" si="37"/>
        <v>0.37824271435014767</v>
      </c>
      <c r="K195" s="12">
        <f t="shared" si="38"/>
        <v>4.8552862413130615E-2</v>
      </c>
      <c r="L195" s="13">
        <f t="shared" si="45"/>
        <v>0.25490965524674114</v>
      </c>
      <c r="M195" s="118">
        <f t="shared" si="39"/>
        <v>0.31986341201556745</v>
      </c>
      <c r="N195" s="12">
        <f t="shared" si="40"/>
        <v>4.8552862413130615E-2</v>
      </c>
      <c r="O195" s="13">
        <f t="shared" si="46"/>
        <v>0.26905533397998699</v>
      </c>
      <c r="P195" s="118">
        <f t="shared" si="41"/>
        <v>0.17292021688613479</v>
      </c>
      <c r="Q195" s="12">
        <f t="shared" si="42"/>
        <v>4.8552862413130615E-2</v>
      </c>
      <c r="R195" s="13">
        <f t="shared" si="47"/>
        <v>0.23449940898112495</v>
      </c>
    </row>
    <row r="196" spans="1:18" x14ac:dyDescent="0.25">
      <c r="A196" s="130">
        <v>35976</v>
      </c>
      <c r="B196" s="41">
        <v>1133.8399999999999</v>
      </c>
      <c r="C196" s="39">
        <v>11942.031999999999</v>
      </c>
      <c r="D196" s="12">
        <f t="shared" si="33"/>
        <v>0.28097250152518249</v>
      </c>
      <c r="E196" s="12">
        <f t="shared" si="34"/>
        <v>4.0959674731917639E-2</v>
      </c>
      <c r="F196" s="13">
        <f t="shared" si="43"/>
        <v>0.11650433275843317</v>
      </c>
      <c r="G196" s="118">
        <f t="shared" si="35"/>
        <v>0.45518543956043955</v>
      </c>
      <c r="H196" s="12">
        <f t="shared" si="36"/>
        <v>4.0959674731917639E-2</v>
      </c>
      <c r="I196" s="13">
        <f t="shared" si="44"/>
        <v>0.18183867694521655</v>
      </c>
      <c r="J196" s="118">
        <f t="shared" si="37"/>
        <v>0.31008181008180991</v>
      </c>
      <c r="K196" s="12">
        <f t="shared" si="38"/>
        <v>4.0959674731917639E-2</v>
      </c>
      <c r="L196" s="13">
        <f t="shared" si="45"/>
        <v>0.24655095874637684</v>
      </c>
      <c r="M196" s="118">
        <f t="shared" si="39"/>
        <v>0.37824271435014767</v>
      </c>
      <c r="N196" s="12">
        <f t="shared" si="40"/>
        <v>4.0959674731917639E-2</v>
      </c>
      <c r="O196" s="13">
        <f t="shared" si="46"/>
        <v>0.27804743769205331</v>
      </c>
      <c r="P196" s="118">
        <f t="shared" si="41"/>
        <v>0.31986341201556745</v>
      </c>
      <c r="Q196" s="12">
        <f t="shared" si="42"/>
        <v>4.0959674731917639E-2</v>
      </c>
      <c r="R196" s="13">
        <f t="shared" si="47"/>
        <v>0.24059771675937286</v>
      </c>
    </row>
    <row r="197" spans="1:18" x14ac:dyDescent="0.25">
      <c r="A197" s="130">
        <v>36068</v>
      </c>
      <c r="B197" s="41">
        <v>1017.01</v>
      </c>
      <c r="C197" s="39">
        <v>12091.614</v>
      </c>
      <c r="D197" s="12">
        <f t="shared" si="33"/>
        <v>7.36107592264168E-2</v>
      </c>
      <c r="E197" s="12">
        <f t="shared" si="34"/>
        <v>4.0977351563013853E-2</v>
      </c>
      <c r="F197" s="13">
        <f t="shared" si="43"/>
        <v>0.15579013215590551</v>
      </c>
      <c r="G197" s="118">
        <f t="shared" si="35"/>
        <v>0.28097250152518249</v>
      </c>
      <c r="H197" s="12">
        <f t="shared" si="36"/>
        <v>4.0977351563013853E-2</v>
      </c>
      <c r="I197" s="13">
        <f t="shared" si="44"/>
        <v>0.24785859817301309</v>
      </c>
      <c r="J197" s="118">
        <f t="shared" si="37"/>
        <v>0.45518543956043955</v>
      </c>
      <c r="K197" s="12">
        <f t="shared" si="38"/>
        <v>4.0977351563013853E-2</v>
      </c>
      <c r="L197" s="13">
        <f t="shared" si="45"/>
        <v>0.29019830001861391</v>
      </c>
      <c r="M197" s="118">
        <f t="shared" si="39"/>
        <v>0.31008181008180991</v>
      </c>
      <c r="N197" s="12">
        <f t="shared" si="40"/>
        <v>4.0977351563013853E-2</v>
      </c>
      <c r="O197" s="13">
        <f t="shared" si="46"/>
        <v>0.26293254919108605</v>
      </c>
      <c r="P197" s="118">
        <f t="shared" si="41"/>
        <v>0.37824271435014767</v>
      </c>
      <c r="Q197" s="12">
        <f t="shared" si="42"/>
        <v>4.0977351563013853E-2</v>
      </c>
      <c r="R197" s="13">
        <f t="shared" si="47"/>
        <v>0.24907301720137043</v>
      </c>
    </row>
    <row r="198" spans="1:18" x14ac:dyDescent="0.25">
      <c r="A198" s="130">
        <v>36160</v>
      </c>
      <c r="B198" s="41">
        <v>1229.23</v>
      </c>
      <c r="C198" s="39">
        <v>12287</v>
      </c>
      <c r="D198" s="12">
        <f t="shared" si="33"/>
        <v>0.26668590212586185</v>
      </c>
      <c r="E198" s="12">
        <f t="shared" si="34"/>
        <v>4.8791107562503377E-2</v>
      </c>
      <c r="F198" s="13">
        <f t="shared" si="43"/>
        <v>0.23502247626248171</v>
      </c>
      <c r="G198" s="118">
        <f t="shared" si="35"/>
        <v>7.36107592264168E-2</v>
      </c>
      <c r="H198" s="12">
        <f t="shared" si="36"/>
        <v>4.8791107562503377E-2</v>
      </c>
      <c r="I198" s="13">
        <f t="shared" si="44"/>
        <v>0.27140870462293759</v>
      </c>
      <c r="J198" s="118">
        <f t="shared" si="37"/>
        <v>0.28097250152518249</v>
      </c>
      <c r="K198" s="12">
        <f t="shared" si="38"/>
        <v>4.8791107562503377E-2</v>
      </c>
      <c r="L198" s="13">
        <f t="shared" si="45"/>
        <v>0.35831608118240277</v>
      </c>
      <c r="M198" s="118">
        <f t="shared" si="39"/>
        <v>0.45518543956043955</v>
      </c>
      <c r="N198" s="12">
        <f t="shared" si="40"/>
        <v>4.8791107562503377E-2</v>
      </c>
      <c r="O198" s="13">
        <f t="shared" si="46"/>
        <v>0.32729708280052877</v>
      </c>
      <c r="P198" s="118">
        <f t="shared" si="41"/>
        <v>0.31008181008180991</v>
      </c>
      <c r="Q198" s="12">
        <f t="shared" si="42"/>
        <v>4.8791107562503377E-2</v>
      </c>
      <c r="R198" s="13">
        <f t="shared" si="47"/>
        <v>0.2572920915674306</v>
      </c>
    </row>
    <row r="199" spans="1:18" x14ac:dyDescent="0.25">
      <c r="A199" s="130">
        <v>36250</v>
      </c>
      <c r="B199" s="41">
        <v>1286.3699999999999</v>
      </c>
      <c r="C199" s="39">
        <v>12403.293</v>
      </c>
      <c r="D199" s="12">
        <f t="shared" si="33"/>
        <v>0.16756977535738593</v>
      </c>
      <c r="E199" s="12">
        <f t="shared" si="34"/>
        <v>4.8240665571038788E-2</v>
      </c>
      <c r="F199" s="13">
        <f t="shared" si="43"/>
        <v>0.23687915676350454</v>
      </c>
      <c r="G199" s="118">
        <f t="shared" si="35"/>
        <v>0.26668590212586185</v>
      </c>
      <c r="H199" s="12">
        <f t="shared" si="36"/>
        <v>4.8240665571038788E-2</v>
      </c>
      <c r="I199" s="13">
        <f t="shared" si="44"/>
        <v>0.33634899927689582</v>
      </c>
      <c r="J199" s="118">
        <f t="shared" si="37"/>
        <v>7.36107592264168E-2</v>
      </c>
      <c r="K199" s="12">
        <f t="shared" si="38"/>
        <v>4.8240665571038788E-2</v>
      </c>
      <c r="L199" s="13">
        <f t="shared" si="45"/>
        <v>0.37131547621924865</v>
      </c>
      <c r="M199" s="118">
        <f t="shared" si="39"/>
        <v>0.28097250152518249</v>
      </c>
      <c r="N199" s="12">
        <f t="shared" si="40"/>
        <v>4.8240665571038788E-2</v>
      </c>
      <c r="O199" s="13">
        <f t="shared" si="46"/>
        <v>0.38029910265417599</v>
      </c>
      <c r="P199" s="118">
        <f t="shared" si="41"/>
        <v>0.45518543956043955</v>
      </c>
      <c r="Q199" s="12">
        <f t="shared" si="42"/>
        <v>4.8240665571038788E-2</v>
      </c>
      <c r="R199" s="13">
        <f t="shared" si="47"/>
        <v>0.31204780968871293</v>
      </c>
    </row>
    <row r="200" spans="1:18" x14ac:dyDescent="0.25">
      <c r="A200" s="130">
        <v>36341</v>
      </c>
      <c r="B200" s="41">
        <v>1372.71</v>
      </c>
      <c r="C200" s="39">
        <v>12498.694</v>
      </c>
      <c r="D200" s="12">
        <f t="shared" ref="D200:D263" si="48">B200/B196-1</f>
        <v>0.21067346362802519</v>
      </c>
      <c r="E200" s="12">
        <f t="shared" ref="E200:E263" si="49">C200/C196-1</f>
        <v>4.6613675126645049E-2</v>
      </c>
      <c r="F200" s="13">
        <f t="shared" si="43"/>
        <v>0.24854020252477144</v>
      </c>
      <c r="G200" s="118">
        <f t="shared" si="35"/>
        <v>0.16756977535738593</v>
      </c>
      <c r="H200" s="12">
        <f t="shared" si="36"/>
        <v>4.6613675126645049E-2</v>
      </c>
      <c r="I200" s="13">
        <f t="shared" si="44"/>
        <v>0.34193052419115705</v>
      </c>
      <c r="J200" s="118">
        <f t="shared" si="37"/>
        <v>0.26668590212586185</v>
      </c>
      <c r="K200" s="12">
        <f t="shared" si="38"/>
        <v>4.6613675126645049E-2</v>
      </c>
      <c r="L200" s="13">
        <f t="shared" si="45"/>
        <v>0.46184316344880111</v>
      </c>
      <c r="M200" s="118">
        <f t="shared" si="39"/>
        <v>7.36107592264168E-2</v>
      </c>
      <c r="N200" s="12">
        <f t="shared" si="40"/>
        <v>4.6613675126645049E-2</v>
      </c>
      <c r="O200" s="13">
        <f t="shared" si="46"/>
        <v>0.41427352651798927</v>
      </c>
      <c r="P200" s="118">
        <f t="shared" si="41"/>
        <v>0.28097250152518249</v>
      </c>
      <c r="Q200" s="12">
        <f t="shared" si="42"/>
        <v>4.6613675126645049E-2</v>
      </c>
      <c r="R200" s="13">
        <f t="shared" si="47"/>
        <v>0.37952362909361587</v>
      </c>
    </row>
    <row r="201" spans="1:18" x14ac:dyDescent="0.25">
      <c r="A201" s="130">
        <v>36433</v>
      </c>
      <c r="B201" s="41">
        <v>1282.71</v>
      </c>
      <c r="C201" s="39">
        <v>12662.385</v>
      </c>
      <c r="D201" s="12">
        <f t="shared" si="48"/>
        <v>0.26125603484724835</v>
      </c>
      <c r="E201" s="12">
        <f t="shared" si="49"/>
        <v>4.7203872038918959E-2</v>
      </c>
      <c r="F201" s="13">
        <f t="shared" si="43"/>
        <v>0.26365688234392309</v>
      </c>
      <c r="G201" s="118">
        <f t="shared" ref="G201:G264" si="50">D200</f>
        <v>0.21067346362802519</v>
      </c>
      <c r="H201" s="12">
        <f t="shared" ref="H201:H264" si="51">E201</f>
        <v>4.7203872038918959E-2</v>
      </c>
      <c r="I201" s="13">
        <f t="shared" si="44"/>
        <v>0.34917541217094999</v>
      </c>
      <c r="J201" s="118">
        <f t="shared" si="37"/>
        <v>0.16756977535738593</v>
      </c>
      <c r="K201" s="12">
        <f t="shared" si="38"/>
        <v>4.7203872038918959E-2</v>
      </c>
      <c r="L201" s="13">
        <f t="shared" si="45"/>
        <v>0.46120399190846439</v>
      </c>
      <c r="M201" s="118">
        <f t="shared" si="39"/>
        <v>0.26668590212586185</v>
      </c>
      <c r="N201" s="12">
        <f t="shared" si="40"/>
        <v>4.7203872038918959E-2</v>
      </c>
      <c r="O201" s="13">
        <f t="shared" si="46"/>
        <v>0.4805932454544411</v>
      </c>
      <c r="P201" s="118">
        <f t="shared" si="41"/>
        <v>7.36107592264168E-2</v>
      </c>
      <c r="Q201" s="12">
        <f t="shared" si="42"/>
        <v>4.7203872038918959E-2</v>
      </c>
      <c r="R201" s="13">
        <f t="shared" si="47"/>
        <v>0.39254338350389212</v>
      </c>
    </row>
    <row r="202" spans="1:18" x14ac:dyDescent="0.25">
      <c r="A202" s="130">
        <v>36525</v>
      </c>
      <c r="B202" s="41">
        <v>1469.25</v>
      </c>
      <c r="C202" s="39">
        <v>12877.593000000001</v>
      </c>
      <c r="D202" s="12">
        <f t="shared" si="48"/>
        <v>0.19526044759727634</v>
      </c>
      <c r="E202" s="12">
        <f t="shared" si="49"/>
        <v>4.8066493041425851E-2</v>
      </c>
      <c r="F202" s="13">
        <f t="shared" si="43"/>
        <v>0.25894268109320895</v>
      </c>
      <c r="G202" s="118">
        <f t="shared" si="50"/>
        <v>0.26125603484724835</v>
      </c>
      <c r="H202" s="12">
        <f t="shared" si="51"/>
        <v>4.8066493041425851E-2</v>
      </c>
      <c r="I202" s="13">
        <f t="shared" si="44"/>
        <v>0.36301424448696257</v>
      </c>
      <c r="J202" s="118">
        <f t="shared" ref="J202:J265" si="52">D200</f>
        <v>0.21067346362802519</v>
      </c>
      <c r="K202" s="12">
        <f t="shared" ref="K202:K265" si="53">E202</f>
        <v>4.8066493041425851E-2</v>
      </c>
      <c r="L202" s="13">
        <f t="shared" si="45"/>
        <v>0.46759822779723781</v>
      </c>
      <c r="M202" s="118">
        <f t="shared" si="39"/>
        <v>0.16756977535738593</v>
      </c>
      <c r="N202" s="12">
        <f t="shared" si="40"/>
        <v>4.8066493041425851E-2</v>
      </c>
      <c r="O202" s="13">
        <f t="shared" si="46"/>
        <v>0.48046161930773573</v>
      </c>
      <c r="P202" s="118">
        <f t="shared" si="41"/>
        <v>0.26668590212586185</v>
      </c>
      <c r="Q202" s="12">
        <f t="shared" si="42"/>
        <v>4.8066493041425851E-2</v>
      </c>
      <c r="R202" s="13">
        <f t="shared" si="47"/>
        <v>0.46374705294572371</v>
      </c>
    </row>
    <row r="203" spans="1:18" x14ac:dyDescent="0.25">
      <c r="A203" s="130">
        <v>36616</v>
      </c>
      <c r="B203" s="41">
        <v>1498.58</v>
      </c>
      <c r="C203" s="39">
        <v>12924.179</v>
      </c>
      <c r="D203" s="12">
        <f t="shared" si="48"/>
        <v>0.16496808849708877</v>
      </c>
      <c r="E203" s="12">
        <f t="shared" si="49"/>
        <v>4.1995782894107325E-2</v>
      </c>
      <c r="F203" s="13">
        <f t="shared" si="43"/>
        <v>0.26814248668254931</v>
      </c>
      <c r="G203" s="118">
        <f t="shared" si="50"/>
        <v>0.19526044759727634</v>
      </c>
      <c r="H203" s="12">
        <f t="shared" si="51"/>
        <v>4.1995782894107325E-2</v>
      </c>
      <c r="I203" s="13">
        <f t="shared" si="44"/>
        <v>0.37707364451311298</v>
      </c>
      <c r="J203" s="118">
        <f t="shared" si="52"/>
        <v>0.26125603484724835</v>
      </c>
      <c r="K203" s="12">
        <f t="shared" si="53"/>
        <v>4.1995782894107325E-2</v>
      </c>
      <c r="L203" s="13">
        <f t="shared" si="45"/>
        <v>0.47463389561488528</v>
      </c>
      <c r="M203" s="118">
        <f t="shared" ref="M203:M266" si="54">D200</f>
        <v>0.21067346362802519</v>
      </c>
      <c r="N203" s="12">
        <f t="shared" ref="N203:N266" si="55">E203</f>
        <v>4.1995782894107325E-2</v>
      </c>
      <c r="O203" s="13">
        <f t="shared" si="46"/>
        <v>0.48277289574024462</v>
      </c>
      <c r="P203" s="118">
        <f t="shared" si="41"/>
        <v>0.16756977535738593</v>
      </c>
      <c r="Q203" s="12">
        <f t="shared" si="42"/>
        <v>4.1995782894107325E-2</v>
      </c>
      <c r="R203" s="13">
        <f t="shared" si="47"/>
        <v>0.46119811014726536</v>
      </c>
    </row>
    <row r="204" spans="1:18" x14ac:dyDescent="0.25">
      <c r="A204" s="130">
        <v>36707</v>
      </c>
      <c r="B204" s="41">
        <v>1454.6</v>
      </c>
      <c r="C204" s="39">
        <v>13160.842000000001</v>
      </c>
      <c r="D204" s="12">
        <f t="shared" si="48"/>
        <v>5.9655717522273388E-2</v>
      </c>
      <c r="E204" s="12">
        <f t="shared" si="49"/>
        <v>5.297737507614797E-2</v>
      </c>
      <c r="F204" s="13">
        <f t="shared" si="43"/>
        <v>0.23507789325494144</v>
      </c>
      <c r="G204" s="118">
        <f t="shared" si="50"/>
        <v>0.16496808849708877</v>
      </c>
      <c r="H204" s="12">
        <f t="shared" si="51"/>
        <v>5.297737507614797E-2</v>
      </c>
      <c r="I204" s="13">
        <f t="shared" si="44"/>
        <v>0.38064468575752364</v>
      </c>
      <c r="J204" s="118">
        <f t="shared" si="52"/>
        <v>0.19526044759727634</v>
      </c>
      <c r="K204" s="12">
        <f t="shared" si="53"/>
        <v>5.297737507614797E-2</v>
      </c>
      <c r="L204" s="13">
        <f t="shared" si="45"/>
        <v>0.48505335119499671</v>
      </c>
      <c r="M204" s="118">
        <f t="shared" si="54"/>
        <v>0.26125603484724835</v>
      </c>
      <c r="N204" s="12">
        <f t="shared" si="55"/>
        <v>5.297737507614797E-2</v>
      </c>
      <c r="O204" s="13">
        <f t="shared" si="46"/>
        <v>0.49440012585482651</v>
      </c>
      <c r="P204" s="118">
        <f t="shared" ref="P204:P267" si="56">D200</f>
        <v>0.21067346362802519</v>
      </c>
      <c r="Q204" s="12">
        <f t="shared" ref="Q204:Q267" si="57">E204</f>
        <v>5.297737507614797E-2</v>
      </c>
      <c r="R204" s="13">
        <f t="shared" si="47"/>
        <v>0.46256754172631831</v>
      </c>
    </row>
    <row r="205" spans="1:18" x14ac:dyDescent="0.25">
      <c r="A205" s="130">
        <v>36799</v>
      </c>
      <c r="B205" s="41">
        <v>1436.51</v>
      </c>
      <c r="C205" s="39">
        <v>13178.419</v>
      </c>
      <c r="D205" s="12">
        <f t="shared" si="48"/>
        <v>0.11990239414988579</v>
      </c>
      <c r="E205" s="12">
        <f t="shared" si="49"/>
        <v>4.0753302004322256E-2</v>
      </c>
      <c r="F205" s="13">
        <f t="shared" si="43"/>
        <v>0.22823003398957481</v>
      </c>
      <c r="G205" s="118">
        <f t="shared" si="50"/>
        <v>5.9655717522273388E-2</v>
      </c>
      <c r="H205" s="12">
        <f t="shared" si="51"/>
        <v>4.0753302004322256E-2</v>
      </c>
      <c r="I205" s="13">
        <f t="shared" si="44"/>
        <v>0.36836704528068087</v>
      </c>
      <c r="J205" s="118">
        <f t="shared" si="52"/>
        <v>0.16496808849708877</v>
      </c>
      <c r="K205" s="12">
        <f t="shared" si="53"/>
        <v>4.0753302004322256E-2</v>
      </c>
      <c r="L205" s="13">
        <f t="shared" si="45"/>
        <v>0.5040884286740891</v>
      </c>
      <c r="M205" s="118">
        <f t="shared" si="54"/>
        <v>0.19526044759727634</v>
      </c>
      <c r="N205" s="12">
        <f t="shared" si="55"/>
        <v>4.0753302004322256E-2</v>
      </c>
      <c r="O205" s="13">
        <f t="shared" si="46"/>
        <v>0.5174528163959915</v>
      </c>
      <c r="P205" s="118">
        <f t="shared" si="56"/>
        <v>0.26125603484724835</v>
      </c>
      <c r="Q205" s="12">
        <f t="shared" si="57"/>
        <v>4.0753302004322256E-2</v>
      </c>
      <c r="R205" s="13">
        <f t="shared" si="47"/>
        <v>0.46910412007771463</v>
      </c>
    </row>
    <row r="206" spans="1:18" x14ac:dyDescent="0.25">
      <c r="A206" s="130">
        <v>36891</v>
      </c>
      <c r="B206" s="41">
        <v>1320.28</v>
      </c>
      <c r="C206" s="39">
        <v>13260.505999999999</v>
      </c>
      <c r="D206" s="12">
        <f t="shared" si="48"/>
        <v>-0.10139186659860477</v>
      </c>
      <c r="E206" s="12">
        <f t="shared" si="49"/>
        <v>2.9734826997560804E-2</v>
      </c>
      <c r="F206" s="13">
        <f t="shared" si="43"/>
        <v>0.18680914904698384</v>
      </c>
      <c r="G206" s="118">
        <f t="shared" si="50"/>
        <v>0.11990239414988579</v>
      </c>
      <c r="H206" s="12">
        <f t="shared" si="51"/>
        <v>2.9734826997560804E-2</v>
      </c>
      <c r="I206" s="13">
        <f t="shared" si="44"/>
        <v>0.36856795120336483</v>
      </c>
      <c r="J206" s="118">
        <f t="shared" si="52"/>
        <v>5.9655717522273388E-2</v>
      </c>
      <c r="K206" s="12">
        <f t="shared" si="53"/>
        <v>2.9734826997560804E-2</v>
      </c>
      <c r="L206" s="13">
        <f t="shared" si="45"/>
        <v>0.51094222267179257</v>
      </c>
      <c r="M206" s="118">
        <f t="shared" si="54"/>
        <v>0.16496808849708877</v>
      </c>
      <c r="N206" s="12">
        <f t="shared" si="55"/>
        <v>2.9734826997560804E-2</v>
      </c>
      <c r="O206" s="13">
        <f t="shared" si="46"/>
        <v>0.55319483710637685</v>
      </c>
      <c r="P206" s="118">
        <f t="shared" si="56"/>
        <v>0.19526044759727634</v>
      </c>
      <c r="Q206" s="12">
        <f t="shared" si="57"/>
        <v>2.9734826997560804E-2</v>
      </c>
      <c r="R206" s="13">
        <f t="shared" si="47"/>
        <v>0.50432882558884762</v>
      </c>
    </row>
    <row r="207" spans="1:18" x14ac:dyDescent="0.25">
      <c r="A207" s="130">
        <v>36981</v>
      </c>
      <c r="B207" s="41">
        <v>1160.33</v>
      </c>
      <c r="C207" s="39">
        <v>13222.69</v>
      </c>
      <c r="D207" s="12">
        <f t="shared" si="48"/>
        <v>-0.22571367561291356</v>
      </c>
      <c r="E207" s="12">
        <f t="shared" si="49"/>
        <v>2.3097095761363207E-2</v>
      </c>
      <c r="F207" s="13">
        <f t="shared" si="43"/>
        <v>0.15513161883561155</v>
      </c>
      <c r="G207" s="118">
        <f t="shared" si="50"/>
        <v>-0.10139186659860477</v>
      </c>
      <c r="H207" s="12">
        <f t="shared" si="51"/>
        <v>2.3097095761363207E-2</v>
      </c>
      <c r="I207" s="13">
        <f t="shared" si="44"/>
        <v>0.31809542851156442</v>
      </c>
      <c r="J207" s="118">
        <f t="shared" si="52"/>
        <v>0.11990239414988579</v>
      </c>
      <c r="K207" s="12">
        <f t="shared" si="53"/>
        <v>2.3097095761363207E-2</v>
      </c>
      <c r="L207" s="13">
        <f t="shared" si="45"/>
        <v>0.52393179887316976</v>
      </c>
      <c r="M207" s="118">
        <f t="shared" si="54"/>
        <v>5.9655717522273388E-2</v>
      </c>
      <c r="N207" s="12">
        <f t="shared" si="55"/>
        <v>2.3097095761363207E-2</v>
      </c>
      <c r="O207" s="13">
        <f t="shared" si="46"/>
        <v>0.58226246479093879</v>
      </c>
      <c r="P207" s="118">
        <f t="shared" si="56"/>
        <v>0.16496808849708877</v>
      </c>
      <c r="Q207" s="12">
        <f t="shared" si="57"/>
        <v>2.3097095761363207E-2</v>
      </c>
      <c r="R207" s="13">
        <f t="shared" si="47"/>
        <v>0.57017355434455241</v>
      </c>
    </row>
    <row r="208" spans="1:18" x14ac:dyDescent="0.25">
      <c r="A208" s="130">
        <v>37072</v>
      </c>
      <c r="B208" s="41">
        <v>1224.42</v>
      </c>
      <c r="C208" s="39">
        <v>13299.984</v>
      </c>
      <c r="D208" s="12">
        <f t="shared" si="48"/>
        <v>-0.15824281589440381</v>
      </c>
      <c r="E208" s="12">
        <f t="shared" si="49"/>
        <v>1.0572423861634261E-2</v>
      </c>
      <c r="F208" s="13">
        <f t="shared" si="43"/>
        <v>0.22816943401238685</v>
      </c>
      <c r="G208" s="118">
        <f t="shared" si="50"/>
        <v>-0.22571367561291356</v>
      </c>
      <c r="H208" s="12">
        <f t="shared" si="51"/>
        <v>1.0572423861634261E-2</v>
      </c>
      <c r="I208" s="13">
        <f t="shared" si="44"/>
        <v>0.31470050214809375</v>
      </c>
      <c r="J208" s="118">
        <f t="shared" si="52"/>
        <v>-0.10139186659860477</v>
      </c>
      <c r="K208" s="12">
        <f t="shared" si="53"/>
        <v>1.0572423861634261E-2</v>
      </c>
      <c r="L208" s="13">
        <f t="shared" si="45"/>
        <v>0.48566675005609999</v>
      </c>
      <c r="M208" s="118">
        <f t="shared" si="54"/>
        <v>0.11990239414988579</v>
      </c>
      <c r="N208" s="12">
        <f t="shared" si="55"/>
        <v>1.0572423861634261E-2</v>
      </c>
      <c r="O208" s="13">
        <f t="shared" si="46"/>
        <v>0.6275299786088302</v>
      </c>
      <c r="P208" s="118">
        <f t="shared" si="56"/>
        <v>5.9655717522273388E-2</v>
      </c>
      <c r="Q208" s="12">
        <f t="shared" si="57"/>
        <v>1.0572423861634261E-2</v>
      </c>
      <c r="R208" s="13">
        <f t="shared" si="47"/>
        <v>0.64784267339734358</v>
      </c>
    </row>
    <row r="209" spans="1:18" x14ac:dyDescent="0.25">
      <c r="A209" s="130">
        <v>37164</v>
      </c>
      <c r="B209" s="41">
        <v>1040.94</v>
      </c>
      <c r="C209" s="39">
        <v>13244.784</v>
      </c>
      <c r="D209" s="12">
        <f t="shared" si="48"/>
        <v>-0.27536877571336082</v>
      </c>
      <c r="E209" s="12">
        <f t="shared" si="49"/>
        <v>5.0358848053018157E-3</v>
      </c>
      <c r="F209" s="13">
        <f t="shared" si="43"/>
        <v>0.32179763614137863</v>
      </c>
      <c r="G209" s="118">
        <f t="shared" si="50"/>
        <v>-0.15824281589440381</v>
      </c>
      <c r="H209" s="12">
        <f t="shared" si="51"/>
        <v>5.0358848053018157E-3</v>
      </c>
      <c r="I209" s="13">
        <f t="shared" si="44"/>
        <v>0.4125067714495298</v>
      </c>
      <c r="J209" s="118">
        <f t="shared" si="52"/>
        <v>-0.22571367561291356</v>
      </c>
      <c r="K209" s="12">
        <f t="shared" si="53"/>
        <v>5.0358848053018157E-3</v>
      </c>
      <c r="L209" s="13">
        <f t="shared" si="45"/>
        <v>0.51300514702572064</v>
      </c>
      <c r="M209" s="118">
        <f t="shared" si="54"/>
        <v>-0.10139186659860477</v>
      </c>
      <c r="N209" s="12">
        <f t="shared" si="55"/>
        <v>5.0358848053018157E-3</v>
      </c>
      <c r="O209" s="13">
        <f t="shared" si="46"/>
        <v>0.61228178872915573</v>
      </c>
      <c r="P209" s="118">
        <f t="shared" si="56"/>
        <v>0.11990239414988579</v>
      </c>
      <c r="Q209" s="12">
        <f t="shared" si="57"/>
        <v>5.0358848053018157E-3</v>
      </c>
      <c r="R209" s="13">
        <f t="shared" si="47"/>
        <v>0.68079142696128314</v>
      </c>
    </row>
    <row r="210" spans="1:18" x14ac:dyDescent="0.25">
      <c r="A210" s="130">
        <v>37256</v>
      </c>
      <c r="B210" s="41">
        <v>1148.08</v>
      </c>
      <c r="C210" s="39">
        <v>13280.859</v>
      </c>
      <c r="D210" s="12">
        <f t="shared" si="48"/>
        <v>-0.1304268791468477</v>
      </c>
      <c r="E210" s="12">
        <f t="shared" si="49"/>
        <v>1.5348584737264748E-3</v>
      </c>
      <c r="F210" s="13">
        <f t="shared" si="43"/>
        <v>0.48593929761238297</v>
      </c>
      <c r="G210" s="118">
        <f t="shared" si="50"/>
        <v>-0.27536877571336082</v>
      </c>
      <c r="H210" s="12">
        <f t="shared" si="51"/>
        <v>1.5348584737264748E-3</v>
      </c>
      <c r="I210" s="13">
        <f t="shared" si="44"/>
        <v>0.51050574473812105</v>
      </c>
      <c r="J210" s="118">
        <f t="shared" si="52"/>
        <v>-0.15824281589440381</v>
      </c>
      <c r="K210" s="12">
        <f t="shared" si="53"/>
        <v>1.5348584737264748E-3</v>
      </c>
      <c r="L210" s="13">
        <f t="shared" si="45"/>
        <v>0.60958698936984657</v>
      </c>
      <c r="M210" s="118">
        <f t="shared" si="54"/>
        <v>-0.22571367561291356</v>
      </c>
      <c r="N210" s="12">
        <f t="shared" si="55"/>
        <v>1.5348584737264748E-3</v>
      </c>
      <c r="O210" s="13">
        <f t="shared" si="46"/>
        <v>0.64887778741001034</v>
      </c>
      <c r="P210" s="118">
        <f t="shared" si="56"/>
        <v>-0.10139186659860477</v>
      </c>
      <c r="Q210" s="12">
        <f t="shared" si="57"/>
        <v>1.5348584737264748E-3</v>
      </c>
      <c r="R210" s="13">
        <f t="shared" si="47"/>
        <v>0.67376595355748037</v>
      </c>
    </row>
    <row r="211" spans="1:18" x14ac:dyDescent="0.25">
      <c r="A211" s="130">
        <v>37346</v>
      </c>
      <c r="B211" s="41">
        <v>1147.3900000000001</v>
      </c>
      <c r="C211" s="39">
        <v>13397.002</v>
      </c>
      <c r="D211" s="12">
        <f t="shared" si="48"/>
        <v>-1.115199986210802E-2</v>
      </c>
      <c r="E211" s="12">
        <f t="shared" si="49"/>
        <v>1.3182794121317176E-2</v>
      </c>
      <c r="F211" s="13">
        <f t="shared" si="43"/>
        <v>0.56527178206165674</v>
      </c>
      <c r="G211" s="118">
        <f t="shared" si="50"/>
        <v>-0.1304268791468477</v>
      </c>
      <c r="H211" s="12">
        <f t="shared" si="51"/>
        <v>1.3182794121317176E-2</v>
      </c>
      <c r="I211" s="13">
        <f t="shared" si="44"/>
        <v>0.61024132105568141</v>
      </c>
      <c r="J211" s="118">
        <f t="shared" si="52"/>
        <v>-0.27536877571336082</v>
      </c>
      <c r="K211" s="12">
        <f t="shared" si="53"/>
        <v>1.3182794121317176E-2</v>
      </c>
      <c r="L211" s="13">
        <f t="shared" si="45"/>
        <v>0.64442833559652846</v>
      </c>
      <c r="M211" s="118">
        <f t="shared" si="54"/>
        <v>-0.15824281589440381</v>
      </c>
      <c r="N211" s="12">
        <f t="shared" si="55"/>
        <v>1.3182794121317176E-2</v>
      </c>
      <c r="O211" s="13">
        <f t="shared" si="46"/>
        <v>0.69322085425727664</v>
      </c>
      <c r="P211" s="118">
        <f t="shared" si="56"/>
        <v>-0.22571367561291356</v>
      </c>
      <c r="Q211" s="12">
        <f t="shared" si="57"/>
        <v>1.3182794121317176E-2</v>
      </c>
      <c r="R211" s="13">
        <f t="shared" si="47"/>
        <v>0.67800170620462419</v>
      </c>
    </row>
    <row r="212" spans="1:18" x14ac:dyDescent="0.25">
      <c r="A212" s="130">
        <v>37437</v>
      </c>
      <c r="B212" s="41">
        <v>989.81</v>
      </c>
      <c r="C212" s="39">
        <v>13478.152</v>
      </c>
      <c r="D212" s="12">
        <f t="shared" si="48"/>
        <v>-0.1916090883847047</v>
      </c>
      <c r="E212" s="12">
        <f t="shared" si="49"/>
        <v>1.3396106341180491E-2</v>
      </c>
      <c r="F212" s="13">
        <f t="shared" si="43"/>
        <v>0.59730479198908204</v>
      </c>
      <c r="G212" s="118">
        <f t="shared" si="50"/>
        <v>-1.115199986210802E-2</v>
      </c>
      <c r="H212" s="12">
        <f t="shared" si="51"/>
        <v>1.3396106341180491E-2</v>
      </c>
      <c r="I212" s="13">
        <f t="shared" si="44"/>
        <v>0.63625860572240145</v>
      </c>
      <c r="J212" s="118">
        <f t="shared" si="52"/>
        <v>-0.1304268791468477</v>
      </c>
      <c r="K212" s="12">
        <f t="shared" si="53"/>
        <v>1.3396106341180491E-2</v>
      </c>
      <c r="L212" s="13">
        <f t="shared" si="45"/>
        <v>0.68596426370616193</v>
      </c>
      <c r="M212" s="118">
        <f t="shared" si="54"/>
        <v>-0.27536877571336082</v>
      </c>
      <c r="N212" s="12">
        <f t="shared" si="55"/>
        <v>1.3396106341180491E-2</v>
      </c>
      <c r="O212" s="13">
        <f t="shared" si="46"/>
        <v>0.71520724855307294</v>
      </c>
      <c r="P212" s="118">
        <f t="shared" si="56"/>
        <v>-0.15824281589440381</v>
      </c>
      <c r="Q212" s="12">
        <f t="shared" si="57"/>
        <v>1.3396106341180491E-2</v>
      </c>
      <c r="R212" s="13">
        <f t="shared" si="47"/>
        <v>0.70342781427318402</v>
      </c>
    </row>
    <row r="213" spans="1:18" x14ac:dyDescent="0.25">
      <c r="A213" s="130">
        <v>37529</v>
      </c>
      <c r="B213" s="41">
        <v>815.28</v>
      </c>
      <c r="C213" s="39">
        <v>13538.072</v>
      </c>
      <c r="D213" s="12">
        <f t="shared" si="48"/>
        <v>-0.21678482909677799</v>
      </c>
      <c r="E213" s="12">
        <f t="shared" si="49"/>
        <v>2.2143660477966343E-2</v>
      </c>
      <c r="F213" s="13">
        <f t="shared" si="43"/>
        <v>0.60853556170870804</v>
      </c>
      <c r="G213" s="118">
        <f t="shared" si="50"/>
        <v>-0.1916090883847047</v>
      </c>
      <c r="H213" s="12">
        <f t="shared" si="51"/>
        <v>2.2143660477966343E-2</v>
      </c>
      <c r="I213" s="13">
        <f t="shared" si="44"/>
        <v>0.64498687683420797</v>
      </c>
      <c r="J213" s="118">
        <f t="shared" si="52"/>
        <v>-1.115199986210802E-2</v>
      </c>
      <c r="K213" s="12">
        <f t="shared" si="53"/>
        <v>2.2143660477966343E-2</v>
      </c>
      <c r="L213" s="13">
        <f t="shared" si="45"/>
        <v>0.70338696806025169</v>
      </c>
      <c r="M213" s="118">
        <f t="shared" si="54"/>
        <v>-0.1304268791468477</v>
      </c>
      <c r="N213" s="12">
        <f t="shared" si="55"/>
        <v>2.2143660477966343E-2</v>
      </c>
      <c r="O213" s="13">
        <f t="shared" si="46"/>
        <v>0.73292837666308397</v>
      </c>
      <c r="P213" s="118">
        <f t="shared" si="56"/>
        <v>-0.27536877571336082</v>
      </c>
      <c r="Q213" s="12">
        <f t="shared" si="57"/>
        <v>2.2143660477966343E-2</v>
      </c>
      <c r="R213" s="13">
        <f t="shared" si="47"/>
        <v>0.69514779260907045</v>
      </c>
    </row>
    <row r="214" spans="1:18" x14ac:dyDescent="0.25">
      <c r="A214" s="130">
        <v>37621</v>
      </c>
      <c r="B214" s="41">
        <v>879.82</v>
      </c>
      <c r="C214" s="39">
        <v>13559.031999999999</v>
      </c>
      <c r="D214" s="12">
        <f t="shared" si="48"/>
        <v>-0.23365967528395226</v>
      </c>
      <c r="E214" s="12">
        <f t="shared" si="49"/>
        <v>2.0945407221023782E-2</v>
      </c>
      <c r="F214" s="13">
        <f t="shared" si="43"/>
        <v>0.62218222885375096</v>
      </c>
      <c r="G214" s="118">
        <f t="shared" si="50"/>
        <v>-0.21678482909677799</v>
      </c>
      <c r="H214" s="12">
        <f t="shared" si="51"/>
        <v>2.0945407221023782E-2</v>
      </c>
      <c r="I214" s="13">
        <f t="shared" si="44"/>
        <v>0.65597889296248946</v>
      </c>
      <c r="J214" s="118">
        <f t="shared" si="52"/>
        <v>-0.1916090883847047</v>
      </c>
      <c r="K214" s="12">
        <f t="shared" si="53"/>
        <v>2.0945407221023782E-2</v>
      </c>
      <c r="L214" s="13">
        <f t="shared" si="45"/>
        <v>0.71268376849465875</v>
      </c>
      <c r="M214" s="118">
        <f t="shared" si="54"/>
        <v>-1.115199986210802E-2</v>
      </c>
      <c r="N214" s="12">
        <f t="shared" si="55"/>
        <v>2.0945407221023782E-2</v>
      </c>
      <c r="O214" s="13">
        <f t="shared" si="46"/>
        <v>0.74139345172694371</v>
      </c>
      <c r="P214" s="118">
        <f t="shared" si="56"/>
        <v>-0.1304268791468477</v>
      </c>
      <c r="Q214" s="12">
        <f t="shared" si="57"/>
        <v>2.0945407221023782E-2</v>
      </c>
      <c r="R214" s="13">
        <f t="shared" si="47"/>
        <v>0.70657214555790004</v>
      </c>
    </row>
    <row r="215" spans="1:18" x14ac:dyDescent="0.25">
      <c r="A215" s="130">
        <v>37711</v>
      </c>
      <c r="B215" s="41">
        <v>848.18</v>
      </c>
      <c r="C215" s="39">
        <v>13634.253000000001</v>
      </c>
      <c r="D215" s="12">
        <f t="shared" si="48"/>
        <v>-0.26077445332450178</v>
      </c>
      <c r="E215" s="12">
        <f t="shared" si="49"/>
        <v>1.7709260624130696E-2</v>
      </c>
      <c r="F215" s="13">
        <f t="shared" si="43"/>
        <v>0.64970049696512733</v>
      </c>
      <c r="G215" s="118">
        <f t="shared" si="50"/>
        <v>-0.23365967528395226</v>
      </c>
      <c r="H215" s="12">
        <f t="shared" si="51"/>
        <v>1.7709260624130696E-2</v>
      </c>
      <c r="I215" s="13">
        <f t="shared" si="44"/>
        <v>0.67894110706280186</v>
      </c>
      <c r="J215" s="118">
        <f t="shared" si="52"/>
        <v>-0.21678482909677799</v>
      </c>
      <c r="K215" s="12">
        <f t="shared" si="53"/>
        <v>1.7709260624130696E-2</v>
      </c>
      <c r="L215" s="13">
        <f t="shared" si="45"/>
        <v>0.73088921380045802</v>
      </c>
      <c r="M215" s="118">
        <f t="shared" si="54"/>
        <v>-0.1916090883847047</v>
      </c>
      <c r="N215" s="12">
        <f t="shared" si="55"/>
        <v>1.7709260624130696E-2</v>
      </c>
      <c r="O215" s="13">
        <f t="shared" si="46"/>
        <v>0.76225570056400571</v>
      </c>
      <c r="P215" s="118">
        <f t="shared" si="56"/>
        <v>-1.115199986210802E-2</v>
      </c>
      <c r="Q215" s="12">
        <f t="shared" si="57"/>
        <v>1.7709260624130696E-2</v>
      </c>
      <c r="R215" s="13">
        <f t="shared" si="47"/>
        <v>0.70833752857371224</v>
      </c>
    </row>
    <row r="216" spans="1:18" x14ac:dyDescent="0.25">
      <c r="A216" s="130">
        <v>37802</v>
      </c>
      <c r="B216" s="41">
        <v>974.5</v>
      </c>
      <c r="C216" s="39">
        <v>13751.543</v>
      </c>
      <c r="D216" s="12">
        <f t="shared" si="48"/>
        <v>-1.546761499681748E-2</v>
      </c>
      <c r="E216" s="12">
        <f t="shared" si="49"/>
        <v>2.028401222956977E-2</v>
      </c>
      <c r="F216" s="13">
        <f t="shared" si="43"/>
        <v>0.65319988450145317</v>
      </c>
      <c r="G216" s="118">
        <f t="shared" si="50"/>
        <v>-0.26077445332450178</v>
      </c>
      <c r="H216" s="12">
        <f t="shared" si="51"/>
        <v>2.028401222956977E-2</v>
      </c>
      <c r="I216" s="13">
        <f t="shared" si="44"/>
        <v>0.68664999011736916</v>
      </c>
      <c r="J216" s="118">
        <f t="shared" si="52"/>
        <v>-0.23365967528395226</v>
      </c>
      <c r="K216" s="12">
        <f t="shared" si="53"/>
        <v>2.028401222956977E-2</v>
      </c>
      <c r="L216" s="13">
        <f t="shared" si="45"/>
        <v>0.73553939011297065</v>
      </c>
      <c r="M216" s="118">
        <f t="shared" si="54"/>
        <v>-0.21678482909677799</v>
      </c>
      <c r="N216" s="12">
        <f t="shared" si="55"/>
        <v>2.028401222956977E-2</v>
      </c>
      <c r="O216" s="13">
        <f t="shared" si="46"/>
        <v>0.76467972804569517</v>
      </c>
      <c r="P216" s="118">
        <f t="shared" si="56"/>
        <v>-0.1916090883847047</v>
      </c>
      <c r="Q216" s="12">
        <f t="shared" si="57"/>
        <v>2.028401222956977E-2</v>
      </c>
      <c r="R216" s="13">
        <f t="shared" si="47"/>
        <v>0.71451031632748863</v>
      </c>
    </row>
    <row r="217" spans="1:18" x14ac:dyDescent="0.25">
      <c r="A217" s="130">
        <v>37894</v>
      </c>
      <c r="B217" s="41">
        <v>995.97</v>
      </c>
      <c r="C217" s="39">
        <v>13985.073</v>
      </c>
      <c r="D217" s="12">
        <f t="shared" si="48"/>
        <v>0.22162937886370337</v>
      </c>
      <c r="E217" s="12">
        <f t="shared" si="49"/>
        <v>3.3018069338085931E-2</v>
      </c>
      <c r="F217" s="13">
        <f t="shared" si="43"/>
        <v>0.65113862194948591</v>
      </c>
      <c r="G217" s="118">
        <f t="shared" si="50"/>
        <v>-1.546761499681748E-2</v>
      </c>
      <c r="H217" s="12">
        <f t="shared" si="51"/>
        <v>3.3018069338085931E-2</v>
      </c>
      <c r="I217" s="13">
        <f t="shared" si="44"/>
        <v>0.68681250319812792</v>
      </c>
      <c r="J217" s="118">
        <f t="shared" si="52"/>
        <v>-0.26077445332450178</v>
      </c>
      <c r="K217" s="12">
        <f t="shared" si="53"/>
        <v>3.3018069338085931E-2</v>
      </c>
      <c r="L217" s="13">
        <f t="shared" si="45"/>
        <v>0.70291498579252387</v>
      </c>
      <c r="M217" s="118">
        <f t="shared" si="54"/>
        <v>-0.23365967528395226</v>
      </c>
      <c r="N217" s="12">
        <f t="shared" si="55"/>
        <v>3.3018069338085931E-2</v>
      </c>
      <c r="O217" s="13">
        <f t="shared" si="46"/>
        <v>0.73230409665104812</v>
      </c>
      <c r="P217" s="118">
        <f t="shared" si="56"/>
        <v>-0.21678482909677799</v>
      </c>
      <c r="Q217" s="12">
        <f t="shared" si="57"/>
        <v>3.3018069338085931E-2</v>
      </c>
      <c r="R217" s="13">
        <f t="shared" si="47"/>
        <v>0.68373424494518975</v>
      </c>
    </row>
    <row r="218" spans="1:18" x14ac:dyDescent="0.25">
      <c r="A218" s="130">
        <v>37986</v>
      </c>
      <c r="B218" s="41">
        <v>1111.92</v>
      </c>
      <c r="C218" s="39">
        <v>14145.645</v>
      </c>
      <c r="D218" s="12">
        <f t="shared" si="48"/>
        <v>0.26380395990088878</v>
      </c>
      <c r="E218" s="12">
        <f t="shared" si="49"/>
        <v>4.3263634159134812E-2</v>
      </c>
      <c r="F218" s="13">
        <f t="shared" si="43"/>
        <v>0.66173292809155415</v>
      </c>
      <c r="G218" s="118">
        <f t="shared" si="50"/>
        <v>0.22162937886370337</v>
      </c>
      <c r="H218" s="12">
        <f t="shared" si="51"/>
        <v>4.3263634159134812E-2</v>
      </c>
      <c r="I218" s="13">
        <f t="shared" si="44"/>
        <v>0.69709994869113501</v>
      </c>
      <c r="J218" s="118">
        <f t="shared" si="52"/>
        <v>-1.546761499681748E-2</v>
      </c>
      <c r="K218" s="12">
        <f t="shared" si="53"/>
        <v>4.3263634159134812E-2</v>
      </c>
      <c r="L218" s="13">
        <f t="shared" si="45"/>
        <v>0.69376326047340797</v>
      </c>
      <c r="M218" s="118">
        <f t="shared" si="54"/>
        <v>-0.26077445332450178</v>
      </c>
      <c r="N218" s="12">
        <f t="shared" si="55"/>
        <v>4.3263634159134812E-2</v>
      </c>
      <c r="O218" s="13">
        <f t="shared" si="46"/>
        <v>0.66231236704071106</v>
      </c>
      <c r="P218" s="118">
        <f t="shared" si="56"/>
        <v>-0.23365967528395226</v>
      </c>
      <c r="Q218" s="12">
        <f t="shared" si="57"/>
        <v>4.3263634159134812E-2</v>
      </c>
      <c r="R218" s="13">
        <f t="shared" si="47"/>
        <v>0.61888930726321967</v>
      </c>
    </row>
    <row r="219" spans="1:18" x14ac:dyDescent="0.25">
      <c r="A219" s="130">
        <v>38077</v>
      </c>
      <c r="B219" s="41">
        <v>1126.21</v>
      </c>
      <c r="C219" s="39">
        <v>14221.147000000001</v>
      </c>
      <c r="D219" s="12">
        <f t="shared" si="48"/>
        <v>0.32779598670093635</v>
      </c>
      <c r="E219" s="12">
        <f t="shared" si="49"/>
        <v>4.304555592447934E-2</v>
      </c>
      <c r="F219" s="13">
        <f t="shared" si="43"/>
        <v>0.66718361625737577</v>
      </c>
      <c r="G219" s="118">
        <f t="shared" si="50"/>
        <v>0.26380395990088878</v>
      </c>
      <c r="H219" s="12">
        <f t="shared" si="51"/>
        <v>4.304555592447934E-2</v>
      </c>
      <c r="I219" s="13">
        <f t="shared" si="44"/>
        <v>0.70434426527634009</v>
      </c>
      <c r="J219" s="118">
        <f t="shared" si="52"/>
        <v>0.22162937886370337</v>
      </c>
      <c r="K219" s="12">
        <f t="shared" si="53"/>
        <v>4.304555592447934E-2</v>
      </c>
      <c r="L219" s="13">
        <f t="shared" si="45"/>
        <v>0.70105528748283585</v>
      </c>
      <c r="M219" s="118">
        <f t="shared" si="54"/>
        <v>-1.546761499681748E-2</v>
      </c>
      <c r="N219" s="12">
        <f t="shared" si="55"/>
        <v>4.304555592447934E-2</v>
      </c>
      <c r="O219" s="13">
        <f t="shared" si="46"/>
        <v>0.65154127850853505</v>
      </c>
      <c r="P219" s="118">
        <f t="shared" si="56"/>
        <v>-0.26077445332450178</v>
      </c>
      <c r="Q219" s="12">
        <f t="shared" si="57"/>
        <v>4.304555592447934E-2</v>
      </c>
      <c r="R219" s="13">
        <f t="shared" si="47"/>
        <v>0.55590479081563016</v>
      </c>
    </row>
    <row r="220" spans="1:18" x14ac:dyDescent="0.25">
      <c r="A220" s="130">
        <v>38168</v>
      </c>
      <c r="B220" s="41">
        <v>1140.8399999999999</v>
      </c>
      <c r="C220" s="39">
        <v>14329.522999999999</v>
      </c>
      <c r="D220" s="12">
        <f t="shared" si="48"/>
        <v>0.17069266290405327</v>
      </c>
      <c r="E220" s="12">
        <f t="shared" si="49"/>
        <v>4.2030192539120881E-2</v>
      </c>
      <c r="F220" s="13">
        <f t="shared" si="43"/>
        <v>0.67128526194358862</v>
      </c>
      <c r="G220" s="118">
        <f t="shared" si="50"/>
        <v>0.32779598670093635</v>
      </c>
      <c r="H220" s="12">
        <f t="shared" si="51"/>
        <v>4.2030192539120881E-2</v>
      </c>
      <c r="I220" s="13">
        <f t="shared" si="44"/>
        <v>0.70656209204339071</v>
      </c>
      <c r="J220" s="118">
        <f t="shared" si="52"/>
        <v>0.26380395990088878</v>
      </c>
      <c r="K220" s="12">
        <f t="shared" si="53"/>
        <v>4.2030192539120881E-2</v>
      </c>
      <c r="L220" s="13">
        <f t="shared" si="45"/>
        <v>0.70403700285875337</v>
      </c>
      <c r="M220" s="118">
        <f t="shared" si="54"/>
        <v>0.22162937886370337</v>
      </c>
      <c r="N220" s="12">
        <f t="shared" si="55"/>
        <v>4.2030192539120881E-2</v>
      </c>
      <c r="O220" s="13">
        <f t="shared" si="46"/>
        <v>0.65483938027539379</v>
      </c>
      <c r="P220" s="118">
        <f t="shared" si="56"/>
        <v>-1.546761499681748E-2</v>
      </c>
      <c r="Q220" s="12">
        <f t="shared" si="57"/>
        <v>4.2030192539120881E-2</v>
      </c>
      <c r="R220" s="13">
        <f t="shared" si="47"/>
        <v>0.54356534280328095</v>
      </c>
    </row>
    <row r="221" spans="1:18" x14ac:dyDescent="0.25">
      <c r="A221" s="130">
        <v>38260</v>
      </c>
      <c r="B221" s="41">
        <v>1114.58</v>
      </c>
      <c r="C221" s="39">
        <v>14464.984</v>
      </c>
      <c r="D221" s="12">
        <f t="shared" si="48"/>
        <v>0.11908993242768351</v>
      </c>
      <c r="E221" s="12">
        <f t="shared" si="49"/>
        <v>3.4315945293957428E-2</v>
      </c>
      <c r="F221" s="13">
        <f t="shared" si="43"/>
        <v>0.68680585103826597</v>
      </c>
      <c r="G221" s="118">
        <f t="shared" si="50"/>
        <v>0.17069266290405327</v>
      </c>
      <c r="H221" s="12">
        <f t="shared" si="51"/>
        <v>3.4315945293957428E-2</v>
      </c>
      <c r="I221" s="13">
        <f t="shared" si="44"/>
        <v>0.72085539606943672</v>
      </c>
      <c r="J221" s="118">
        <f t="shared" si="52"/>
        <v>0.32779598670093635</v>
      </c>
      <c r="K221" s="12">
        <f t="shared" si="53"/>
        <v>3.4315945293957428E-2</v>
      </c>
      <c r="L221" s="13">
        <f t="shared" si="45"/>
        <v>0.69820097233609646</v>
      </c>
      <c r="M221" s="118">
        <f t="shared" si="54"/>
        <v>0.26380395990088878</v>
      </c>
      <c r="N221" s="12">
        <f t="shared" si="55"/>
        <v>3.4315945293957428E-2</v>
      </c>
      <c r="O221" s="13">
        <f t="shared" si="46"/>
        <v>0.65155710380647092</v>
      </c>
      <c r="P221" s="118">
        <f t="shared" si="56"/>
        <v>0.22162937886370337</v>
      </c>
      <c r="Q221" s="12">
        <f t="shared" si="57"/>
        <v>3.4315945293957428E-2</v>
      </c>
      <c r="R221" s="13">
        <f t="shared" si="47"/>
        <v>0.54214141236433133</v>
      </c>
    </row>
    <row r="222" spans="1:18" x14ac:dyDescent="0.25">
      <c r="A222" s="130">
        <v>38352</v>
      </c>
      <c r="B222" s="41">
        <v>1211.92</v>
      </c>
      <c r="C222" s="39">
        <v>14609.876</v>
      </c>
      <c r="D222" s="12">
        <f t="shared" si="48"/>
        <v>8.9934527663860786E-2</v>
      </c>
      <c r="E222" s="12">
        <f t="shared" si="49"/>
        <v>3.2817945028310813E-2</v>
      </c>
      <c r="F222" s="13">
        <f t="shared" si="43"/>
        <v>0.70266568268408824</v>
      </c>
      <c r="G222" s="118">
        <f t="shared" si="50"/>
        <v>0.11908993242768351</v>
      </c>
      <c r="H222" s="12">
        <f t="shared" si="51"/>
        <v>3.2817945028310813E-2</v>
      </c>
      <c r="I222" s="13">
        <f t="shared" si="44"/>
        <v>0.7394673112182415</v>
      </c>
      <c r="J222" s="118">
        <f t="shared" si="52"/>
        <v>0.17069266290405327</v>
      </c>
      <c r="K222" s="12">
        <f t="shared" si="53"/>
        <v>3.2817945028310813E-2</v>
      </c>
      <c r="L222" s="13">
        <f t="shared" si="45"/>
        <v>0.71429647482462444</v>
      </c>
      <c r="M222" s="118">
        <f t="shared" si="54"/>
        <v>0.32779598670093635</v>
      </c>
      <c r="N222" s="12">
        <f t="shared" si="55"/>
        <v>3.2817945028310813E-2</v>
      </c>
      <c r="O222" s="13">
        <f t="shared" si="46"/>
        <v>0.64502704444619829</v>
      </c>
      <c r="P222" s="118">
        <f t="shared" si="56"/>
        <v>0.26380395990088878</v>
      </c>
      <c r="Q222" s="12">
        <f t="shared" si="57"/>
        <v>3.2817945028310813E-2</v>
      </c>
      <c r="R222" s="13">
        <f t="shared" si="47"/>
        <v>0.53817433194105024</v>
      </c>
    </row>
    <row r="223" spans="1:18" x14ac:dyDescent="0.25">
      <c r="A223" s="130">
        <v>38442</v>
      </c>
      <c r="B223" s="41">
        <v>1180.5899999999999</v>
      </c>
      <c r="C223" s="39">
        <v>14771.602000000001</v>
      </c>
      <c r="D223" s="12">
        <f t="shared" si="48"/>
        <v>4.828584367036326E-2</v>
      </c>
      <c r="E223" s="12">
        <f t="shared" si="49"/>
        <v>3.8706793481566582E-2</v>
      </c>
      <c r="F223" s="13">
        <f t="shared" si="43"/>
        <v>0.71291762469738829</v>
      </c>
      <c r="G223" s="118">
        <f t="shared" si="50"/>
        <v>8.9934527663860786E-2</v>
      </c>
      <c r="H223" s="12">
        <f t="shared" si="51"/>
        <v>3.8706793481566582E-2</v>
      </c>
      <c r="I223" s="13">
        <f t="shared" si="44"/>
        <v>0.74964369027112765</v>
      </c>
      <c r="J223" s="118">
        <f t="shared" si="52"/>
        <v>0.11908993242768351</v>
      </c>
      <c r="K223" s="12">
        <f t="shared" si="53"/>
        <v>3.8706793481566582E-2</v>
      </c>
      <c r="L223" s="13">
        <f t="shared" si="45"/>
        <v>0.72820681864101333</v>
      </c>
      <c r="M223" s="118">
        <f t="shared" si="54"/>
        <v>0.17069266290405327</v>
      </c>
      <c r="N223" s="12">
        <f t="shared" si="55"/>
        <v>3.8706793481566582E-2</v>
      </c>
      <c r="O223" s="13">
        <f t="shared" si="46"/>
        <v>0.65952711040955547</v>
      </c>
      <c r="P223" s="118">
        <f t="shared" si="56"/>
        <v>0.32779598670093635</v>
      </c>
      <c r="Q223" s="12">
        <f t="shared" si="57"/>
        <v>3.8706793481566582E-2</v>
      </c>
      <c r="R223" s="13">
        <f t="shared" si="47"/>
        <v>0.5430248172418457</v>
      </c>
    </row>
    <row r="224" spans="1:18" x14ac:dyDescent="0.25">
      <c r="A224" s="130">
        <v>38533</v>
      </c>
      <c r="B224" s="41">
        <v>1191.33</v>
      </c>
      <c r="C224" s="39">
        <v>14839.781999999999</v>
      </c>
      <c r="D224" s="12">
        <f t="shared" si="48"/>
        <v>4.4256863363837162E-2</v>
      </c>
      <c r="E224" s="12">
        <f t="shared" si="49"/>
        <v>3.5608931295200819E-2</v>
      </c>
      <c r="F224" s="13">
        <f t="shared" si="43"/>
        <v>0.71043809033099259</v>
      </c>
      <c r="G224" s="118">
        <f t="shared" si="50"/>
        <v>4.828584367036326E-2</v>
      </c>
      <c r="H224" s="12">
        <f t="shared" si="51"/>
        <v>3.5608931295200819E-2</v>
      </c>
      <c r="I224" s="13">
        <f t="shared" si="44"/>
        <v>0.75264353397012052</v>
      </c>
      <c r="J224" s="118">
        <f t="shared" si="52"/>
        <v>8.9934527663860786E-2</v>
      </c>
      <c r="K224" s="12">
        <f t="shared" si="53"/>
        <v>3.5608931295200819E-2</v>
      </c>
      <c r="L224" s="13">
        <f t="shared" si="45"/>
        <v>0.73110938396061065</v>
      </c>
      <c r="M224" s="118">
        <f t="shared" si="54"/>
        <v>0.11908993242768351</v>
      </c>
      <c r="N224" s="12">
        <f t="shared" si="55"/>
        <v>3.5608931295200819E-2</v>
      </c>
      <c r="O224" s="13">
        <f t="shared" si="46"/>
        <v>0.66393147006321618</v>
      </c>
      <c r="P224" s="118">
        <f t="shared" si="56"/>
        <v>0.17069266290405327</v>
      </c>
      <c r="Q224" s="12">
        <f t="shared" si="57"/>
        <v>3.5608931295200819E-2</v>
      </c>
      <c r="R224" s="13">
        <f t="shared" si="47"/>
        <v>0.54684251015356911</v>
      </c>
    </row>
    <row r="225" spans="1:18" x14ac:dyDescent="0.25">
      <c r="A225" s="130">
        <v>38625</v>
      </c>
      <c r="B225" s="41">
        <v>1228.81</v>
      </c>
      <c r="C225" s="39">
        <v>14972.054</v>
      </c>
      <c r="D225" s="12">
        <f t="shared" si="48"/>
        <v>0.10248703547524629</v>
      </c>
      <c r="E225" s="12">
        <f t="shared" si="49"/>
        <v>3.5054999023849565E-2</v>
      </c>
      <c r="F225" s="13">
        <f t="shared" si="43"/>
        <v>0.72919683158055226</v>
      </c>
      <c r="G225" s="118">
        <f t="shared" si="50"/>
        <v>4.4256863363837162E-2</v>
      </c>
      <c r="H225" s="12">
        <f t="shared" si="51"/>
        <v>3.5054999023849565E-2</v>
      </c>
      <c r="I225" s="13">
        <f t="shared" si="44"/>
        <v>0.75680219151160932</v>
      </c>
      <c r="J225" s="118">
        <f t="shared" si="52"/>
        <v>4.828584367036326E-2</v>
      </c>
      <c r="K225" s="12">
        <f t="shared" si="53"/>
        <v>3.5054999023849565E-2</v>
      </c>
      <c r="L225" s="13">
        <f t="shared" si="45"/>
        <v>0.72609128488351271</v>
      </c>
      <c r="M225" s="118">
        <f t="shared" si="54"/>
        <v>8.9934527663860786E-2</v>
      </c>
      <c r="N225" s="12">
        <f t="shared" si="55"/>
        <v>3.5054999023849565E-2</v>
      </c>
      <c r="O225" s="13">
        <f t="shared" si="46"/>
        <v>0.66061564994738542</v>
      </c>
      <c r="P225" s="118">
        <f t="shared" si="56"/>
        <v>0.11908993242768351</v>
      </c>
      <c r="Q225" s="12">
        <f t="shared" si="57"/>
        <v>3.5054999023849565E-2</v>
      </c>
      <c r="R225" s="13">
        <f t="shared" si="47"/>
        <v>0.54169423434941766</v>
      </c>
    </row>
    <row r="226" spans="1:18" x14ac:dyDescent="0.25">
      <c r="A226" s="130">
        <v>38717</v>
      </c>
      <c r="B226" s="41">
        <v>1248.29</v>
      </c>
      <c r="C226" s="39">
        <v>15066.597</v>
      </c>
      <c r="D226" s="12">
        <f t="shared" si="48"/>
        <v>3.0010231698461842E-2</v>
      </c>
      <c r="E226" s="12">
        <f t="shared" si="49"/>
        <v>3.1261114057367756E-2</v>
      </c>
      <c r="F226" s="13">
        <f t="shared" si="43"/>
        <v>0.74938996934545965</v>
      </c>
      <c r="G226" s="118">
        <f t="shared" si="50"/>
        <v>0.10248703547524629</v>
      </c>
      <c r="H226" s="12">
        <f t="shared" si="51"/>
        <v>3.1261114057367756E-2</v>
      </c>
      <c r="I226" s="13">
        <f t="shared" si="44"/>
        <v>0.77097493982725396</v>
      </c>
      <c r="J226" s="118">
        <f t="shared" si="52"/>
        <v>4.4256863363837162E-2</v>
      </c>
      <c r="K226" s="12">
        <f t="shared" si="53"/>
        <v>3.1261114057367756E-2</v>
      </c>
      <c r="L226" s="13">
        <f t="shared" si="45"/>
        <v>0.72996661972090404</v>
      </c>
      <c r="M226" s="118">
        <f t="shared" si="54"/>
        <v>4.828584367036326E-2</v>
      </c>
      <c r="N226" s="12">
        <f t="shared" si="55"/>
        <v>3.1261114057367756E-2</v>
      </c>
      <c r="O226" s="13">
        <f t="shared" si="46"/>
        <v>0.65807532049798767</v>
      </c>
      <c r="P226" s="118">
        <f t="shared" si="56"/>
        <v>8.9934527663860786E-2</v>
      </c>
      <c r="Q226" s="12">
        <f t="shared" si="57"/>
        <v>3.1261114057367756E-2</v>
      </c>
      <c r="R226" s="13">
        <f t="shared" si="47"/>
        <v>0.53852673543301721</v>
      </c>
    </row>
    <row r="227" spans="1:18" x14ac:dyDescent="0.25">
      <c r="A227" s="130">
        <v>38807</v>
      </c>
      <c r="B227" s="41">
        <v>1294.83</v>
      </c>
      <c r="C227" s="39">
        <v>15267.026</v>
      </c>
      <c r="D227" s="12">
        <f t="shared" si="48"/>
        <v>9.6765176733667024E-2</v>
      </c>
      <c r="E227" s="12">
        <f t="shared" si="49"/>
        <v>3.3538948585265072E-2</v>
      </c>
      <c r="F227" s="13">
        <f t="shared" si="43"/>
        <v>0.80197877545557061</v>
      </c>
      <c r="G227" s="118">
        <f t="shared" si="50"/>
        <v>3.0010231698461842E-2</v>
      </c>
      <c r="H227" s="12">
        <f t="shared" si="51"/>
        <v>3.3538948585265072E-2</v>
      </c>
      <c r="I227" s="13">
        <f t="shared" si="44"/>
        <v>0.80360316494099082</v>
      </c>
      <c r="J227" s="118">
        <f t="shared" si="52"/>
        <v>0.10248703547524629</v>
      </c>
      <c r="K227" s="12">
        <f t="shared" si="53"/>
        <v>3.3538948585265072E-2</v>
      </c>
      <c r="L227" s="13">
        <f t="shared" si="45"/>
        <v>0.75496452685684845</v>
      </c>
      <c r="M227" s="118">
        <f t="shared" si="54"/>
        <v>4.4256863363837162E-2</v>
      </c>
      <c r="N227" s="12">
        <f t="shared" si="55"/>
        <v>3.3538948585265072E-2</v>
      </c>
      <c r="O227" s="13">
        <f t="shared" si="46"/>
        <v>0.66593222032792099</v>
      </c>
      <c r="P227" s="118">
        <f t="shared" si="56"/>
        <v>4.828584367036326E-2</v>
      </c>
      <c r="Q227" s="12">
        <f t="shared" si="57"/>
        <v>3.3538948585265072E-2</v>
      </c>
      <c r="R227" s="13">
        <f t="shared" si="47"/>
        <v>0.53162549581539109</v>
      </c>
    </row>
    <row r="228" spans="1:18" x14ac:dyDescent="0.25">
      <c r="A228" s="130">
        <v>38898</v>
      </c>
      <c r="B228" s="41">
        <v>1270.2</v>
      </c>
      <c r="C228" s="39">
        <v>15302.705</v>
      </c>
      <c r="D228" s="12">
        <f t="shared" si="48"/>
        <v>6.6203318979627834E-2</v>
      </c>
      <c r="E228" s="12">
        <f t="shared" si="49"/>
        <v>3.1194730488628419E-2</v>
      </c>
      <c r="F228" s="13">
        <f t="shared" si="43"/>
        <v>0.83367628254368342</v>
      </c>
      <c r="G228" s="118">
        <f t="shared" si="50"/>
        <v>9.6765176733667024E-2</v>
      </c>
      <c r="H228" s="12">
        <f t="shared" si="51"/>
        <v>3.1194730488628419E-2</v>
      </c>
      <c r="I228" s="13">
        <f t="shared" si="44"/>
        <v>0.84365230744054653</v>
      </c>
      <c r="J228" s="118">
        <f t="shared" si="52"/>
        <v>3.0010231698461842E-2</v>
      </c>
      <c r="K228" s="12">
        <f t="shared" si="53"/>
        <v>3.1194730488628419E-2</v>
      </c>
      <c r="L228" s="13">
        <f t="shared" si="45"/>
        <v>0.77858789070468981</v>
      </c>
      <c r="M228" s="118">
        <f t="shared" si="54"/>
        <v>0.10248703547524629</v>
      </c>
      <c r="N228" s="12">
        <f t="shared" si="55"/>
        <v>3.1194730488628419E-2</v>
      </c>
      <c r="O228" s="13">
        <f t="shared" si="46"/>
        <v>0.68164533244077041</v>
      </c>
      <c r="P228" s="118">
        <f t="shared" si="56"/>
        <v>4.4256863363837162E-2</v>
      </c>
      <c r="Q228" s="12">
        <f t="shared" si="57"/>
        <v>3.1194730488628419E-2</v>
      </c>
      <c r="R228" s="13">
        <f t="shared" si="47"/>
        <v>0.53625054680447537</v>
      </c>
    </row>
    <row r="229" spans="1:18" x14ac:dyDescent="0.25">
      <c r="A229" s="130">
        <v>38990</v>
      </c>
      <c r="B229" s="41">
        <v>1335.85</v>
      </c>
      <c r="C229" s="39">
        <v>15326.368</v>
      </c>
      <c r="D229" s="12">
        <f t="shared" si="48"/>
        <v>8.7108666107860389E-2</v>
      </c>
      <c r="E229" s="12">
        <f t="shared" si="49"/>
        <v>2.3665022848568418E-2</v>
      </c>
      <c r="F229" s="13">
        <f t="shared" si="43"/>
        <v>0.82680807876779028</v>
      </c>
      <c r="G229" s="118">
        <f t="shared" si="50"/>
        <v>6.6203318979627834E-2</v>
      </c>
      <c r="H229" s="12">
        <f t="shared" si="51"/>
        <v>2.3665022848568418E-2</v>
      </c>
      <c r="I229" s="13">
        <f t="shared" si="44"/>
        <v>0.8414562144916492</v>
      </c>
      <c r="J229" s="118">
        <f t="shared" si="52"/>
        <v>9.6765176733667024E-2</v>
      </c>
      <c r="K229" s="12">
        <f t="shared" si="53"/>
        <v>2.3665022848568418E-2</v>
      </c>
      <c r="L229" s="13">
        <f t="shared" si="45"/>
        <v>0.7760192955849069</v>
      </c>
      <c r="M229" s="118">
        <f t="shared" si="54"/>
        <v>3.0010231698461842E-2</v>
      </c>
      <c r="N229" s="12">
        <f t="shared" si="55"/>
        <v>2.3665022848568418E-2</v>
      </c>
      <c r="O229" s="13">
        <f t="shared" si="46"/>
        <v>0.68112763309675173</v>
      </c>
      <c r="P229" s="118">
        <f t="shared" si="56"/>
        <v>0.10248703547524629</v>
      </c>
      <c r="Q229" s="12">
        <f t="shared" si="57"/>
        <v>2.3665022848568418E-2</v>
      </c>
      <c r="R229" s="13">
        <f t="shared" si="47"/>
        <v>0.52992986488041816</v>
      </c>
    </row>
    <row r="230" spans="1:18" x14ac:dyDescent="0.25">
      <c r="A230" s="130">
        <v>39082</v>
      </c>
      <c r="B230" s="41">
        <v>1418.3</v>
      </c>
      <c r="C230" s="39">
        <v>15456.928</v>
      </c>
      <c r="D230" s="12">
        <f t="shared" si="48"/>
        <v>0.13619431382130753</v>
      </c>
      <c r="E230" s="12">
        <f t="shared" si="49"/>
        <v>2.590704457018389E-2</v>
      </c>
      <c r="F230" s="13">
        <f t="shared" si="43"/>
        <v>0.81730134316733449</v>
      </c>
      <c r="G230" s="118">
        <f t="shared" si="50"/>
        <v>8.7108666107860389E-2</v>
      </c>
      <c r="H230" s="12">
        <f t="shared" si="51"/>
        <v>2.590704457018389E-2</v>
      </c>
      <c r="I230" s="13">
        <f t="shared" si="44"/>
        <v>0.83697413310621083</v>
      </c>
      <c r="J230" s="118">
        <f t="shared" si="52"/>
        <v>6.6203318979627834E-2</v>
      </c>
      <c r="K230" s="12">
        <f t="shared" si="53"/>
        <v>2.590704457018389E-2</v>
      </c>
      <c r="L230" s="13">
        <f t="shared" si="45"/>
        <v>0.77436836459683678</v>
      </c>
      <c r="M230" s="118">
        <f t="shared" si="54"/>
        <v>9.6765176733667024E-2</v>
      </c>
      <c r="N230" s="12">
        <f t="shared" si="55"/>
        <v>2.590704457018389E-2</v>
      </c>
      <c r="O230" s="13">
        <f t="shared" si="46"/>
        <v>0.67815233840150002</v>
      </c>
      <c r="P230" s="118">
        <f t="shared" si="56"/>
        <v>3.0010231698461842E-2</v>
      </c>
      <c r="Q230" s="12">
        <f t="shared" si="57"/>
        <v>2.590704457018389E-2</v>
      </c>
      <c r="R230" s="13">
        <f t="shared" si="47"/>
        <v>0.52847848587735347</v>
      </c>
    </row>
    <row r="231" spans="1:18" x14ac:dyDescent="0.25">
      <c r="A231" s="130">
        <v>39172</v>
      </c>
      <c r="B231" s="41">
        <v>1420.86</v>
      </c>
      <c r="C231" s="39">
        <v>15493.328</v>
      </c>
      <c r="D231" s="12">
        <f t="shared" si="48"/>
        <v>9.7333240657074604E-2</v>
      </c>
      <c r="E231" s="12">
        <f t="shared" si="49"/>
        <v>1.4822926220208199E-2</v>
      </c>
      <c r="F231" s="13">
        <f t="shared" si="43"/>
        <v>0.79332475056071861</v>
      </c>
      <c r="G231" s="118">
        <f t="shared" si="50"/>
        <v>0.13619431382130753</v>
      </c>
      <c r="H231" s="12">
        <f t="shared" si="51"/>
        <v>1.4822926220208199E-2</v>
      </c>
      <c r="I231" s="13">
        <f t="shared" si="44"/>
        <v>0.8065939725024921</v>
      </c>
      <c r="J231" s="118">
        <f t="shared" si="52"/>
        <v>8.7108666107860389E-2</v>
      </c>
      <c r="K231" s="12">
        <f t="shared" si="53"/>
        <v>1.4822926220208199E-2</v>
      </c>
      <c r="L231" s="13">
        <f t="shared" si="45"/>
        <v>0.75269578760683975</v>
      </c>
      <c r="M231" s="118">
        <f t="shared" si="54"/>
        <v>6.6203318979627834E-2</v>
      </c>
      <c r="N231" s="12">
        <f t="shared" si="55"/>
        <v>1.4822926220208199E-2</v>
      </c>
      <c r="O231" s="13">
        <f t="shared" si="46"/>
        <v>0.66040376844718907</v>
      </c>
      <c r="P231" s="118">
        <f t="shared" si="56"/>
        <v>9.6765176733667024E-2</v>
      </c>
      <c r="Q231" s="12">
        <f t="shared" si="57"/>
        <v>1.4822926220208199E-2</v>
      </c>
      <c r="R231" s="13">
        <f t="shared" si="47"/>
        <v>0.50561462006888114</v>
      </c>
    </row>
    <row r="232" spans="1:18" x14ac:dyDescent="0.25">
      <c r="A232" s="130">
        <v>39263</v>
      </c>
      <c r="B232" s="41">
        <v>1503.35</v>
      </c>
      <c r="C232" s="39">
        <v>15582.084999999999</v>
      </c>
      <c r="D232" s="12">
        <f t="shared" si="48"/>
        <v>0.18355377105967552</v>
      </c>
      <c r="E232" s="12">
        <f t="shared" si="49"/>
        <v>1.8256902946243825E-2</v>
      </c>
      <c r="F232" s="13">
        <f t="shared" si="43"/>
        <v>0.76383360198711681</v>
      </c>
      <c r="G232" s="118">
        <f t="shared" si="50"/>
        <v>9.7333240657074604E-2</v>
      </c>
      <c r="H232" s="12">
        <f t="shared" si="51"/>
        <v>1.8256902946243825E-2</v>
      </c>
      <c r="I232" s="13">
        <f t="shared" si="44"/>
        <v>0.79113297489948098</v>
      </c>
      <c r="J232" s="118">
        <f t="shared" si="52"/>
        <v>0.13619431382130753</v>
      </c>
      <c r="K232" s="12">
        <f t="shared" si="53"/>
        <v>1.8256902946243825E-2</v>
      </c>
      <c r="L232" s="13">
        <f t="shared" si="45"/>
        <v>0.73283649922750282</v>
      </c>
      <c r="M232" s="118">
        <f t="shared" si="54"/>
        <v>8.7108666107860389E-2</v>
      </c>
      <c r="N232" s="12">
        <f t="shared" si="55"/>
        <v>1.8256902946243825E-2</v>
      </c>
      <c r="O232" s="13">
        <f t="shared" si="46"/>
        <v>0.64640694838444124</v>
      </c>
      <c r="P232" s="118">
        <f t="shared" si="56"/>
        <v>6.6203318979627834E-2</v>
      </c>
      <c r="Q232" s="12">
        <f t="shared" si="57"/>
        <v>1.8256902946243825E-2</v>
      </c>
      <c r="R232" s="13">
        <f t="shared" si="47"/>
        <v>0.49291901673598659</v>
      </c>
    </row>
    <row r="233" spans="1:18" x14ac:dyDescent="0.25">
      <c r="A233" s="130">
        <v>39355</v>
      </c>
      <c r="B233" s="41">
        <v>1526.75</v>
      </c>
      <c r="C233" s="39">
        <v>15666.737999999999</v>
      </c>
      <c r="D233" s="12">
        <f t="shared" si="48"/>
        <v>0.14290526630984024</v>
      </c>
      <c r="E233" s="12">
        <f t="shared" si="49"/>
        <v>2.2208131763507222E-2</v>
      </c>
      <c r="F233" s="13">
        <f t="shared" si="43"/>
        <v>0.74750656388622072</v>
      </c>
      <c r="G233" s="118">
        <f t="shared" si="50"/>
        <v>0.18355377105967552</v>
      </c>
      <c r="H233" s="12">
        <f t="shared" si="51"/>
        <v>2.2208131763507222E-2</v>
      </c>
      <c r="I233" s="13">
        <f t="shared" si="44"/>
        <v>0.77222930218771857</v>
      </c>
      <c r="J233" s="118">
        <f t="shared" si="52"/>
        <v>9.7333240657074604E-2</v>
      </c>
      <c r="K233" s="12">
        <f t="shared" si="53"/>
        <v>2.2208131763507222E-2</v>
      </c>
      <c r="L233" s="13">
        <f t="shared" si="45"/>
        <v>0.72362341272493291</v>
      </c>
      <c r="M233" s="118">
        <f t="shared" si="54"/>
        <v>0.13619431382130753</v>
      </c>
      <c r="N233" s="12">
        <f t="shared" si="55"/>
        <v>2.2208131763507222E-2</v>
      </c>
      <c r="O233" s="13">
        <f t="shared" si="46"/>
        <v>0.63423592033204712</v>
      </c>
      <c r="P233" s="118">
        <f t="shared" si="56"/>
        <v>8.7108666107860389E-2</v>
      </c>
      <c r="Q233" s="12">
        <f t="shared" si="57"/>
        <v>2.2208131763507222E-2</v>
      </c>
      <c r="R233" s="13">
        <f t="shared" si="47"/>
        <v>0.48228160921352919</v>
      </c>
    </row>
    <row r="234" spans="1:18" x14ac:dyDescent="0.25">
      <c r="A234" s="130">
        <v>39447</v>
      </c>
      <c r="B234" s="41">
        <v>1468.36</v>
      </c>
      <c r="C234" s="39">
        <v>15761.967000000001</v>
      </c>
      <c r="D234" s="12">
        <f t="shared" si="48"/>
        <v>3.5295776633998521E-2</v>
      </c>
      <c r="E234" s="12">
        <f t="shared" si="49"/>
        <v>1.9734775241238234E-2</v>
      </c>
      <c r="F234" s="13">
        <f t="shared" si="43"/>
        <v>0.73561488238960415</v>
      </c>
      <c r="G234" s="118">
        <f t="shared" si="50"/>
        <v>0.14290526630984024</v>
      </c>
      <c r="H234" s="12">
        <f t="shared" si="51"/>
        <v>1.9734775241238234E-2</v>
      </c>
      <c r="I234" s="13">
        <f t="shared" si="44"/>
        <v>0.74824593768198633</v>
      </c>
      <c r="J234" s="118">
        <f t="shared" si="52"/>
        <v>0.18355377105967552</v>
      </c>
      <c r="K234" s="12">
        <f t="shared" si="53"/>
        <v>1.9734775241238234E-2</v>
      </c>
      <c r="L234" s="13">
        <f t="shared" si="45"/>
        <v>0.70246031931759734</v>
      </c>
      <c r="M234" s="118">
        <f t="shared" si="54"/>
        <v>9.7333240657074604E-2</v>
      </c>
      <c r="N234" s="12">
        <f t="shared" si="55"/>
        <v>1.9734775241238234E-2</v>
      </c>
      <c r="O234" s="13">
        <f t="shared" si="46"/>
        <v>0.62227542750302078</v>
      </c>
      <c r="P234" s="118">
        <f t="shared" si="56"/>
        <v>0.13619431382130753</v>
      </c>
      <c r="Q234" s="12">
        <f t="shared" si="57"/>
        <v>1.9734775241238234E-2</v>
      </c>
      <c r="R234" s="13">
        <f t="shared" si="47"/>
        <v>0.46724256545447879</v>
      </c>
    </row>
    <row r="235" spans="1:18" x14ac:dyDescent="0.25">
      <c r="A235" s="130">
        <v>39538</v>
      </c>
      <c r="B235" s="41">
        <v>1322.7</v>
      </c>
      <c r="C235" s="39">
        <v>15671.383</v>
      </c>
      <c r="D235" s="12">
        <f t="shared" si="48"/>
        <v>-6.9084920400320882E-2</v>
      </c>
      <c r="E235" s="12">
        <f t="shared" si="49"/>
        <v>1.1492366262432441E-2</v>
      </c>
      <c r="F235" s="13">
        <f t="shared" si="43"/>
        <v>0.7308434857242686</v>
      </c>
      <c r="G235" s="118">
        <f t="shared" si="50"/>
        <v>3.5295776633998521E-2</v>
      </c>
      <c r="H235" s="12">
        <f t="shared" si="51"/>
        <v>1.1492366262432441E-2</v>
      </c>
      <c r="I235" s="13">
        <f t="shared" si="44"/>
        <v>0.72947727246635174</v>
      </c>
      <c r="J235" s="118">
        <f t="shared" si="52"/>
        <v>0.14290526630984024</v>
      </c>
      <c r="K235" s="12">
        <f t="shared" si="53"/>
        <v>1.1492366262432441E-2</v>
      </c>
      <c r="L235" s="13">
        <f t="shared" si="45"/>
        <v>0.66226071404551823</v>
      </c>
      <c r="M235" s="118">
        <f t="shared" si="54"/>
        <v>0.18355377105967552</v>
      </c>
      <c r="N235" s="12">
        <f t="shared" si="55"/>
        <v>1.1492366262432441E-2</v>
      </c>
      <c r="O235" s="13">
        <f t="shared" si="46"/>
        <v>0.58315427526348296</v>
      </c>
      <c r="P235" s="118">
        <f t="shared" si="56"/>
        <v>9.7333240657074604E-2</v>
      </c>
      <c r="Q235" s="12">
        <f t="shared" si="57"/>
        <v>1.1492366262432441E-2</v>
      </c>
      <c r="R235" s="13">
        <f t="shared" si="47"/>
        <v>0.44561470114393525</v>
      </c>
    </row>
    <row r="236" spans="1:18" x14ac:dyDescent="0.25">
      <c r="A236" s="130">
        <v>39629</v>
      </c>
      <c r="B236" s="41">
        <v>1280</v>
      </c>
      <c r="C236" s="39">
        <v>15752.308000000001</v>
      </c>
      <c r="D236" s="12">
        <f t="shared" si="48"/>
        <v>-0.1485681976918215</v>
      </c>
      <c r="E236" s="12">
        <f t="shared" si="49"/>
        <v>1.0924276179985037E-2</v>
      </c>
      <c r="F236" s="13">
        <f t="shared" si="43"/>
        <v>0.72944585250265415</v>
      </c>
      <c r="G236" s="118">
        <f t="shared" si="50"/>
        <v>-6.9084920400320882E-2</v>
      </c>
      <c r="H236" s="12">
        <f t="shared" si="51"/>
        <v>1.0924276179985037E-2</v>
      </c>
      <c r="I236" s="13">
        <f t="shared" si="44"/>
        <v>0.72070320527580756</v>
      </c>
      <c r="J236" s="118">
        <f t="shared" si="52"/>
        <v>3.5295776633998521E-2</v>
      </c>
      <c r="K236" s="12">
        <f t="shared" si="53"/>
        <v>1.0924276179985037E-2</v>
      </c>
      <c r="L236" s="13">
        <f t="shared" si="45"/>
        <v>0.63475467908068728</v>
      </c>
      <c r="M236" s="118">
        <f t="shared" si="54"/>
        <v>0.14290526630984024</v>
      </c>
      <c r="N236" s="12">
        <f t="shared" si="55"/>
        <v>1.0924276179985037E-2</v>
      </c>
      <c r="O236" s="13">
        <f t="shared" si="46"/>
        <v>0.53810468008850409</v>
      </c>
      <c r="P236" s="118">
        <f t="shared" si="56"/>
        <v>0.18355377105967552</v>
      </c>
      <c r="Q236" s="12">
        <f t="shared" si="57"/>
        <v>1.0924276179985037E-2</v>
      </c>
      <c r="R236" s="13">
        <f t="shared" si="47"/>
        <v>0.41013022107161134</v>
      </c>
    </row>
    <row r="237" spans="1:18" x14ac:dyDescent="0.25">
      <c r="A237" s="130">
        <v>39721</v>
      </c>
      <c r="B237" s="41">
        <v>1166.3599999999999</v>
      </c>
      <c r="C237" s="39">
        <v>15667.031999999999</v>
      </c>
      <c r="D237" s="12">
        <f t="shared" si="48"/>
        <v>-0.23605043392827907</v>
      </c>
      <c r="E237" s="12">
        <f t="shared" si="49"/>
        <v>1.8765872002113326E-5</v>
      </c>
      <c r="F237" s="13">
        <f t="shared" si="43"/>
        <v>0.74613631750111653</v>
      </c>
      <c r="G237" s="118">
        <f t="shared" si="50"/>
        <v>-0.1485681976918215</v>
      </c>
      <c r="H237" s="12">
        <f t="shared" si="51"/>
        <v>1.8765872002113326E-5</v>
      </c>
      <c r="I237" s="13">
        <f t="shared" si="44"/>
        <v>0.73784220906357878</v>
      </c>
      <c r="J237" s="118">
        <f t="shared" si="52"/>
        <v>-6.9084920400320882E-2</v>
      </c>
      <c r="K237" s="12">
        <f t="shared" si="53"/>
        <v>1.8765872002113326E-5</v>
      </c>
      <c r="L237" s="13">
        <f t="shared" si="45"/>
        <v>0.6278775371190336</v>
      </c>
      <c r="M237" s="118">
        <f t="shared" si="54"/>
        <v>3.5295776633998521E-2</v>
      </c>
      <c r="N237" s="12">
        <f t="shared" si="55"/>
        <v>1.8765872002113326E-5</v>
      </c>
      <c r="O237" s="13">
        <f t="shared" si="46"/>
        <v>0.50885149938510543</v>
      </c>
      <c r="P237" s="118">
        <f t="shared" si="56"/>
        <v>0.14290526630984024</v>
      </c>
      <c r="Q237" s="12">
        <f t="shared" si="57"/>
        <v>1.8765872002113326E-5</v>
      </c>
      <c r="R237" s="13">
        <f t="shared" si="47"/>
        <v>0.35599354451384269</v>
      </c>
    </row>
    <row r="238" spans="1:18" x14ac:dyDescent="0.25">
      <c r="A238" s="130">
        <v>39813</v>
      </c>
      <c r="B238" s="41">
        <v>903.25</v>
      </c>
      <c r="C238" s="39">
        <v>15328.027</v>
      </c>
      <c r="D238" s="12">
        <f t="shared" si="48"/>
        <v>-0.38485793674575708</v>
      </c>
      <c r="E238" s="12">
        <f t="shared" si="49"/>
        <v>-2.7530827846549921E-2</v>
      </c>
      <c r="F238" s="13">
        <f t="shared" si="43"/>
        <v>0.78551265874333631</v>
      </c>
      <c r="G238" s="118">
        <f t="shared" si="50"/>
        <v>-0.23605043392827907</v>
      </c>
      <c r="H238" s="12">
        <f t="shared" si="51"/>
        <v>-2.7530827846549921E-2</v>
      </c>
      <c r="I238" s="13">
        <f t="shared" si="44"/>
        <v>0.73876844293932564</v>
      </c>
      <c r="J238" s="118">
        <f t="shared" si="52"/>
        <v>-0.1485681976918215</v>
      </c>
      <c r="K238" s="12">
        <f t="shared" si="53"/>
        <v>-2.7530827846549921E-2</v>
      </c>
      <c r="L238" s="13">
        <f t="shared" si="45"/>
        <v>0.6229897721881239</v>
      </c>
      <c r="M238" s="118">
        <f t="shared" si="54"/>
        <v>-6.9084920400320882E-2</v>
      </c>
      <c r="N238" s="12">
        <f t="shared" si="55"/>
        <v>-2.7530827846549921E-2</v>
      </c>
      <c r="O238" s="13">
        <f t="shared" si="46"/>
        <v>0.48252910233408958</v>
      </c>
      <c r="P238" s="118">
        <f t="shared" si="56"/>
        <v>3.5295776633998521E-2</v>
      </c>
      <c r="Q238" s="12">
        <f t="shared" si="57"/>
        <v>-2.7530827846549921E-2</v>
      </c>
      <c r="R238" s="13">
        <f t="shared" si="47"/>
        <v>0.30242732309673193</v>
      </c>
    </row>
    <row r="239" spans="1:18" x14ac:dyDescent="0.25">
      <c r="A239" s="130">
        <v>39903</v>
      </c>
      <c r="B239" s="41">
        <v>797.87</v>
      </c>
      <c r="C239" s="39">
        <v>15155.94</v>
      </c>
      <c r="D239" s="12">
        <f t="shared" si="48"/>
        <v>-0.39678687533076284</v>
      </c>
      <c r="E239" s="12">
        <f t="shared" si="49"/>
        <v>-3.2890715516301183E-2</v>
      </c>
      <c r="F239" s="13">
        <f t="shared" si="43"/>
        <v>0.80385492215410359</v>
      </c>
      <c r="G239" s="118">
        <f t="shared" si="50"/>
        <v>-0.38485793674575708</v>
      </c>
      <c r="H239" s="12">
        <f t="shared" si="51"/>
        <v>-3.2890715516301183E-2</v>
      </c>
      <c r="I239" s="13">
        <f t="shared" si="44"/>
        <v>0.78667111484948016</v>
      </c>
      <c r="J239" s="118">
        <f t="shared" si="52"/>
        <v>-0.23605043392827907</v>
      </c>
      <c r="K239" s="12">
        <f t="shared" si="53"/>
        <v>-3.2890715516301183E-2</v>
      </c>
      <c r="L239" s="13">
        <f t="shared" si="45"/>
        <v>0.6363420592854756</v>
      </c>
      <c r="M239" s="118">
        <f t="shared" si="54"/>
        <v>-0.1485681976918215</v>
      </c>
      <c r="N239" s="12">
        <f t="shared" si="55"/>
        <v>-3.2890715516301183E-2</v>
      </c>
      <c r="O239" s="13">
        <f t="shared" si="46"/>
        <v>0.47513737858111754</v>
      </c>
      <c r="P239" s="118">
        <f t="shared" si="56"/>
        <v>-6.9084920400320882E-2</v>
      </c>
      <c r="Q239" s="12">
        <f t="shared" si="57"/>
        <v>-3.2890715516301183E-2</v>
      </c>
      <c r="R239" s="13">
        <f t="shared" si="47"/>
        <v>0.29300404674685609</v>
      </c>
    </row>
    <row r="240" spans="1:18" x14ac:dyDescent="0.25">
      <c r="A240" s="130">
        <v>39994</v>
      </c>
      <c r="B240" s="41">
        <v>919.32</v>
      </c>
      <c r="C240" s="39">
        <v>15134.117</v>
      </c>
      <c r="D240" s="12">
        <f t="shared" si="48"/>
        <v>-0.28178124999999998</v>
      </c>
      <c r="E240" s="12">
        <f t="shared" si="49"/>
        <v>-3.9244471349849208E-2</v>
      </c>
      <c r="F240" s="13">
        <f t="shared" ref="F240:F285" si="58">CORREL(D200:D240,E200:E240)</f>
        <v>0.79578799735572869</v>
      </c>
      <c r="G240" s="118">
        <f t="shared" si="50"/>
        <v>-0.39678687533076284</v>
      </c>
      <c r="H240" s="12">
        <f t="shared" si="51"/>
        <v>-3.9244471349849208E-2</v>
      </c>
      <c r="I240" s="13">
        <f t="shared" si="44"/>
        <v>0.80646972073679413</v>
      </c>
      <c r="J240" s="118">
        <f t="shared" si="52"/>
        <v>-0.38485793674575708</v>
      </c>
      <c r="K240" s="12">
        <f t="shared" si="53"/>
        <v>-3.9244471349849208E-2</v>
      </c>
      <c r="L240" s="13">
        <f t="shared" si="45"/>
        <v>0.70044910106355507</v>
      </c>
      <c r="M240" s="118">
        <f t="shared" si="54"/>
        <v>-0.23605043392827907</v>
      </c>
      <c r="N240" s="12">
        <f t="shared" si="55"/>
        <v>-3.9244471349849208E-2</v>
      </c>
      <c r="O240" s="13">
        <f t="shared" si="46"/>
        <v>0.50725261693340085</v>
      </c>
      <c r="P240" s="118">
        <f t="shared" si="56"/>
        <v>-0.1485681976918215</v>
      </c>
      <c r="Q240" s="12">
        <f t="shared" si="57"/>
        <v>-3.9244471349849208E-2</v>
      </c>
      <c r="R240" s="13">
        <f t="shared" si="47"/>
        <v>0.300225204624672</v>
      </c>
    </row>
    <row r="241" spans="1:18" x14ac:dyDescent="0.25">
      <c r="A241" s="130">
        <v>40086</v>
      </c>
      <c r="B241" s="41">
        <v>1057.08</v>
      </c>
      <c r="C241" s="39">
        <v>15189.222</v>
      </c>
      <c r="D241" s="12">
        <f t="shared" si="48"/>
        <v>-9.3693199355259105E-2</v>
      </c>
      <c r="E241" s="12">
        <f t="shared" si="49"/>
        <v>-3.0497799455570074E-2</v>
      </c>
      <c r="F241" s="13">
        <f t="shared" si="58"/>
        <v>0.75689846483981704</v>
      </c>
      <c r="G241" s="118">
        <f t="shared" si="50"/>
        <v>-0.28178124999999998</v>
      </c>
      <c r="H241" s="12">
        <f t="shared" si="51"/>
        <v>-3.0497799455570074E-2</v>
      </c>
      <c r="I241" s="13">
        <f t="shared" ref="I241:I285" si="59">CORREL(G201:G241,H201:H241)</f>
        <v>0.81150297135964156</v>
      </c>
      <c r="J241" s="118">
        <f t="shared" si="52"/>
        <v>-0.39678687533076284</v>
      </c>
      <c r="K241" s="12">
        <f t="shared" si="53"/>
        <v>-3.0497799455570074E-2</v>
      </c>
      <c r="L241" s="13">
        <f t="shared" si="45"/>
        <v>0.72885442084647334</v>
      </c>
      <c r="M241" s="118">
        <f t="shared" si="54"/>
        <v>-0.38485793674575708</v>
      </c>
      <c r="N241" s="12">
        <f t="shared" si="55"/>
        <v>-3.0497799455570074E-2</v>
      </c>
      <c r="O241" s="13">
        <f t="shared" si="46"/>
        <v>0.57687723780295208</v>
      </c>
      <c r="P241" s="118">
        <f t="shared" si="56"/>
        <v>-0.23605043392827907</v>
      </c>
      <c r="Q241" s="12">
        <f t="shared" si="57"/>
        <v>-3.0497799455570074E-2</v>
      </c>
      <c r="R241" s="13">
        <f t="shared" si="47"/>
        <v>0.34003645203438354</v>
      </c>
    </row>
    <row r="242" spans="1:18" x14ac:dyDescent="0.25">
      <c r="A242" s="130">
        <v>40178</v>
      </c>
      <c r="B242" s="41">
        <v>1115.0999999999999</v>
      </c>
      <c r="C242" s="39">
        <v>15356.058000000001</v>
      </c>
      <c r="D242" s="12">
        <f t="shared" si="48"/>
        <v>0.23454193191253792</v>
      </c>
      <c r="E242" s="12">
        <f t="shared" si="49"/>
        <v>1.8287415594975265E-3</v>
      </c>
      <c r="F242" s="13">
        <f t="shared" si="58"/>
        <v>0.69581009383570913</v>
      </c>
      <c r="G242" s="118">
        <f t="shared" si="50"/>
        <v>-9.3693199355259105E-2</v>
      </c>
      <c r="H242" s="12">
        <f t="shared" si="51"/>
        <v>1.8287415594975265E-3</v>
      </c>
      <c r="I242" s="13">
        <f t="shared" si="59"/>
        <v>0.80533414807399606</v>
      </c>
      <c r="J242" s="118">
        <f t="shared" si="52"/>
        <v>-0.28178124999999998</v>
      </c>
      <c r="K242" s="12">
        <f t="shared" si="53"/>
        <v>1.8287415594975265E-3</v>
      </c>
      <c r="L242" s="13">
        <f t="shared" ref="L242:L285" si="60">CORREL(J202:J242,K202:K242)</f>
        <v>0.72741301002063974</v>
      </c>
      <c r="M242" s="118">
        <f t="shared" si="54"/>
        <v>-0.39678687533076284</v>
      </c>
      <c r="N242" s="12">
        <f t="shared" si="55"/>
        <v>1.8287415594975265E-3</v>
      </c>
      <c r="O242" s="13">
        <f t="shared" si="46"/>
        <v>0.565354191444152</v>
      </c>
      <c r="P242" s="118">
        <f t="shared" si="56"/>
        <v>-0.38485793674575708</v>
      </c>
      <c r="Q242" s="12">
        <f t="shared" si="57"/>
        <v>1.8287415594975265E-3</v>
      </c>
      <c r="R242" s="13">
        <f t="shared" si="47"/>
        <v>0.36173471892612197</v>
      </c>
    </row>
    <row r="243" spans="1:18" x14ac:dyDescent="0.25">
      <c r="A243" s="130">
        <v>40268</v>
      </c>
      <c r="B243" s="41">
        <v>1169.43</v>
      </c>
      <c r="C243" s="39">
        <v>15415.145</v>
      </c>
      <c r="D243" s="12">
        <f t="shared" si="48"/>
        <v>0.4656898993570382</v>
      </c>
      <c r="E243" s="12">
        <f t="shared" si="49"/>
        <v>1.7102535375568939E-2</v>
      </c>
      <c r="F243" s="13">
        <f t="shared" si="58"/>
        <v>0.62821221907059788</v>
      </c>
      <c r="G243" s="118">
        <f t="shared" si="50"/>
        <v>0.23454193191253792</v>
      </c>
      <c r="H243" s="12">
        <f t="shared" si="51"/>
        <v>1.7102535375568939E-2</v>
      </c>
      <c r="I243" s="13">
        <f t="shared" si="59"/>
        <v>0.77499508095668823</v>
      </c>
      <c r="J243" s="118">
        <f t="shared" si="52"/>
        <v>-9.3693199355259105E-2</v>
      </c>
      <c r="K243" s="12">
        <f t="shared" si="53"/>
        <v>1.7102535375568939E-2</v>
      </c>
      <c r="L243" s="13">
        <f t="shared" si="60"/>
        <v>0.71639194391014149</v>
      </c>
      <c r="M243" s="118">
        <f t="shared" si="54"/>
        <v>-0.28178124999999998</v>
      </c>
      <c r="N243" s="12">
        <f t="shared" si="55"/>
        <v>1.7102535375568939E-2</v>
      </c>
      <c r="O243" s="13">
        <f t="shared" ref="O243:O285" si="61">CORREL(M203:M243,N203:N243)</f>
        <v>0.54211803885109666</v>
      </c>
      <c r="P243" s="118">
        <f t="shared" si="56"/>
        <v>-0.39678687533076284</v>
      </c>
      <c r="Q243" s="12">
        <f t="shared" si="57"/>
        <v>1.7102535375568939E-2</v>
      </c>
      <c r="R243" s="13">
        <f t="shared" si="47"/>
        <v>0.31633749705611364</v>
      </c>
    </row>
    <row r="244" spans="1:18" x14ac:dyDescent="0.25">
      <c r="A244" s="130">
        <v>40359</v>
      </c>
      <c r="B244" s="41">
        <v>1030.71</v>
      </c>
      <c r="C244" s="39">
        <v>15557.277</v>
      </c>
      <c r="D244" s="12">
        <f t="shared" si="48"/>
        <v>0.12116564417177922</v>
      </c>
      <c r="E244" s="12">
        <f t="shared" si="49"/>
        <v>2.7960666618343177E-2</v>
      </c>
      <c r="F244" s="13">
        <f t="shared" si="58"/>
        <v>0.62217370085535773</v>
      </c>
      <c r="G244" s="118">
        <f t="shared" si="50"/>
        <v>0.4656898993570382</v>
      </c>
      <c r="H244" s="12">
        <f t="shared" si="51"/>
        <v>2.7960666618343177E-2</v>
      </c>
      <c r="I244" s="13">
        <f t="shared" si="59"/>
        <v>0.73570927094118688</v>
      </c>
      <c r="J244" s="118">
        <f t="shared" si="52"/>
        <v>0.23454193191253792</v>
      </c>
      <c r="K244" s="12">
        <f t="shared" si="53"/>
        <v>2.7960666618343177E-2</v>
      </c>
      <c r="L244" s="13">
        <f t="shared" si="60"/>
        <v>0.70334044452533073</v>
      </c>
      <c r="M244" s="118">
        <f t="shared" si="54"/>
        <v>-9.3693199355259105E-2</v>
      </c>
      <c r="N244" s="12">
        <f t="shared" si="55"/>
        <v>2.7960666618343177E-2</v>
      </c>
      <c r="O244" s="13">
        <f t="shared" si="61"/>
        <v>0.51995324277085153</v>
      </c>
      <c r="P244" s="118">
        <f t="shared" si="56"/>
        <v>-0.28178124999999998</v>
      </c>
      <c r="Q244" s="12">
        <f t="shared" si="57"/>
        <v>2.7960666618343177E-2</v>
      </c>
      <c r="R244" s="13">
        <f t="shared" ref="R244:R285" si="62">CORREL(P204:P244,Q204:Q244)</f>
        <v>0.27460234519098226</v>
      </c>
    </row>
    <row r="245" spans="1:18" x14ac:dyDescent="0.25">
      <c r="A245" s="130">
        <v>40451</v>
      </c>
      <c r="B245" s="41">
        <v>1141.2</v>
      </c>
      <c r="C245" s="39">
        <v>15671.967000000001</v>
      </c>
      <c r="D245" s="12">
        <f t="shared" si="48"/>
        <v>7.9577704620274803E-2</v>
      </c>
      <c r="E245" s="12">
        <f t="shared" si="49"/>
        <v>3.1782075474306781E-2</v>
      </c>
      <c r="F245" s="13">
        <f t="shared" si="58"/>
        <v>0.63337662306259057</v>
      </c>
      <c r="G245" s="118">
        <f t="shared" si="50"/>
        <v>0.12116564417177922</v>
      </c>
      <c r="H245" s="12">
        <f t="shared" si="51"/>
        <v>3.1782075474306781E-2</v>
      </c>
      <c r="I245" s="13">
        <f t="shared" si="59"/>
        <v>0.73502736169590133</v>
      </c>
      <c r="J245" s="118">
        <f t="shared" si="52"/>
        <v>0.4656898993570382</v>
      </c>
      <c r="K245" s="12">
        <f t="shared" si="53"/>
        <v>3.1782075474306781E-2</v>
      </c>
      <c r="L245" s="13">
        <f t="shared" si="60"/>
        <v>0.67692110776000136</v>
      </c>
      <c r="M245" s="118">
        <f t="shared" si="54"/>
        <v>0.23454193191253792</v>
      </c>
      <c r="N245" s="12">
        <f t="shared" si="55"/>
        <v>3.1782075474306781E-2</v>
      </c>
      <c r="O245" s="13">
        <f t="shared" si="61"/>
        <v>0.49824401379291899</v>
      </c>
      <c r="P245" s="118">
        <f t="shared" si="56"/>
        <v>-9.3693199355259105E-2</v>
      </c>
      <c r="Q245" s="12">
        <f t="shared" si="57"/>
        <v>3.1782075474306781E-2</v>
      </c>
      <c r="R245" s="13">
        <f t="shared" si="62"/>
        <v>0.23059433867998178</v>
      </c>
    </row>
    <row r="246" spans="1:18" x14ac:dyDescent="0.25">
      <c r="A246" s="130">
        <v>40543</v>
      </c>
      <c r="B246" s="41">
        <v>1257.6400000000001</v>
      </c>
      <c r="C246" s="39">
        <v>15750.625</v>
      </c>
      <c r="D246" s="12">
        <f t="shared" si="48"/>
        <v>0.12782710070845682</v>
      </c>
      <c r="E246" s="12">
        <f t="shared" si="49"/>
        <v>2.5694549994536242E-2</v>
      </c>
      <c r="F246" s="13">
        <f t="shared" si="58"/>
        <v>0.63052653831829331</v>
      </c>
      <c r="G246" s="118">
        <f t="shared" si="50"/>
        <v>7.9577704620274803E-2</v>
      </c>
      <c r="H246" s="12">
        <f t="shared" si="51"/>
        <v>2.5694549994536242E-2</v>
      </c>
      <c r="I246" s="13">
        <f t="shared" si="59"/>
        <v>0.73950582147911226</v>
      </c>
      <c r="J246" s="118">
        <f t="shared" si="52"/>
        <v>0.12116564417177922</v>
      </c>
      <c r="K246" s="12">
        <f t="shared" si="53"/>
        <v>2.5694549994536242E-2</v>
      </c>
      <c r="L246" s="13">
        <f t="shared" si="60"/>
        <v>0.67116371020120746</v>
      </c>
      <c r="M246" s="118">
        <f t="shared" si="54"/>
        <v>0.4656898993570382</v>
      </c>
      <c r="N246" s="12">
        <f t="shared" si="55"/>
        <v>2.5694549994536242E-2</v>
      </c>
      <c r="O246" s="13">
        <f t="shared" si="61"/>
        <v>0.46904446429037339</v>
      </c>
      <c r="P246" s="118">
        <f t="shared" si="56"/>
        <v>0.23454193191253792</v>
      </c>
      <c r="Q246" s="12">
        <f t="shared" si="57"/>
        <v>2.5694549994536242E-2</v>
      </c>
      <c r="R246" s="13">
        <f t="shared" si="62"/>
        <v>0.20661321780493219</v>
      </c>
    </row>
    <row r="247" spans="1:18" x14ac:dyDescent="0.25">
      <c r="A247" s="130">
        <v>40633</v>
      </c>
      <c r="B247" s="41">
        <v>1325.83</v>
      </c>
      <c r="C247" s="39">
        <v>15712.754000000001</v>
      </c>
      <c r="D247" s="12">
        <f t="shared" si="48"/>
        <v>0.133740369239715</v>
      </c>
      <c r="E247" s="12">
        <f t="shared" si="49"/>
        <v>1.9306273148906428E-2</v>
      </c>
      <c r="F247" s="13">
        <f t="shared" si="58"/>
        <v>0.64056642505590355</v>
      </c>
      <c r="G247" s="118">
        <f t="shared" si="50"/>
        <v>0.12782710070845682</v>
      </c>
      <c r="H247" s="12">
        <f t="shared" si="51"/>
        <v>1.9306273148906428E-2</v>
      </c>
      <c r="I247" s="13">
        <f t="shared" si="59"/>
        <v>0.73425287097065395</v>
      </c>
      <c r="J247" s="118">
        <f t="shared" si="52"/>
        <v>7.9577704620274803E-2</v>
      </c>
      <c r="K247" s="12">
        <f t="shared" si="53"/>
        <v>1.9306273148906428E-2</v>
      </c>
      <c r="L247" s="13">
        <f t="shared" si="60"/>
        <v>0.66949413327465312</v>
      </c>
      <c r="M247" s="118">
        <f t="shared" si="54"/>
        <v>0.12116564417177922</v>
      </c>
      <c r="N247" s="12">
        <f t="shared" si="55"/>
        <v>1.9306273148906428E-2</v>
      </c>
      <c r="O247" s="13">
        <f t="shared" si="61"/>
        <v>0.46154859630587153</v>
      </c>
      <c r="P247" s="118">
        <f t="shared" si="56"/>
        <v>0.4656898993570382</v>
      </c>
      <c r="Q247" s="12">
        <f t="shared" si="57"/>
        <v>1.9306273148906428E-2</v>
      </c>
      <c r="R247" s="13">
        <f t="shared" si="62"/>
        <v>0.18465185281630597</v>
      </c>
    </row>
    <row r="248" spans="1:18" x14ac:dyDescent="0.25">
      <c r="A248" s="130">
        <v>40724</v>
      </c>
      <c r="B248" s="41">
        <v>1320.64</v>
      </c>
      <c r="C248" s="39">
        <v>15825.096</v>
      </c>
      <c r="D248" s="12">
        <f t="shared" si="48"/>
        <v>0.28129153690174746</v>
      </c>
      <c r="E248" s="12">
        <f t="shared" si="49"/>
        <v>1.7215030625217898E-2</v>
      </c>
      <c r="F248" s="13">
        <f t="shared" si="58"/>
        <v>0.64476922763997246</v>
      </c>
      <c r="G248" s="118">
        <f t="shared" si="50"/>
        <v>0.133740369239715</v>
      </c>
      <c r="H248" s="12">
        <f t="shared" si="51"/>
        <v>1.7215030625217898E-2</v>
      </c>
      <c r="I248" s="13">
        <f t="shared" si="59"/>
        <v>0.73634458859005791</v>
      </c>
      <c r="J248" s="118">
        <f t="shared" si="52"/>
        <v>0.12782710070845682</v>
      </c>
      <c r="K248" s="12">
        <f t="shared" si="53"/>
        <v>1.7215030625217898E-2</v>
      </c>
      <c r="L248" s="13">
        <f t="shared" si="60"/>
        <v>0.66512587928318101</v>
      </c>
      <c r="M248" s="118">
        <f t="shared" si="54"/>
        <v>7.9577704620274803E-2</v>
      </c>
      <c r="N248" s="12">
        <f t="shared" si="55"/>
        <v>1.7215030625217898E-2</v>
      </c>
      <c r="O248" s="13">
        <f t="shared" si="61"/>
        <v>0.45916798993083374</v>
      </c>
      <c r="P248" s="118">
        <f t="shared" si="56"/>
        <v>0.12116564417177922</v>
      </c>
      <c r="Q248" s="12">
        <f t="shared" si="57"/>
        <v>1.7215030625217898E-2</v>
      </c>
      <c r="R248" s="13">
        <f t="shared" si="62"/>
        <v>0.17944429928948438</v>
      </c>
    </row>
    <row r="249" spans="1:18" x14ac:dyDescent="0.25">
      <c r="A249" s="130">
        <v>40816</v>
      </c>
      <c r="B249" s="41">
        <v>1131.42</v>
      </c>
      <c r="C249" s="39">
        <v>15820.7</v>
      </c>
      <c r="D249" s="12">
        <f t="shared" si="48"/>
        <v>-8.5699263932702552E-3</v>
      </c>
      <c r="E249" s="12">
        <f t="shared" si="49"/>
        <v>9.4903849657161921E-3</v>
      </c>
      <c r="F249" s="13">
        <f t="shared" si="58"/>
        <v>0.64427205647234598</v>
      </c>
      <c r="G249" s="118">
        <f t="shared" si="50"/>
        <v>0.28129153690174746</v>
      </c>
      <c r="H249" s="12">
        <f t="shared" si="51"/>
        <v>9.4903849657161921E-3</v>
      </c>
      <c r="I249" s="13">
        <f t="shared" si="59"/>
        <v>0.70790564748080342</v>
      </c>
      <c r="J249" s="118">
        <f t="shared" si="52"/>
        <v>0.133740369239715</v>
      </c>
      <c r="K249" s="12">
        <f t="shared" si="53"/>
        <v>9.4903849657161921E-3</v>
      </c>
      <c r="L249" s="13">
        <f t="shared" si="60"/>
        <v>0.65209334309080791</v>
      </c>
      <c r="M249" s="118">
        <f t="shared" si="54"/>
        <v>0.12782710070845682</v>
      </c>
      <c r="N249" s="12">
        <f t="shared" si="55"/>
        <v>9.4903849657161921E-3</v>
      </c>
      <c r="O249" s="13">
        <f t="shared" si="61"/>
        <v>0.45741083215789463</v>
      </c>
      <c r="P249" s="118">
        <f t="shared" si="56"/>
        <v>7.9577704620274803E-2</v>
      </c>
      <c r="Q249" s="12">
        <f t="shared" si="57"/>
        <v>9.4903849657161921E-3</v>
      </c>
      <c r="R249" s="13">
        <f t="shared" si="62"/>
        <v>0.17775965262690832</v>
      </c>
    </row>
    <row r="250" spans="1:18" x14ac:dyDescent="0.25">
      <c r="A250" s="130">
        <v>40908</v>
      </c>
      <c r="B250" s="41">
        <v>1257.5999999999999</v>
      </c>
      <c r="C250" s="39">
        <v>16004.107</v>
      </c>
      <c r="D250" s="12">
        <f t="shared" si="48"/>
        <v>-3.1805604147616684E-5</v>
      </c>
      <c r="E250" s="12">
        <f t="shared" si="49"/>
        <v>1.6093456608864631E-2</v>
      </c>
      <c r="F250" s="13">
        <f t="shared" si="58"/>
        <v>0.6423304241481903</v>
      </c>
      <c r="G250" s="118">
        <f t="shared" si="50"/>
        <v>-8.5699263932702552E-3</v>
      </c>
      <c r="H250" s="12">
        <f t="shared" si="51"/>
        <v>1.6093456608864631E-2</v>
      </c>
      <c r="I250" s="13">
        <f t="shared" si="59"/>
        <v>0.70448479589842194</v>
      </c>
      <c r="J250" s="118">
        <f t="shared" si="52"/>
        <v>0.28129153690174746</v>
      </c>
      <c r="K250" s="12">
        <f t="shared" si="53"/>
        <v>1.6093456608864631E-2</v>
      </c>
      <c r="L250" s="13">
        <f t="shared" si="60"/>
        <v>0.63031466704055739</v>
      </c>
      <c r="M250" s="118">
        <f t="shared" si="54"/>
        <v>0.133740369239715</v>
      </c>
      <c r="N250" s="12">
        <f t="shared" si="55"/>
        <v>1.6093456608864631E-2</v>
      </c>
      <c r="O250" s="13">
        <f t="shared" si="61"/>
        <v>0.44925787774228682</v>
      </c>
      <c r="P250" s="118">
        <f t="shared" si="56"/>
        <v>0.12782710070845682</v>
      </c>
      <c r="Q250" s="12">
        <f t="shared" si="57"/>
        <v>1.6093456608864631E-2</v>
      </c>
      <c r="R250" s="13">
        <f t="shared" si="62"/>
        <v>0.18702933959738408</v>
      </c>
    </row>
    <row r="251" spans="1:18" x14ac:dyDescent="0.25">
      <c r="A251" s="130">
        <v>40999</v>
      </c>
      <c r="B251" s="41">
        <v>1408.47</v>
      </c>
      <c r="C251" s="39">
        <v>16129.418</v>
      </c>
      <c r="D251" s="12">
        <f t="shared" si="48"/>
        <v>6.2330766387847625E-2</v>
      </c>
      <c r="E251" s="12">
        <f t="shared" si="49"/>
        <v>2.6517566557714867E-2</v>
      </c>
      <c r="F251" s="13">
        <f t="shared" si="58"/>
        <v>0.63641928919912971</v>
      </c>
      <c r="G251" s="118">
        <f t="shared" si="50"/>
        <v>-3.1805604147616684E-5</v>
      </c>
      <c r="H251" s="12">
        <f t="shared" si="51"/>
        <v>2.6517566557714867E-2</v>
      </c>
      <c r="I251" s="13">
        <f t="shared" si="59"/>
        <v>0.69644072101037369</v>
      </c>
      <c r="J251" s="118">
        <f t="shared" si="52"/>
        <v>-8.5699263932702552E-3</v>
      </c>
      <c r="K251" s="12">
        <f t="shared" si="53"/>
        <v>2.6517566557714867E-2</v>
      </c>
      <c r="L251" s="13">
        <f t="shared" si="60"/>
        <v>0.62065597899446778</v>
      </c>
      <c r="M251" s="118">
        <f t="shared" si="54"/>
        <v>0.28129153690174746</v>
      </c>
      <c r="N251" s="12">
        <f t="shared" si="55"/>
        <v>2.6517566557714867E-2</v>
      </c>
      <c r="O251" s="13">
        <f t="shared" si="61"/>
        <v>0.43959284859210213</v>
      </c>
      <c r="P251" s="118">
        <f t="shared" si="56"/>
        <v>0.133740369239715</v>
      </c>
      <c r="Q251" s="12">
        <f t="shared" si="57"/>
        <v>2.6517566557714867E-2</v>
      </c>
      <c r="R251" s="13">
        <f t="shared" si="62"/>
        <v>0.18443085882263185</v>
      </c>
    </row>
    <row r="252" spans="1:18" x14ac:dyDescent="0.25">
      <c r="A252" s="130">
        <v>41090</v>
      </c>
      <c r="B252" s="41">
        <v>1362.16</v>
      </c>
      <c r="C252" s="39">
        <v>16198.807000000001</v>
      </c>
      <c r="D252" s="12">
        <f t="shared" si="48"/>
        <v>3.1439302156530236E-2</v>
      </c>
      <c r="E252" s="12">
        <f t="shared" si="49"/>
        <v>2.361508581053795E-2</v>
      </c>
      <c r="F252" s="13">
        <f t="shared" si="58"/>
        <v>0.63541717711521162</v>
      </c>
      <c r="G252" s="118">
        <f t="shared" si="50"/>
        <v>6.2330766387847625E-2</v>
      </c>
      <c r="H252" s="12">
        <f t="shared" si="51"/>
        <v>2.361508581053795E-2</v>
      </c>
      <c r="I252" s="13">
        <f t="shared" si="59"/>
        <v>0.69782162894732458</v>
      </c>
      <c r="J252" s="118">
        <f t="shared" si="52"/>
        <v>-3.1805604147616684E-5</v>
      </c>
      <c r="K252" s="12">
        <f t="shared" si="53"/>
        <v>2.361508581053795E-2</v>
      </c>
      <c r="L252" s="13">
        <f t="shared" si="60"/>
        <v>0.62787343210508262</v>
      </c>
      <c r="M252" s="118">
        <f t="shared" si="54"/>
        <v>-8.5699263932702552E-3</v>
      </c>
      <c r="N252" s="12">
        <f t="shared" si="55"/>
        <v>2.361508581053795E-2</v>
      </c>
      <c r="O252" s="13">
        <f t="shared" si="61"/>
        <v>0.43711624204459704</v>
      </c>
      <c r="P252" s="118">
        <f t="shared" si="56"/>
        <v>0.28129153690174746</v>
      </c>
      <c r="Q252" s="12">
        <f t="shared" si="57"/>
        <v>2.361508581053795E-2</v>
      </c>
      <c r="R252" s="13">
        <f t="shared" si="62"/>
        <v>0.18439551216045394</v>
      </c>
    </row>
    <row r="253" spans="1:18" x14ac:dyDescent="0.25">
      <c r="A253" s="130">
        <v>41182</v>
      </c>
      <c r="B253" s="41">
        <v>1440.67</v>
      </c>
      <c r="C253" s="39">
        <v>16220.666999999999</v>
      </c>
      <c r="D253" s="12">
        <f t="shared" si="48"/>
        <v>0.27332909087695101</v>
      </c>
      <c r="E253" s="12">
        <f t="shared" si="49"/>
        <v>2.5281245456901358E-2</v>
      </c>
      <c r="F253" s="13">
        <f t="shared" si="58"/>
        <v>0.63645465736377982</v>
      </c>
      <c r="G253" s="118">
        <f t="shared" si="50"/>
        <v>3.1439302156530236E-2</v>
      </c>
      <c r="H253" s="12">
        <f t="shared" si="51"/>
        <v>2.5281245456901358E-2</v>
      </c>
      <c r="I253" s="13">
        <f t="shared" si="59"/>
        <v>0.69650706879078217</v>
      </c>
      <c r="J253" s="118">
        <f t="shared" si="52"/>
        <v>6.2330766387847625E-2</v>
      </c>
      <c r="K253" s="12">
        <f t="shared" si="53"/>
        <v>2.5281245456901358E-2</v>
      </c>
      <c r="L253" s="13">
        <f t="shared" si="60"/>
        <v>0.62864322374844073</v>
      </c>
      <c r="M253" s="118">
        <f t="shared" si="54"/>
        <v>-3.1805604147616684E-5</v>
      </c>
      <c r="N253" s="12">
        <f t="shared" si="55"/>
        <v>2.5281245456901358E-2</v>
      </c>
      <c r="O253" s="13">
        <f t="shared" si="61"/>
        <v>0.43842667671885699</v>
      </c>
      <c r="P253" s="118">
        <f t="shared" si="56"/>
        <v>-8.5699263932702552E-3</v>
      </c>
      <c r="Q253" s="12">
        <f t="shared" si="57"/>
        <v>2.5281245456901358E-2</v>
      </c>
      <c r="R253" s="13">
        <f t="shared" si="62"/>
        <v>0.17910763644764424</v>
      </c>
    </row>
    <row r="254" spans="1:18" x14ac:dyDescent="0.25">
      <c r="A254" s="130">
        <v>41274</v>
      </c>
      <c r="B254" s="41">
        <v>1426.19</v>
      </c>
      <c r="C254" s="39">
        <v>16239.138000000001</v>
      </c>
      <c r="D254" s="12">
        <f t="shared" si="48"/>
        <v>0.13405693384223927</v>
      </c>
      <c r="E254" s="12">
        <f t="shared" si="49"/>
        <v>1.4685667872627928E-2</v>
      </c>
      <c r="F254" s="13">
        <f t="shared" si="58"/>
        <v>0.65377886707648758</v>
      </c>
      <c r="G254" s="118">
        <f t="shared" si="50"/>
        <v>0.27332909087695101</v>
      </c>
      <c r="H254" s="12">
        <f t="shared" si="51"/>
        <v>1.4685667872627928E-2</v>
      </c>
      <c r="I254" s="13">
        <f t="shared" si="59"/>
        <v>0.69408273820422639</v>
      </c>
      <c r="J254" s="118">
        <f t="shared" si="52"/>
        <v>3.1439302156530236E-2</v>
      </c>
      <c r="K254" s="12">
        <f t="shared" si="53"/>
        <v>1.4685667872627928E-2</v>
      </c>
      <c r="L254" s="13">
        <f t="shared" si="60"/>
        <v>0.62979378815105935</v>
      </c>
      <c r="M254" s="118">
        <f t="shared" si="54"/>
        <v>6.2330766387847625E-2</v>
      </c>
      <c r="N254" s="12">
        <f t="shared" si="55"/>
        <v>1.4685667872627928E-2</v>
      </c>
      <c r="O254" s="13">
        <f t="shared" si="61"/>
        <v>0.44446202512975508</v>
      </c>
      <c r="P254" s="118">
        <f t="shared" si="56"/>
        <v>-3.1805604147616684E-5</v>
      </c>
      <c r="Q254" s="12">
        <f t="shared" si="57"/>
        <v>1.4685667872627928E-2</v>
      </c>
      <c r="R254" s="13">
        <f t="shared" si="62"/>
        <v>0.19142414156795604</v>
      </c>
    </row>
    <row r="255" spans="1:18" x14ac:dyDescent="0.25">
      <c r="A255" s="130">
        <v>41364</v>
      </c>
      <c r="B255" s="41">
        <v>1569.19</v>
      </c>
      <c r="C255" s="39">
        <v>16382.964</v>
      </c>
      <c r="D255" s="12">
        <f t="shared" si="48"/>
        <v>0.11410963669797725</v>
      </c>
      <c r="E255" s="12">
        <f t="shared" si="49"/>
        <v>1.5719476053010828E-2</v>
      </c>
      <c r="F255" s="13">
        <f t="shared" si="58"/>
        <v>0.67669211603925983</v>
      </c>
      <c r="G255" s="118">
        <f t="shared" si="50"/>
        <v>0.13405693384223927</v>
      </c>
      <c r="H255" s="12">
        <f t="shared" si="51"/>
        <v>1.5719476053010828E-2</v>
      </c>
      <c r="I255" s="13">
        <f t="shared" si="59"/>
        <v>0.71156188365059947</v>
      </c>
      <c r="J255" s="118">
        <f t="shared" si="52"/>
        <v>0.27332909087695101</v>
      </c>
      <c r="K255" s="12">
        <f t="shared" si="53"/>
        <v>1.5719476053010828E-2</v>
      </c>
      <c r="L255" s="13">
        <f t="shared" si="60"/>
        <v>0.62780752331303857</v>
      </c>
      <c r="M255" s="118">
        <f t="shared" si="54"/>
        <v>3.1439302156530236E-2</v>
      </c>
      <c r="N255" s="12">
        <f t="shared" si="55"/>
        <v>1.5719476053010828E-2</v>
      </c>
      <c r="O255" s="13">
        <f t="shared" si="61"/>
        <v>0.44529300067728739</v>
      </c>
      <c r="P255" s="118">
        <f t="shared" si="56"/>
        <v>6.2330766387847625E-2</v>
      </c>
      <c r="Q255" s="12">
        <f t="shared" si="57"/>
        <v>1.5719476053010828E-2</v>
      </c>
      <c r="R255" s="13">
        <f t="shared" si="62"/>
        <v>0.19470172018052054</v>
      </c>
    </row>
    <row r="256" spans="1:18" x14ac:dyDescent="0.25">
      <c r="A256" s="130">
        <v>41455</v>
      </c>
      <c r="B256" s="41">
        <v>1606.28</v>
      </c>
      <c r="C256" s="39">
        <v>16403.18</v>
      </c>
      <c r="D256" s="12">
        <f t="shared" si="48"/>
        <v>0.17921536383391068</v>
      </c>
      <c r="E256" s="12">
        <f t="shared" si="49"/>
        <v>1.2616546391348349E-2</v>
      </c>
      <c r="F256" s="13">
        <f t="shared" si="58"/>
        <v>0.69443543562060617</v>
      </c>
      <c r="G256" s="118">
        <f t="shared" si="50"/>
        <v>0.11410963669797725</v>
      </c>
      <c r="H256" s="12">
        <f t="shared" si="51"/>
        <v>1.2616546391348349E-2</v>
      </c>
      <c r="I256" s="13">
        <f t="shared" si="59"/>
        <v>0.72805453237397699</v>
      </c>
      <c r="J256" s="118">
        <f t="shared" si="52"/>
        <v>0.13405693384223927</v>
      </c>
      <c r="K256" s="12">
        <f t="shared" si="53"/>
        <v>1.2616546391348349E-2</v>
      </c>
      <c r="L256" s="13">
        <f t="shared" si="60"/>
        <v>0.63597168243810676</v>
      </c>
      <c r="M256" s="118">
        <f t="shared" si="54"/>
        <v>0.27332909087695101</v>
      </c>
      <c r="N256" s="12">
        <f t="shared" si="55"/>
        <v>1.2616546391348349E-2</v>
      </c>
      <c r="O256" s="13">
        <f t="shared" si="61"/>
        <v>0.43385697141303176</v>
      </c>
      <c r="P256" s="118">
        <f t="shared" si="56"/>
        <v>3.1439302156530236E-2</v>
      </c>
      <c r="Q256" s="12">
        <f t="shared" si="57"/>
        <v>1.2616546391348349E-2</v>
      </c>
      <c r="R256" s="13">
        <f t="shared" si="62"/>
        <v>0.1943485335916495</v>
      </c>
    </row>
    <row r="257" spans="1:18" x14ac:dyDescent="0.25">
      <c r="A257" s="130">
        <v>41547</v>
      </c>
      <c r="B257" s="41">
        <v>1681.55</v>
      </c>
      <c r="C257" s="39">
        <v>16531.685000000001</v>
      </c>
      <c r="D257" s="12">
        <f t="shared" si="48"/>
        <v>0.16719998334108421</v>
      </c>
      <c r="E257" s="12">
        <f t="shared" si="49"/>
        <v>1.9174180691829967E-2</v>
      </c>
      <c r="F257" s="13">
        <f t="shared" si="58"/>
        <v>0.69579351836451531</v>
      </c>
      <c r="G257" s="118">
        <f t="shared" si="50"/>
        <v>0.17921536383391068</v>
      </c>
      <c r="H257" s="12">
        <f t="shared" si="51"/>
        <v>1.9174180691829967E-2</v>
      </c>
      <c r="I257" s="13">
        <f t="shared" si="59"/>
        <v>0.76016652651181871</v>
      </c>
      <c r="J257" s="118">
        <f t="shared" si="52"/>
        <v>0.11410963669797725</v>
      </c>
      <c r="K257" s="12">
        <f t="shared" si="53"/>
        <v>1.9174180691829967E-2</v>
      </c>
      <c r="L257" s="13">
        <f t="shared" si="60"/>
        <v>0.65905200533561226</v>
      </c>
      <c r="M257" s="118">
        <f t="shared" si="54"/>
        <v>0.13405693384223927</v>
      </c>
      <c r="N257" s="12">
        <f t="shared" si="55"/>
        <v>1.9174180691829967E-2</v>
      </c>
      <c r="O257" s="13">
        <f t="shared" si="61"/>
        <v>0.44709948157424156</v>
      </c>
      <c r="P257" s="118">
        <f t="shared" si="56"/>
        <v>0.27332909087695101</v>
      </c>
      <c r="Q257" s="12">
        <f t="shared" si="57"/>
        <v>1.9174180691829967E-2</v>
      </c>
      <c r="R257" s="13">
        <f t="shared" si="62"/>
        <v>0.19805132293575298</v>
      </c>
    </row>
    <row r="258" spans="1:18" x14ac:dyDescent="0.25">
      <c r="A258" s="130">
        <v>41639</v>
      </c>
      <c r="B258" s="41">
        <v>1848.36</v>
      </c>
      <c r="C258" s="39">
        <v>16663.649000000001</v>
      </c>
      <c r="D258" s="12">
        <f t="shared" si="48"/>
        <v>0.29601245275874866</v>
      </c>
      <c r="E258" s="12">
        <f t="shared" si="49"/>
        <v>2.614122744692482E-2</v>
      </c>
      <c r="F258" s="13">
        <f t="shared" si="58"/>
        <v>0.6885099223547021</v>
      </c>
      <c r="G258" s="118">
        <f t="shared" si="50"/>
        <v>0.16719998334108421</v>
      </c>
      <c r="H258" s="12">
        <f t="shared" si="51"/>
        <v>2.614122744692482E-2</v>
      </c>
      <c r="I258" s="13">
        <f t="shared" si="59"/>
        <v>0.77809481971626737</v>
      </c>
      <c r="J258" s="118">
        <f t="shared" si="52"/>
        <v>0.17921536383391068</v>
      </c>
      <c r="K258" s="12">
        <f t="shared" si="53"/>
        <v>2.614122744692482E-2</v>
      </c>
      <c r="L258" s="13">
        <f t="shared" si="60"/>
        <v>0.72783011405102249</v>
      </c>
      <c r="M258" s="118">
        <f t="shared" si="54"/>
        <v>0.11410963669797725</v>
      </c>
      <c r="N258" s="12">
        <f t="shared" si="55"/>
        <v>2.614122744692482E-2</v>
      </c>
      <c r="O258" s="13">
        <f t="shared" si="61"/>
        <v>0.49539314672546747</v>
      </c>
      <c r="P258" s="118">
        <f t="shared" si="56"/>
        <v>0.13405693384223927</v>
      </c>
      <c r="Q258" s="12">
        <f t="shared" si="57"/>
        <v>2.614122744692482E-2</v>
      </c>
      <c r="R258" s="13">
        <f t="shared" si="62"/>
        <v>0.23408127040849866</v>
      </c>
    </row>
    <row r="259" spans="1:18" x14ac:dyDescent="0.25">
      <c r="A259" s="130">
        <v>41729</v>
      </c>
      <c r="B259" s="41">
        <v>1872.34</v>
      </c>
      <c r="C259" s="39">
        <v>16616.54</v>
      </c>
      <c r="D259" s="12">
        <f t="shared" si="48"/>
        <v>0.19318884265130398</v>
      </c>
      <c r="E259" s="12">
        <f t="shared" si="49"/>
        <v>1.4257249176644837E-2</v>
      </c>
      <c r="F259" s="13">
        <f t="shared" si="58"/>
        <v>0.67066534936421607</v>
      </c>
      <c r="G259" s="118">
        <f t="shared" si="50"/>
        <v>0.29601245275874866</v>
      </c>
      <c r="H259" s="12">
        <f t="shared" si="51"/>
        <v>1.4257249176644837E-2</v>
      </c>
      <c r="I259" s="13">
        <f t="shared" si="59"/>
        <v>0.75262859961287454</v>
      </c>
      <c r="J259" s="118">
        <f t="shared" si="52"/>
        <v>0.16719998334108421</v>
      </c>
      <c r="K259" s="12">
        <f t="shared" si="53"/>
        <v>1.4257249176644837E-2</v>
      </c>
      <c r="L259" s="13">
        <f t="shared" si="60"/>
        <v>0.75626256674698356</v>
      </c>
      <c r="M259" s="118">
        <f t="shared" si="54"/>
        <v>0.17921536383391068</v>
      </c>
      <c r="N259" s="12">
        <f t="shared" si="55"/>
        <v>1.4257249176644837E-2</v>
      </c>
      <c r="O259" s="13">
        <f t="shared" si="61"/>
        <v>0.58210269276069326</v>
      </c>
      <c r="P259" s="118">
        <f t="shared" si="56"/>
        <v>0.11410963669797725</v>
      </c>
      <c r="Q259" s="12">
        <f t="shared" si="57"/>
        <v>1.4257249176644837E-2</v>
      </c>
      <c r="R259" s="13">
        <f t="shared" si="62"/>
        <v>0.29647258361691237</v>
      </c>
    </row>
    <row r="260" spans="1:18" x14ac:dyDescent="0.25">
      <c r="A260" s="130">
        <v>41820</v>
      </c>
      <c r="B260" s="41">
        <v>1960.23</v>
      </c>
      <c r="C260" s="39">
        <v>16841.474999999999</v>
      </c>
      <c r="D260" s="12">
        <f t="shared" si="48"/>
        <v>0.22035386109520139</v>
      </c>
      <c r="E260" s="12">
        <f t="shared" si="49"/>
        <v>2.6720123780876515E-2</v>
      </c>
      <c r="F260" s="13">
        <f t="shared" si="58"/>
        <v>0.65675441957808289</v>
      </c>
      <c r="G260" s="118">
        <f t="shared" si="50"/>
        <v>0.19318884265130398</v>
      </c>
      <c r="H260" s="12">
        <f t="shared" si="51"/>
        <v>2.6720123780876515E-2</v>
      </c>
      <c r="I260" s="13">
        <f t="shared" si="59"/>
        <v>0.74606877033219798</v>
      </c>
      <c r="J260" s="118">
        <f t="shared" si="52"/>
        <v>0.29601245275874866</v>
      </c>
      <c r="K260" s="12">
        <f t="shared" si="53"/>
        <v>2.6720123780876515E-2</v>
      </c>
      <c r="L260" s="13">
        <f t="shared" si="60"/>
        <v>0.75003003569106153</v>
      </c>
      <c r="M260" s="118">
        <f t="shared" si="54"/>
        <v>0.16719998334108421</v>
      </c>
      <c r="N260" s="12">
        <f t="shared" si="55"/>
        <v>2.6720123780876515E-2</v>
      </c>
      <c r="O260" s="13">
        <f t="shared" si="61"/>
        <v>0.61670537753559818</v>
      </c>
      <c r="P260" s="118">
        <f t="shared" si="56"/>
        <v>0.17921536383391068</v>
      </c>
      <c r="Q260" s="12">
        <f t="shared" si="57"/>
        <v>2.6720123780876515E-2</v>
      </c>
      <c r="R260" s="13">
        <f t="shared" si="62"/>
        <v>0.38430332811754586</v>
      </c>
    </row>
    <row r="261" spans="1:18" x14ac:dyDescent="0.25">
      <c r="A261" s="130">
        <v>41912</v>
      </c>
      <c r="B261" s="41">
        <v>1972.29</v>
      </c>
      <c r="C261" s="39">
        <v>17047.098000000002</v>
      </c>
      <c r="D261" s="12">
        <f t="shared" si="48"/>
        <v>0.1729000029734471</v>
      </c>
      <c r="E261" s="12">
        <f t="shared" si="49"/>
        <v>3.1177281686652014E-2</v>
      </c>
      <c r="F261" s="13">
        <f t="shared" si="58"/>
        <v>0.65841370918336617</v>
      </c>
      <c r="G261" s="118">
        <f t="shared" si="50"/>
        <v>0.22035386109520139</v>
      </c>
      <c r="H261" s="12">
        <f t="shared" si="51"/>
        <v>3.1177281686652014E-2</v>
      </c>
      <c r="I261" s="13">
        <f t="shared" si="59"/>
        <v>0.73775995797909022</v>
      </c>
      <c r="J261" s="118">
        <f t="shared" si="52"/>
        <v>0.19318884265130398</v>
      </c>
      <c r="K261" s="12">
        <f t="shared" si="53"/>
        <v>3.1177281686652014E-2</v>
      </c>
      <c r="L261" s="13">
        <f t="shared" si="60"/>
        <v>0.74479437088102507</v>
      </c>
      <c r="M261" s="118">
        <f t="shared" si="54"/>
        <v>0.29601245275874866</v>
      </c>
      <c r="N261" s="12">
        <f t="shared" si="55"/>
        <v>3.1177281686652014E-2</v>
      </c>
      <c r="O261" s="13">
        <f t="shared" si="61"/>
        <v>0.61505033541704024</v>
      </c>
      <c r="P261" s="118">
        <f t="shared" si="56"/>
        <v>0.16719998334108421</v>
      </c>
      <c r="Q261" s="12">
        <f t="shared" si="57"/>
        <v>3.1177281686652014E-2</v>
      </c>
      <c r="R261" s="13">
        <f t="shared" si="62"/>
        <v>0.41676782118749556</v>
      </c>
    </row>
    <row r="262" spans="1:18" x14ac:dyDescent="0.25">
      <c r="A262" s="130">
        <v>42004</v>
      </c>
      <c r="B262" s="41">
        <v>2058.9</v>
      </c>
      <c r="C262" s="39">
        <v>17143.038</v>
      </c>
      <c r="D262" s="12">
        <f t="shared" si="48"/>
        <v>0.11390638187366098</v>
      </c>
      <c r="E262" s="12">
        <f t="shared" si="49"/>
        <v>2.8768548833451701E-2</v>
      </c>
      <c r="F262" s="13">
        <f t="shared" si="58"/>
        <v>0.65987194667810234</v>
      </c>
      <c r="G262" s="118">
        <f t="shared" si="50"/>
        <v>0.1729000029734471</v>
      </c>
      <c r="H262" s="12">
        <f t="shared" si="51"/>
        <v>2.8768548833451701E-2</v>
      </c>
      <c r="I262" s="13">
        <f t="shared" si="59"/>
        <v>0.73787969265399012</v>
      </c>
      <c r="J262" s="118">
        <f t="shared" si="52"/>
        <v>0.22035386109520139</v>
      </c>
      <c r="K262" s="12">
        <f t="shared" si="53"/>
        <v>2.8768548833451701E-2</v>
      </c>
      <c r="L262" s="13">
        <f t="shared" si="60"/>
        <v>0.74168088357638207</v>
      </c>
      <c r="M262" s="118">
        <f t="shared" si="54"/>
        <v>0.19318884265130398</v>
      </c>
      <c r="N262" s="12">
        <f t="shared" si="55"/>
        <v>2.8768548833451701E-2</v>
      </c>
      <c r="O262" s="13">
        <f t="shared" si="61"/>
        <v>0.6096285395179839</v>
      </c>
      <c r="P262" s="118">
        <f t="shared" si="56"/>
        <v>0.29601245275874866</v>
      </c>
      <c r="Q262" s="12">
        <f t="shared" si="57"/>
        <v>2.8768548833451701E-2</v>
      </c>
      <c r="R262" s="13">
        <f t="shared" si="62"/>
        <v>0.41519772680522055</v>
      </c>
    </row>
    <row r="263" spans="1:18" x14ac:dyDescent="0.25">
      <c r="A263" s="130">
        <v>42094</v>
      </c>
      <c r="B263" s="41">
        <v>2067.89</v>
      </c>
      <c r="C263" s="39">
        <v>17305.752</v>
      </c>
      <c r="D263" s="12">
        <f t="shared" si="48"/>
        <v>0.10444150100943195</v>
      </c>
      <c r="E263" s="12">
        <f t="shared" si="49"/>
        <v>4.1477467631648945E-2</v>
      </c>
      <c r="F263" s="13">
        <f t="shared" si="58"/>
        <v>0.65544322499983954</v>
      </c>
      <c r="G263" s="118">
        <f t="shared" si="50"/>
        <v>0.11390638187366098</v>
      </c>
      <c r="H263" s="12">
        <f t="shared" si="51"/>
        <v>4.1477467631648945E-2</v>
      </c>
      <c r="I263" s="13">
        <f t="shared" si="59"/>
        <v>0.73105197001866196</v>
      </c>
      <c r="J263" s="118">
        <f t="shared" si="52"/>
        <v>0.1729000029734471</v>
      </c>
      <c r="K263" s="12">
        <f t="shared" si="53"/>
        <v>4.1477467631648945E-2</v>
      </c>
      <c r="L263" s="13">
        <f t="shared" si="60"/>
        <v>0.73935191743717843</v>
      </c>
      <c r="M263" s="118">
        <f t="shared" si="54"/>
        <v>0.22035386109520139</v>
      </c>
      <c r="N263" s="12">
        <f t="shared" si="55"/>
        <v>4.1477467631648945E-2</v>
      </c>
      <c r="O263" s="13">
        <f t="shared" si="61"/>
        <v>0.60954588266799037</v>
      </c>
      <c r="P263" s="118">
        <f t="shared" si="56"/>
        <v>0.19318884265130398</v>
      </c>
      <c r="Q263" s="12">
        <f t="shared" si="57"/>
        <v>4.1477467631648945E-2</v>
      </c>
      <c r="R263" s="13">
        <f t="shared" si="62"/>
        <v>0.41283909609949371</v>
      </c>
    </row>
    <row r="264" spans="1:18" x14ac:dyDescent="0.25">
      <c r="A264" s="130">
        <v>42185</v>
      </c>
      <c r="B264" s="41">
        <v>2063.11</v>
      </c>
      <c r="C264" s="39">
        <v>17422.845000000001</v>
      </c>
      <c r="D264" s="12">
        <f t="shared" ref="D264:D285" si="63">B264/B260-1</f>
        <v>5.2483637124214999E-2</v>
      </c>
      <c r="E264" s="12">
        <f t="shared" ref="E264:E285" si="64">C264/C260-1</f>
        <v>3.4520135558198106E-2</v>
      </c>
      <c r="F264" s="13">
        <f t="shared" si="58"/>
        <v>0.66065428282948835</v>
      </c>
      <c r="G264" s="118">
        <f t="shared" si="50"/>
        <v>0.10444150100943195</v>
      </c>
      <c r="H264" s="12">
        <f t="shared" si="51"/>
        <v>3.4520135558198106E-2</v>
      </c>
      <c r="I264" s="13">
        <f t="shared" si="59"/>
        <v>0.73647483261995172</v>
      </c>
      <c r="J264" s="118">
        <f t="shared" si="52"/>
        <v>0.11390638187366098</v>
      </c>
      <c r="K264" s="12">
        <f t="shared" si="53"/>
        <v>3.4520135558198106E-2</v>
      </c>
      <c r="L264" s="13">
        <f t="shared" si="60"/>
        <v>0.74156991403220884</v>
      </c>
      <c r="M264" s="118">
        <f t="shared" si="54"/>
        <v>0.1729000029734471</v>
      </c>
      <c r="N264" s="12">
        <f t="shared" si="55"/>
        <v>3.4520135558198106E-2</v>
      </c>
      <c r="O264" s="13">
        <f t="shared" si="61"/>
        <v>0.61008838815834376</v>
      </c>
      <c r="P264" s="118">
        <f t="shared" si="56"/>
        <v>0.22035386109520139</v>
      </c>
      <c r="Q264" s="12">
        <f t="shared" si="57"/>
        <v>3.4520135558198106E-2</v>
      </c>
      <c r="R264" s="13">
        <f t="shared" si="62"/>
        <v>0.39987766518701162</v>
      </c>
    </row>
    <row r="265" spans="1:18" x14ac:dyDescent="0.25">
      <c r="A265" s="130">
        <v>42277</v>
      </c>
      <c r="B265" s="41">
        <v>1920.03</v>
      </c>
      <c r="C265" s="39">
        <v>17486.021000000001</v>
      </c>
      <c r="D265" s="12">
        <f t="shared" si="63"/>
        <v>-2.6497117563847095E-2</v>
      </c>
      <c r="E265" s="12">
        <f t="shared" si="64"/>
        <v>2.5747666846286599E-2</v>
      </c>
      <c r="F265" s="13">
        <f t="shared" si="58"/>
        <v>0.66182960645038102</v>
      </c>
      <c r="G265" s="118">
        <f t="shared" ref="G265:G285" si="65">D264</f>
        <v>5.2483637124214999E-2</v>
      </c>
      <c r="H265" s="12">
        <f t="shared" ref="H265:H285" si="66">E265</f>
        <v>2.5747666846286599E-2</v>
      </c>
      <c r="I265" s="13">
        <f t="shared" si="59"/>
        <v>0.74594035509238465</v>
      </c>
      <c r="J265" s="118">
        <f t="shared" si="52"/>
        <v>0.10444150100943195</v>
      </c>
      <c r="K265" s="12">
        <f t="shared" si="53"/>
        <v>2.5747666846286599E-2</v>
      </c>
      <c r="L265" s="13">
        <f t="shared" si="60"/>
        <v>0.7483035378314622</v>
      </c>
      <c r="M265" s="118">
        <f t="shared" si="54"/>
        <v>0.11390638187366098</v>
      </c>
      <c r="N265" s="12">
        <f t="shared" si="55"/>
        <v>2.5747666846286599E-2</v>
      </c>
      <c r="O265" s="13">
        <f t="shared" si="61"/>
        <v>0.61223826609615106</v>
      </c>
      <c r="P265" s="118">
        <f t="shared" si="56"/>
        <v>0.1729000029734471</v>
      </c>
      <c r="Q265" s="12">
        <f t="shared" si="57"/>
        <v>2.5747666846286599E-2</v>
      </c>
      <c r="R265" s="13">
        <f t="shared" si="62"/>
        <v>0.39631201288855544</v>
      </c>
    </row>
    <row r="266" spans="1:18" x14ac:dyDescent="0.25">
      <c r="A266" s="130">
        <v>42369</v>
      </c>
      <c r="B266" s="41">
        <v>2043.94</v>
      </c>
      <c r="C266" s="39">
        <v>17514.062000000002</v>
      </c>
      <c r="D266" s="12">
        <f t="shared" si="63"/>
        <v>-7.26601583369757E-3</v>
      </c>
      <c r="E266" s="12">
        <f t="shared" si="64"/>
        <v>2.1642838334722247E-2</v>
      </c>
      <c r="F266" s="13">
        <f t="shared" si="58"/>
        <v>0.66028939266652276</v>
      </c>
      <c r="G266" s="118">
        <f t="shared" si="65"/>
        <v>-2.6497117563847095E-2</v>
      </c>
      <c r="H266" s="12">
        <f t="shared" si="66"/>
        <v>2.1642838334722247E-2</v>
      </c>
      <c r="I266" s="13">
        <f t="shared" si="59"/>
        <v>0.75185923504894459</v>
      </c>
      <c r="J266" s="118">
        <f t="shared" ref="J266:J285" si="67">D264</f>
        <v>5.2483637124214999E-2</v>
      </c>
      <c r="K266" s="12">
        <f t="shared" ref="K266:K285" si="68">E266</f>
        <v>2.1642838334722247E-2</v>
      </c>
      <c r="L266" s="13">
        <f t="shared" si="60"/>
        <v>0.75983698697465341</v>
      </c>
      <c r="M266" s="118">
        <f t="shared" si="54"/>
        <v>0.10444150100943195</v>
      </c>
      <c r="N266" s="12">
        <f t="shared" si="55"/>
        <v>2.1642838334722247E-2</v>
      </c>
      <c r="O266" s="13">
        <f t="shared" si="61"/>
        <v>0.61792011955968396</v>
      </c>
      <c r="P266" s="118">
        <f t="shared" si="56"/>
        <v>0.11390638187366098</v>
      </c>
      <c r="Q266" s="12">
        <f t="shared" si="57"/>
        <v>2.1642838334722247E-2</v>
      </c>
      <c r="R266" s="13">
        <f t="shared" si="62"/>
        <v>0.39582578067644891</v>
      </c>
    </row>
    <row r="267" spans="1:18" x14ac:dyDescent="0.25">
      <c r="A267" s="130">
        <v>42460</v>
      </c>
      <c r="B267" s="41">
        <v>2059.7399999999998</v>
      </c>
      <c r="C267" s="39">
        <v>17613.263999999999</v>
      </c>
      <c r="D267" s="12">
        <f t="shared" si="63"/>
        <v>-3.9412154418272394E-3</v>
      </c>
      <c r="E267" s="12">
        <f t="shared" si="64"/>
        <v>1.7769352062828592E-2</v>
      </c>
      <c r="F267" s="13">
        <f t="shared" si="58"/>
        <v>0.66840779570450992</v>
      </c>
      <c r="G267" s="118">
        <f t="shared" si="65"/>
        <v>-7.26601583369757E-3</v>
      </c>
      <c r="H267" s="12">
        <f t="shared" si="66"/>
        <v>1.7769352062828592E-2</v>
      </c>
      <c r="I267" s="13">
        <f t="shared" si="59"/>
        <v>0.7517467049505715</v>
      </c>
      <c r="J267" s="118">
        <f t="shared" si="67"/>
        <v>-2.6497117563847095E-2</v>
      </c>
      <c r="K267" s="12">
        <f t="shared" si="68"/>
        <v>1.7769352062828592E-2</v>
      </c>
      <c r="L267" s="13">
        <f t="shared" si="60"/>
        <v>0.76541258355276665</v>
      </c>
      <c r="M267" s="118">
        <f t="shared" ref="M267:M285" si="69">D264</f>
        <v>5.2483637124214999E-2</v>
      </c>
      <c r="N267" s="12">
        <f t="shared" ref="N267:N285" si="70">E267</f>
        <v>1.7769352062828592E-2</v>
      </c>
      <c r="O267" s="13">
        <f t="shared" si="61"/>
        <v>0.62582690515259054</v>
      </c>
      <c r="P267" s="118">
        <f t="shared" si="56"/>
        <v>0.10444150100943195</v>
      </c>
      <c r="Q267" s="12">
        <f t="shared" si="57"/>
        <v>1.7769352062828592E-2</v>
      </c>
      <c r="R267" s="13">
        <f t="shared" si="62"/>
        <v>0.39732051262183204</v>
      </c>
    </row>
    <row r="268" spans="1:18" x14ac:dyDescent="0.25">
      <c r="A268" s="130">
        <v>42551</v>
      </c>
      <c r="B268" s="41">
        <v>2098.86</v>
      </c>
      <c r="C268" s="39">
        <v>17668.203000000001</v>
      </c>
      <c r="D268" s="12">
        <f t="shared" si="63"/>
        <v>1.7328208384429278E-2</v>
      </c>
      <c r="E268" s="12">
        <f t="shared" si="64"/>
        <v>1.4082545072288788E-2</v>
      </c>
      <c r="F268" s="13">
        <f t="shared" si="58"/>
        <v>0.67232053333838149</v>
      </c>
      <c r="G268" s="118">
        <f t="shared" si="65"/>
        <v>-3.9412154418272394E-3</v>
      </c>
      <c r="H268" s="12">
        <f t="shared" si="66"/>
        <v>1.4082545072288788E-2</v>
      </c>
      <c r="I268" s="13">
        <f t="shared" si="59"/>
        <v>0.76589752189123594</v>
      </c>
      <c r="J268" s="118">
        <f t="shared" si="67"/>
        <v>-7.26601583369757E-3</v>
      </c>
      <c r="K268" s="12">
        <f t="shared" si="68"/>
        <v>1.4082545072288788E-2</v>
      </c>
      <c r="L268" s="13">
        <f t="shared" si="60"/>
        <v>0.76935187207847111</v>
      </c>
      <c r="M268" s="118">
        <f t="shared" si="69"/>
        <v>-2.6497117563847095E-2</v>
      </c>
      <c r="N268" s="12">
        <f t="shared" si="70"/>
        <v>1.4082545072288788E-2</v>
      </c>
      <c r="O268" s="13">
        <f t="shared" si="61"/>
        <v>0.63617867405428197</v>
      </c>
      <c r="P268" s="118">
        <f t="shared" ref="P268:P285" si="71">D264</f>
        <v>5.2483637124214999E-2</v>
      </c>
      <c r="Q268" s="12">
        <f t="shared" ref="Q268:Q285" si="72">E268</f>
        <v>1.4082545072288788E-2</v>
      </c>
      <c r="R268" s="13">
        <f t="shared" si="62"/>
        <v>0.40582697538938417</v>
      </c>
    </row>
    <row r="269" spans="1:18" x14ac:dyDescent="0.25">
      <c r="A269" s="130">
        <v>42643</v>
      </c>
      <c r="B269" s="41">
        <v>2168.27</v>
      </c>
      <c r="C269" s="39">
        <v>17764.387999999999</v>
      </c>
      <c r="D269" s="12">
        <f t="shared" si="63"/>
        <v>0.12928964651593988</v>
      </c>
      <c r="E269" s="12">
        <f t="shared" si="64"/>
        <v>1.5919402132709148E-2</v>
      </c>
      <c r="F269" s="13">
        <f t="shared" si="58"/>
        <v>0.67809587313104891</v>
      </c>
      <c r="G269" s="118">
        <f t="shared" si="65"/>
        <v>1.7328208384429278E-2</v>
      </c>
      <c r="H269" s="12">
        <f t="shared" si="66"/>
        <v>1.5919402132709148E-2</v>
      </c>
      <c r="I269" s="13">
        <f t="shared" si="59"/>
        <v>0.76880233286737376</v>
      </c>
      <c r="J269" s="118">
        <f t="shared" si="67"/>
        <v>-3.9412154418272394E-3</v>
      </c>
      <c r="K269" s="12">
        <f t="shared" si="68"/>
        <v>1.5919402132709148E-2</v>
      </c>
      <c r="L269" s="13">
        <f t="shared" si="60"/>
        <v>0.78018611928145998</v>
      </c>
      <c r="M269" s="118">
        <f t="shared" si="69"/>
        <v>-7.26601583369757E-3</v>
      </c>
      <c r="N269" s="12">
        <f t="shared" si="70"/>
        <v>1.5919402132709148E-2</v>
      </c>
      <c r="O269" s="13">
        <f t="shared" si="61"/>
        <v>0.63651218697907486</v>
      </c>
      <c r="P269" s="118">
        <f t="shared" si="71"/>
        <v>-2.6497117563847095E-2</v>
      </c>
      <c r="Q269" s="12">
        <f t="shared" si="72"/>
        <v>1.5919402132709148E-2</v>
      </c>
      <c r="R269" s="13">
        <f t="shared" si="62"/>
        <v>0.41130421620836083</v>
      </c>
    </row>
    <row r="270" spans="1:18" x14ac:dyDescent="0.25">
      <c r="A270" s="130">
        <v>42735</v>
      </c>
      <c r="B270" s="41">
        <v>2238.83</v>
      </c>
      <c r="C270" s="39">
        <v>17876.179</v>
      </c>
      <c r="D270" s="12">
        <f t="shared" si="63"/>
        <v>9.5350157049619799E-2</v>
      </c>
      <c r="E270" s="12">
        <f t="shared" si="64"/>
        <v>2.0675786119747519E-2</v>
      </c>
      <c r="F270" s="13">
        <f t="shared" si="58"/>
        <v>0.6789962971818192</v>
      </c>
      <c r="G270" s="118">
        <f t="shared" si="65"/>
        <v>0.12928964651593988</v>
      </c>
      <c r="H270" s="12">
        <f t="shared" si="66"/>
        <v>2.0675786119747519E-2</v>
      </c>
      <c r="I270" s="13">
        <f t="shared" si="59"/>
        <v>0.77165035774735935</v>
      </c>
      <c r="J270" s="118">
        <f t="shared" si="67"/>
        <v>1.7328208384429278E-2</v>
      </c>
      <c r="K270" s="12">
        <f t="shared" si="68"/>
        <v>2.0675786119747519E-2</v>
      </c>
      <c r="L270" s="13">
        <f t="shared" si="60"/>
        <v>0.77668409155607743</v>
      </c>
      <c r="M270" s="118">
        <f t="shared" si="69"/>
        <v>-3.9412154418272394E-3</v>
      </c>
      <c r="N270" s="12">
        <f t="shared" si="70"/>
        <v>2.0675786119747519E-2</v>
      </c>
      <c r="O270" s="13">
        <f t="shared" si="61"/>
        <v>0.63596176863968346</v>
      </c>
      <c r="P270" s="118">
        <f t="shared" si="71"/>
        <v>-7.26601583369757E-3</v>
      </c>
      <c r="Q270" s="12">
        <f t="shared" si="72"/>
        <v>2.0675786119747519E-2</v>
      </c>
      <c r="R270" s="13">
        <f t="shared" si="62"/>
        <v>0.40538720624619096</v>
      </c>
    </row>
    <row r="271" spans="1:18" x14ac:dyDescent="0.25">
      <c r="A271" s="130">
        <v>42825</v>
      </c>
      <c r="B271" s="41">
        <v>2362.7199999999998</v>
      </c>
      <c r="C271" s="39">
        <v>17977.298999999999</v>
      </c>
      <c r="D271" s="12">
        <f t="shared" si="63"/>
        <v>0.1470962354471923</v>
      </c>
      <c r="E271" s="12">
        <f t="shared" si="64"/>
        <v>2.0668230488114059E-2</v>
      </c>
      <c r="F271" s="13">
        <f t="shared" si="58"/>
        <v>0.67844984179922629</v>
      </c>
      <c r="G271" s="118">
        <f t="shared" si="65"/>
        <v>9.5350157049619799E-2</v>
      </c>
      <c r="H271" s="12">
        <f t="shared" si="66"/>
        <v>2.0668230488114059E-2</v>
      </c>
      <c r="I271" s="13">
        <f t="shared" si="59"/>
        <v>0.77369880301046046</v>
      </c>
      <c r="J271" s="118">
        <f t="shared" si="67"/>
        <v>0.12928964651593988</v>
      </c>
      <c r="K271" s="12">
        <f t="shared" si="68"/>
        <v>2.0668230488114059E-2</v>
      </c>
      <c r="L271" s="13">
        <f t="shared" si="60"/>
        <v>0.78096253417218242</v>
      </c>
      <c r="M271" s="118">
        <f t="shared" si="69"/>
        <v>1.7328208384429278E-2</v>
      </c>
      <c r="N271" s="12">
        <f t="shared" si="70"/>
        <v>2.0668230488114059E-2</v>
      </c>
      <c r="O271" s="13">
        <f t="shared" si="61"/>
        <v>0.63280021917243467</v>
      </c>
      <c r="P271" s="118">
        <f t="shared" si="71"/>
        <v>-3.9412154418272394E-3</v>
      </c>
      <c r="Q271" s="12">
        <f t="shared" si="72"/>
        <v>2.0668230488114059E-2</v>
      </c>
      <c r="R271" s="13">
        <f t="shared" si="62"/>
        <v>0.40618088898924487</v>
      </c>
    </row>
    <row r="272" spans="1:18" x14ac:dyDescent="0.25">
      <c r="A272" s="130">
        <v>42916</v>
      </c>
      <c r="B272" s="41">
        <v>2423.41</v>
      </c>
      <c r="C272" s="39">
        <v>18054.052</v>
      </c>
      <c r="D272" s="12">
        <f t="shared" si="63"/>
        <v>0.15463156189550498</v>
      </c>
      <c r="E272" s="12">
        <f t="shared" si="64"/>
        <v>2.1838610298964722E-2</v>
      </c>
      <c r="F272" s="13">
        <f t="shared" si="58"/>
        <v>0.68016576913916693</v>
      </c>
      <c r="G272" s="118">
        <f t="shared" si="65"/>
        <v>0.1470962354471923</v>
      </c>
      <c r="H272" s="12">
        <f t="shared" si="66"/>
        <v>2.1838610298964722E-2</v>
      </c>
      <c r="I272" s="13">
        <f t="shared" si="59"/>
        <v>0.77626975106935381</v>
      </c>
      <c r="J272" s="118">
        <f t="shared" si="67"/>
        <v>9.5350157049619799E-2</v>
      </c>
      <c r="K272" s="12">
        <f t="shared" si="68"/>
        <v>2.1838610298964722E-2</v>
      </c>
      <c r="L272" s="13">
        <f t="shared" si="60"/>
        <v>0.78099642024870108</v>
      </c>
      <c r="M272" s="118">
        <f t="shared" si="69"/>
        <v>0.12928964651593988</v>
      </c>
      <c r="N272" s="12">
        <f t="shared" si="70"/>
        <v>2.1838610298964722E-2</v>
      </c>
      <c r="O272" s="13">
        <f t="shared" si="61"/>
        <v>0.63408794761859277</v>
      </c>
      <c r="P272" s="118">
        <f t="shared" si="71"/>
        <v>1.7328208384429278E-2</v>
      </c>
      <c r="Q272" s="12">
        <f t="shared" si="72"/>
        <v>2.1838610298964722E-2</v>
      </c>
      <c r="R272" s="13">
        <f t="shared" si="62"/>
        <v>0.40252790148001727</v>
      </c>
    </row>
    <row r="273" spans="1:18" x14ac:dyDescent="0.25">
      <c r="A273" s="130">
        <v>43008</v>
      </c>
      <c r="B273" s="41">
        <v>2519.36</v>
      </c>
      <c r="C273" s="39">
        <v>18185.635999999999</v>
      </c>
      <c r="D273" s="12">
        <f t="shared" si="63"/>
        <v>0.16192171639140884</v>
      </c>
      <c r="E273" s="12">
        <f t="shared" si="64"/>
        <v>2.3713060084028736E-2</v>
      </c>
      <c r="F273" s="13">
        <f t="shared" si="58"/>
        <v>0.68329173740257454</v>
      </c>
      <c r="G273" s="118">
        <f t="shared" si="65"/>
        <v>0.15463156189550498</v>
      </c>
      <c r="H273" s="12">
        <f t="shared" si="66"/>
        <v>2.3713060084028736E-2</v>
      </c>
      <c r="I273" s="13">
        <f t="shared" si="59"/>
        <v>0.77743959832740128</v>
      </c>
      <c r="J273" s="118">
        <f t="shared" si="67"/>
        <v>0.1470962354471923</v>
      </c>
      <c r="K273" s="12">
        <f t="shared" si="68"/>
        <v>2.3713060084028736E-2</v>
      </c>
      <c r="L273" s="13">
        <f t="shared" si="60"/>
        <v>0.78230782732233783</v>
      </c>
      <c r="M273" s="118">
        <f t="shared" si="69"/>
        <v>9.5350157049619799E-2</v>
      </c>
      <c r="N273" s="12">
        <f t="shared" si="70"/>
        <v>2.3713060084028736E-2</v>
      </c>
      <c r="O273" s="13">
        <f t="shared" si="61"/>
        <v>0.63385729846398431</v>
      </c>
      <c r="P273" s="118">
        <f t="shared" si="71"/>
        <v>0.12928964651593988</v>
      </c>
      <c r="Q273" s="12">
        <f t="shared" si="72"/>
        <v>2.3713060084028736E-2</v>
      </c>
      <c r="R273" s="13">
        <f t="shared" si="62"/>
        <v>0.40522423976052552</v>
      </c>
    </row>
    <row r="274" spans="1:18" x14ac:dyDescent="0.25">
      <c r="A274" s="130">
        <v>43100</v>
      </c>
      <c r="B274" s="41">
        <v>2673.61</v>
      </c>
      <c r="C274" s="39">
        <v>18359.432000000001</v>
      </c>
      <c r="D274" s="12">
        <f t="shared" si="63"/>
        <v>0.19419964892376829</v>
      </c>
      <c r="E274" s="12">
        <f t="shared" si="64"/>
        <v>2.7033349800312578E-2</v>
      </c>
      <c r="F274" s="13">
        <f t="shared" si="58"/>
        <v>0.68570495889233429</v>
      </c>
      <c r="G274" s="118">
        <f t="shared" si="65"/>
        <v>0.16192171639140884</v>
      </c>
      <c r="H274" s="12">
        <f t="shared" si="66"/>
        <v>2.7033349800312578E-2</v>
      </c>
      <c r="I274" s="13">
        <f t="shared" si="59"/>
        <v>0.77855805724011584</v>
      </c>
      <c r="J274" s="118">
        <f t="shared" si="67"/>
        <v>0.15463156189550498</v>
      </c>
      <c r="K274" s="12">
        <f t="shared" si="68"/>
        <v>2.7033349800312578E-2</v>
      </c>
      <c r="L274" s="13">
        <f t="shared" si="60"/>
        <v>0.78394775833579822</v>
      </c>
      <c r="M274" s="118">
        <f t="shared" si="69"/>
        <v>0.1470962354471923</v>
      </c>
      <c r="N274" s="12">
        <f t="shared" si="70"/>
        <v>2.7033349800312578E-2</v>
      </c>
      <c r="O274" s="13">
        <f t="shared" si="61"/>
        <v>0.63490646037072374</v>
      </c>
      <c r="P274" s="118">
        <f t="shared" si="71"/>
        <v>9.5350157049619799E-2</v>
      </c>
      <c r="Q274" s="12">
        <f t="shared" si="72"/>
        <v>2.7033349800312578E-2</v>
      </c>
      <c r="R274" s="13">
        <f t="shared" si="62"/>
        <v>0.40529599164003249</v>
      </c>
    </row>
    <row r="275" spans="1:18" x14ac:dyDescent="0.25">
      <c r="A275" s="130">
        <v>43190</v>
      </c>
      <c r="B275" s="41">
        <v>2640.87</v>
      </c>
      <c r="C275" s="39">
        <v>18530.483</v>
      </c>
      <c r="D275" s="12">
        <f t="shared" si="63"/>
        <v>0.11772448703189542</v>
      </c>
      <c r="E275" s="12">
        <f t="shared" si="64"/>
        <v>3.077125212191234E-2</v>
      </c>
      <c r="F275" s="13">
        <f t="shared" si="58"/>
        <v>0.68664418233929336</v>
      </c>
      <c r="G275" s="118">
        <f t="shared" si="65"/>
        <v>0.19419964892376829</v>
      </c>
      <c r="H275" s="12">
        <f t="shared" si="66"/>
        <v>3.077125212191234E-2</v>
      </c>
      <c r="I275" s="13">
        <f t="shared" si="59"/>
        <v>0.78154467043832898</v>
      </c>
      <c r="J275" s="118">
        <f t="shared" si="67"/>
        <v>0.16192171639140884</v>
      </c>
      <c r="K275" s="12">
        <f t="shared" si="68"/>
        <v>3.077125212191234E-2</v>
      </c>
      <c r="L275" s="13">
        <f t="shared" si="60"/>
        <v>0.78635015690910359</v>
      </c>
      <c r="M275" s="118">
        <f t="shared" si="69"/>
        <v>0.15463156189550498</v>
      </c>
      <c r="N275" s="12">
        <f t="shared" si="70"/>
        <v>3.077125212191234E-2</v>
      </c>
      <c r="O275" s="13">
        <f t="shared" si="61"/>
        <v>0.63744316538404933</v>
      </c>
      <c r="P275" s="118">
        <f t="shared" si="71"/>
        <v>0.1470962354471923</v>
      </c>
      <c r="Q275" s="12">
        <f t="shared" si="72"/>
        <v>3.077125212191234E-2</v>
      </c>
      <c r="R275" s="13">
        <f t="shared" si="62"/>
        <v>0.40905937312652912</v>
      </c>
    </row>
    <row r="276" spans="1:18" x14ac:dyDescent="0.25">
      <c r="A276" s="130">
        <v>43281</v>
      </c>
      <c r="B276" s="41">
        <v>2718.37</v>
      </c>
      <c r="C276" s="39">
        <v>18654.383000000002</v>
      </c>
      <c r="D276" s="12">
        <f t="shared" si="63"/>
        <v>0.12171279313034122</v>
      </c>
      <c r="E276" s="12">
        <f t="shared" si="64"/>
        <v>3.3251870549614093E-2</v>
      </c>
      <c r="F276" s="13">
        <f t="shared" si="58"/>
        <v>0.68604373360768478</v>
      </c>
      <c r="G276" s="118">
        <f t="shared" si="65"/>
        <v>0.11772448703189542</v>
      </c>
      <c r="H276" s="12">
        <f t="shared" si="66"/>
        <v>3.3251870549614093E-2</v>
      </c>
      <c r="I276" s="13">
        <f t="shared" si="59"/>
        <v>0.77813033901487949</v>
      </c>
      <c r="J276" s="118">
        <f t="shared" si="67"/>
        <v>0.19419964892376829</v>
      </c>
      <c r="K276" s="12">
        <f t="shared" si="68"/>
        <v>3.3251870549614093E-2</v>
      </c>
      <c r="L276" s="13">
        <f t="shared" si="60"/>
        <v>0.79432366528508491</v>
      </c>
      <c r="M276" s="118">
        <f t="shared" si="69"/>
        <v>0.16192171639140884</v>
      </c>
      <c r="N276" s="12">
        <f t="shared" si="70"/>
        <v>3.3251870549614093E-2</v>
      </c>
      <c r="O276" s="13">
        <f t="shared" si="61"/>
        <v>0.64857336403177113</v>
      </c>
      <c r="P276" s="118">
        <f t="shared" si="71"/>
        <v>0.15463156189550498</v>
      </c>
      <c r="Q276" s="12">
        <f t="shared" si="72"/>
        <v>3.3251870549614093E-2</v>
      </c>
      <c r="R276" s="13">
        <f t="shared" si="62"/>
        <v>0.41644529008798681</v>
      </c>
    </row>
    <row r="277" spans="1:18" x14ac:dyDescent="0.25">
      <c r="A277" s="130">
        <v>43373</v>
      </c>
      <c r="B277" s="41">
        <v>2913.98</v>
      </c>
      <c r="C277" s="39">
        <v>18752.355</v>
      </c>
      <c r="D277" s="12">
        <f t="shared" si="63"/>
        <v>0.1566350184173757</v>
      </c>
      <c r="E277" s="12">
        <f t="shared" si="64"/>
        <v>3.1163001392967571E-2</v>
      </c>
      <c r="F277" s="13">
        <f t="shared" si="58"/>
        <v>0.69379412425817377</v>
      </c>
      <c r="G277" s="118">
        <f t="shared" si="65"/>
        <v>0.12171279313034122</v>
      </c>
      <c r="H277" s="12">
        <f t="shared" si="66"/>
        <v>3.1163001392967571E-2</v>
      </c>
      <c r="I277" s="13">
        <f t="shared" si="59"/>
        <v>0.77790355063321626</v>
      </c>
      <c r="J277" s="118">
        <f t="shared" si="67"/>
        <v>0.11772448703189542</v>
      </c>
      <c r="K277" s="12">
        <f t="shared" si="68"/>
        <v>3.1163001392967571E-2</v>
      </c>
      <c r="L277" s="13">
        <f t="shared" si="60"/>
        <v>0.79239308674997377</v>
      </c>
      <c r="M277" s="118">
        <f t="shared" si="69"/>
        <v>0.19419964892376829</v>
      </c>
      <c r="N277" s="12">
        <f t="shared" si="70"/>
        <v>3.1163001392967571E-2</v>
      </c>
      <c r="O277" s="13">
        <f t="shared" si="61"/>
        <v>0.65891152964853084</v>
      </c>
      <c r="P277" s="118">
        <f t="shared" si="71"/>
        <v>0.16192171639140884</v>
      </c>
      <c r="Q277" s="12">
        <f t="shared" si="72"/>
        <v>3.1163001392967571E-2</v>
      </c>
      <c r="R277" s="13">
        <f t="shared" si="62"/>
        <v>0.43001845234241248</v>
      </c>
    </row>
    <row r="278" spans="1:18" x14ac:dyDescent="0.25">
      <c r="A278" s="130">
        <v>43465</v>
      </c>
      <c r="B278" s="41">
        <v>2506.85</v>
      </c>
      <c r="C278" s="39">
        <v>18813.922999999999</v>
      </c>
      <c r="D278" s="12">
        <f t="shared" si="63"/>
        <v>-6.2372597349650949E-2</v>
      </c>
      <c r="E278" s="12">
        <f t="shared" si="64"/>
        <v>2.4755177611159196E-2</v>
      </c>
      <c r="F278" s="13">
        <f t="shared" si="58"/>
        <v>0.67051033038362418</v>
      </c>
      <c r="G278" s="118">
        <f t="shared" si="65"/>
        <v>0.1566350184173757</v>
      </c>
      <c r="H278" s="12">
        <f t="shared" si="66"/>
        <v>2.4755177611159196E-2</v>
      </c>
      <c r="I278" s="13">
        <f t="shared" si="59"/>
        <v>0.77368052555085676</v>
      </c>
      <c r="J278" s="118">
        <f t="shared" si="67"/>
        <v>0.12171279313034122</v>
      </c>
      <c r="K278" s="12">
        <f t="shared" si="68"/>
        <v>2.4755177611159196E-2</v>
      </c>
      <c r="L278" s="13">
        <f t="shared" si="60"/>
        <v>0.78894245937961327</v>
      </c>
      <c r="M278" s="118">
        <f t="shared" si="69"/>
        <v>0.11772448703189542</v>
      </c>
      <c r="N278" s="12">
        <f t="shared" si="70"/>
        <v>2.4755177611159196E-2</v>
      </c>
      <c r="O278" s="13">
        <f t="shared" si="61"/>
        <v>0.66246398827075792</v>
      </c>
      <c r="P278" s="118">
        <f t="shared" si="71"/>
        <v>0.19419964892376829</v>
      </c>
      <c r="Q278" s="12">
        <f t="shared" si="72"/>
        <v>2.4755177611159196E-2</v>
      </c>
      <c r="R278" s="13">
        <f t="shared" si="62"/>
        <v>0.44938447499364043</v>
      </c>
    </row>
    <row r="279" spans="1:18" x14ac:dyDescent="0.25">
      <c r="A279" s="130">
        <v>43555</v>
      </c>
      <c r="B279" s="41">
        <v>2834.4</v>
      </c>
      <c r="C279" s="39">
        <v>18950.347000000002</v>
      </c>
      <c r="D279" s="12">
        <f t="shared" si="63"/>
        <v>7.3282668211612112E-2</v>
      </c>
      <c r="E279" s="12">
        <f t="shared" si="64"/>
        <v>2.2658017063019953E-2</v>
      </c>
      <c r="F279" s="13">
        <f t="shared" si="58"/>
        <v>0.59790205090606241</v>
      </c>
      <c r="G279" s="118">
        <f t="shared" si="65"/>
        <v>-6.2372597349650949E-2</v>
      </c>
      <c r="H279" s="12">
        <f t="shared" si="66"/>
        <v>2.2658017063019953E-2</v>
      </c>
      <c r="I279" s="13">
        <f t="shared" si="59"/>
        <v>0.7331110614137647</v>
      </c>
      <c r="J279" s="118">
        <f t="shared" si="67"/>
        <v>0.1566350184173757</v>
      </c>
      <c r="K279" s="12">
        <f t="shared" si="68"/>
        <v>2.2658017063019953E-2</v>
      </c>
      <c r="L279" s="13">
        <f t="shared" si="60"/>
        <v>0.78689525468720345</v>
      </c>
      <c r="M279" s="118">
        <f t="shared" si="69"/>
        <v>0.12171279313034122</v>
      </c>
      <c r="N279" s="12">
        <f t="shared" si="70"/>
        <v>2.2658017063019953E-2</v>
      </c>
      <c r="O279" s="13">
        <f t="shared" si="61"/>
        <v>0.67173014830108213</v>
      </c>
      <c r="P279" s="118">
        <f t="shared" si="71"/>
        <v>0.11772448703189542</v>
      </c>
      <c r="Q279" s="12">
        <f t="shared" si="72"/>
        <v>2.2658017063019953E-2</v>
      </c>
      <c r="R279" s="13">
        <f t="shared" si="62"/>
        <v>0.47660588900296769</v>
      </c>
    </row>
    <row r="280" spans="1:18" x14ac:dyDescent="0.25">
      <c r="A280" s="130">
        <v>43646</v>
      </c>
      <c r="B280" s="41">
        <v>2941.76</v>
      </c>
      <c r="C280" s="39">
        <v>19020.598999999998</v>
      </c>
      <c r="D280" s="12">
        <f t="shared" si="63"/>
        <v>8.2177922799324676E-2</v>
      </c>
      <c r="E280" s="12">
        <f t="shared" si="64"/>
        <v>1.9631632951891076E-2</v>
      </c>
      <c r="F280" s="13">
        <f>CORREL(D240:D280,E240:E280)</f>
        <v>0.45284883297509881</v>
      </c>
      <c r="G280" s="118">
        <f t="shared" si="65"/>
        <v>7.3282668211612112E-2</v>
      </c>
      <c r="H280" s="12">
        <f t="shared" si="66"/>
        <v>1.9631632951891076E-2</v>
      </c>
      <c r="I280" s="13">
        <f t="shared" si="59"/>
        <v>0.65565017723213148</v>
      </c>
      <c r="J280" s="118">
        <f t="shared" si="67"/>
        <v>-6.2372597349650949E-2</v>
      </c>
      <c r="K280" s="12">
        <f t="shared" si="68"/>
        <v>1.9631632951891076E-2</v>
      </c>
      <c r="L280" s="13">
        <f t="shared" si="60"/>
        <v>0.76141564483166668</v>
      </c>
      <c r="M280" s="118">
        <f t="shared" si="69"/>
        <v>0.1566350184173757</v>
      </c>
      <c r="N280" s="12">
        <f t="shared" si="70"/>
        <v>1.9631632951891076E-2</v>
      </c>
      <c r="O280" s="13">
        <f t="shared" si="61"/>
        <v>0.66716716779779328</v>
      </c>
      <c r="P280" s="118">
        <f t="shared" si="71"/>
        <v>0.12171279313034122</v>
      </c>
      <c r="Q280" s="12">
        <f t="shared" si="72"/>
        <v>1.9631632951891076E-2</v>
      </c>
      <c r="R280" s="13">
        <f t="shared" si="62"/>
        <v>0.47812625633595734</v>
      </c>
    </row>
    <row r="281" spans="1:18" x14ac:dyDescent="0.25">
      <c r="A281" s="130">
        <v>43738</v>
      </c>
      <c r="B281" s="41">
        <v>2976.74</v>
      </c>
      <c r="C281" s="39">
        <v>19141.743999999999</v>
      </c>
      <c r="D281" s="12">
        <f t="shared" si="63"/>
        <v>2.1537553449234359E-2</v>
      </c>
      <c r="E281" s="12">
        <f t="shared" si="64"/>
        <v>2.0764805273790987E-2</v>
      </c>
      <c r="F281" s="13">
        <f>CORREL(D241:D281,E241:E281)</f>
        <v>0.18512379687229638</v>
      </c>
      <c r="G281" s="118">
        <f t="shared" si="65"/>
        <v>8.2177922799324676E-2</v>
      </c>
      <c r="H281" s="12">
        <f t="shared" si="66"/>
        <v>2.0764805273790987E-2</v>
      </c>
      <c r="I281" s="13">
        <f t="shared" si="59"/>
        <v>0.4752466195250647</v>
      </c>
      <c r="J281" s="118">
        <f t="shared" si="67"/>
        <v>7.3282668211612112E-2</v>
      </c>
      <c r="K281" s="12">
        <f t="shared" si="68"/>
        <v>2.0764805273790987E-2</v>
      </c>
      <c r="L281" s="13">
        <f t="shared" si="60"/>
        <v>0.68473247820754546</v>
      </c>
      <c r="M281" s="118">
        <f t="shared" si="69"/>
        <v>-6.2372597349650949E-2</v>
      </c>
      <c r="N281" s="12">
        <f t="shared" si="70"/>
        <v>2.0764805273790987E-2</v>
      </c>
      <c r="O281" s="13">
        <f t="shared" si="61"/>
        <v>0.64393832691657094</v>
      </c>
      <c r="P281" s="118">
        <f t="shared" si="71"/>
        <v>0.1566350184173757</v>
      </c>
      <c r="Q281" s="12">
        <f t="shared" si="72"/>
        <v>2.0764805273790987E-2</v>
      </c>
      <c r="R281" s="13">
        <f t="shared" si="62"/>
        <v>0.45980002175388124</v>
      </c>
    </row>
    <row r="282" spans="1:18" x14ac:dyDescent="0.25">
      <c r="A282" s="130">
        <v>43830</v>
      </c>
      <c r="B282" s="41">
        <v>3230.78</v>
      </c>
      <c r="C282" s="39">
        <v>19253.958999999999</v>
      </c>
      <c r="D282" s="12">
        <f t="shared" si="63"/>
        <v>0.28878074077028959</v>
      </c>
      <c r="E282" s="12">
        <f t="shared" si="64"/>
        <v>2.3388848779704263E-2</v>
      </c>
      <c r="F282" s="13">
        <f t="shared" si="58"/>
        <v>-7.2559912567043874E-2</v>
      </c>
      <c r="G282" s="118">
        <f t="shared" si="65"/>
        <v>2.1537553449234359E-2</v>
      </c>
      <c r="H282" s="12">
        <f t="shared" si="66"/>
        <v>2.3388848779704263E-2</v>
      </c>
      <c r="I282" s="13">
        <f t="shared" si="59"/>
        <v>0.16126210629714138</v>
      </c>
      <c r="J282" s="118">
        <f t="shared" si="67"/>
        <v>8.2177922799324676E-2</v>
      </c>
      <c r="K282" s="12">
        <f t="shared" si="68"/>
        <v>2.3388848779704263E-2</v>
      </c>
      <c r="L282" s="13">
        <f t="shared" si="60"/>
        <v>0.49911230351195723</v>
      </c>
      <c r="M282" s="118">
        <f t="shared" si="69"/>
        <v>7.3282668211612112E-2</v>
      </c>
      <c r="N282" s="12">
        <f t="shared" si="70"/>
        <v>2.3388848779704263E-2</v>
      </c>
      <c r="O282" s="13">
        <f t="shared" si="61"/>
        <v>0.50733926266565343</v>
      </c>
      <c r="P282" s="118">
        <f t="shared" si="71"/>
        <v>-6.2372597349650949E-2</v>
      </c>
      <c r="Q282" s="12">
        <f t="shared" si="72"/>
        <v>2.3388848779704263E-2</v>
      </c>
      <c r="R282" s="13">
        <f t="shared" si="62"/>
        <v>0.36402707361081355</v>
      </c>
    </row>
    <row r="283" spans="1:18" x14ac:dyDescent="0.25">
      <c r="A283" s="130">
        <v>43921</v>
      </c>
      <c r="B283" s="41">
        <v>2584.59</v>
      </c>
      <c r="C283" s="39">
        <v>19010.848000000002</v>
      </c>
      <c r="D283" s="12">
        <f t="shared" si="63"/>
        <v>-8.813505503810326E-2</v>
      </c>
      <c r="E283" s="12">
        <f t="shared" si="64"/>
        <v>3.1926064467315829E-3</v>
      </c>
      <c r="F283" s="13">
        <f t="shared" si="58"/>
        <v>0.1291164250417817</v>
      </c>
      <c r="G283" s="118">
        <f t="shared" si="65"/>
        <v>0.28878074077028959</v>
      </c>
      <c r="H283" s="12">
        <f t="shared" si="66"/>
        <v>3.1926064467315829E-3</v>
      </c>
      <c r="I283" s="13">
        <f t="shared" si="59"/>
        <v>-8.2619432760841605E-2</v>
      </c>
      <c r="J283" s="118">
        <f t="shared" si="67"/>
        <v>2.1537553449234359E-2</v>
      </c>
      <c r="K283" s="12">
        <f t="shared" si="68"/>
        <v>3.1926064467315829E-3</v>
      </c>
      <c r="L283" s="13">
        <f t="shared" si="60"/>
        <v>0.37876713160003428</v>
      </c>
      <c r="M283" s="118">
        <f t="shared" si="69"/>
        <v>8.2177922799324676E-2</v>
      </c>
      <c r="N283" s="12">
        <f t="shared" si="70"/>
        <v>3.1926064467315829E-3</v>
      </c>
      <c r="O283" s="13">
        <f t="shared" si="61"/>
        <v>0.3374160013159262</v>
      </c>
      <c r="P283" s="118">
        <f t="shared" si="71"/>
        <v>7.3282668211612112E-2</v>
      </c>
      <c r="Q283" s="12">
        <f t="shared" si="72"/>
        <v>3.1926064467315829E-3</v>
      </c>
      <c r="R283" s="13">
        <f t="shared" si="62"/>
        <v>0.19480168860889904</v>
      </c>
    </row>
    <row r="284" spans="1:18" x14ac:dyDescent="0.25">
      <c r="A284" s="42">
        <v>44012</v>
      </c>
      <c r="B284" s="41">
        <v>3100.29</v>
      </c>
      <c r="C284" s="39">
        <v>17302.510999999999</v>
      </c>
      <c r="D284" s="12">
        <f t="shared" si="63"/>
        <v>5.3889508321548929E-2</v>
      </c>
      <c r="E284" s="12">
        <f t="shared" si="64"/>
        <v>-9.0327754662195447E-2</v>
      </c>
      <c r="F284" s="12">
        <f t="shared" si="58"/>
        <v>0.1729494263209127</v>
      </c>
      <c r="G284" s="12">
        <f t="shared" si="65"/>
        <v>-8.813505503810326E-2</v>
      </c>
      <c r="H284" s="12">
        <f t="shared" si="66"/>
        <v>-9.0327754662195447E-2</v>
      </c>
      <c r="I284" s="12">
        <f t="shared" si="59"/>
        <v>0.26029619206387417</v>
      </c>
      <c r="J284" s="12">
        <f t="shared" si="67"/>
        <v>0.28878074077028959</v>
      </c>
      <c r="K284" s="12">
        <f t="shared" si="68"/>
        <v>-9.0327754662195447E-2</v>
      </c>
      <c r="L284" s="12">
        <f t="shared" si="60"/>
        <v>-9.4418779853659179E-2</v>
      </c>
      <c r="M284" s="12">
        <f t="shared" si="69"/>
        <v>2.1537553449234359E-2</v>
      </c>
      <c r="N284" s="12">
        <f t="shared" si="70"/>
        <v>-9.0327754662195447E-2</v>
      </c>
      <c r="O284" s="12">
        <f t="shared" si="61"/>
        <v>0.25724005156535962</v>
      </c>
      <c r="P284" s="12">
        <f t="shared" si="71"/>
        <v>8.2177922799324676E-2</v>
      </c>
      <c r="Q284" s="12">
        <f t="shared" si="72"/>
        <v>-9.0327754662195447E-2</v>
      </c>
      <c r="R284" s="12">
        <f t="shared" si="62"/>
        <v>9.4313210327379743E-2</v>
      </c>
    </row>
    <row r="285" spans="1:18" x14ac:dyDescent="0.25">
      <c r="A285" s="42">
        <v>44104</v>
      </c>
      <c r="B285" s="41">
        <v>3363</v>
      </c>
      <c r="C285" s="39">
        <v>18596.521000000001</v>
      </c>
      <c r="D285" s="12">
        <f t="shared" si="63"/>
        <v>0.12975940122415808</v>
      </c>
      <c r="E285" s="12">
        <f t="shared" si="64"/>
        <v>-2.8483454799102859E-2</v>
      </c>
      <c r="F285" s="12">
        <f t="shared" si="58"/>
        <v>0.14703645609975707</v>
      </c>
      <c r="G285" s="12">
        <f t="shared" si="65"/>
        <v>5.3889508321548929E-2</v>
      </c>
      <c r="H285" s="12">
        <f t="shared" si="66"/>
        <v>-2.8483454799102859E-2</v>
      </c>
      <c r="I285" s="12">
        <f t="shared" si="59"/>
        <v>0.27906335082078715</v>
      </c>
      <c r="J285" s="12">
        <f t="shared" si="67"/>
        <v>-8.813505503810326E-2</v>
      </c>
      <c r="K285" s="12">
        <f t="shared" si="68"/>
        <v>-2.8483454799102859E-2</v>
      </c>
      <c r="L285" s="12">
        <f t="shared" si="60"/>
        <v>1.7960936440769383E-2</v>
      </c>
      <c r="M285" s="12">
        <f t="shared" si="69"/>
        <v>0.28878074077028959</v>
      </c>
      <c r="N285" s="12">
        <f t="shared" si="70"/>
        <v>-2.8483454799102859E-2</v>
      </c>
      <c r="O285" s="12">
        <f t="shared" si="61"/>
        <v>0.17422944250176614</v>
      </c>
      <c r="P285" s="12">
        <f t="shared" si="71"/>
        <v>2.1537553449234359E-2</v>
      </c>
      <c r="Q285" s="12">
        <f t="shared" si="72"/>
        <v>-2.8483454799102859E-2</v>
      </c>
      <c r="R285" s="12">
        <f t="shared" si="62"/>
        <v>0.19149547879580359</v>
      </c>
    </row>
    <row r="286" spans="1:18" x14ac:dyDescent="0.25">
      <c r="A286" s="42">
        <v>44196</v>
      </c>
      <c r="B286" s="41">
        <v>3756.07</v>
      </c>
      <c r="C286" s="39">
        <v>20771.690999999999</v>
      </c>
      <c r="D286" s="12">
        <f t="shared" ref="D286:D300" si="73">B286/B282-1</f>
        <v>0.16258921994069531</v>
      </c>
      <c r="E286" s="12">
        <f t="shared" ref="E286:E300" si="74">C286/C282-1</f>
        <v>7.8827009032272244E-2</v>
      </c>
      <c r="F286" s="12">
        <f t="shared" ref="F286:F300" si="75">CORREL(D246:D286,E246:E286)</f>
        <v>0.17551557284551619</v>
      </c>
      <c r="G286" s="12">
        <f t="shared" ref="G286:G300" si="76">D285</f>
        <v>0.12975940122415808</v>
      </c>
      <c r="H286" s="12">
        <f t="shared" ref="H286:H300" si="77">E286</f>
        <v>7.8827009032272244E-2</v>
      </c>
      <c r="I286" s="12">
        <f t="shared" ref="I286:I300" si="78">CORREL(G246:G286,H246:H286)</f>
        <v>0.26717570954330666</v>
      </c>
      <c r="J286" s="12">
        <f t="shared" ref="J286:J300" si="79">D284</f>
        <v>5.3889508321548929E-2</v>
      </c>
      <c r="K286" s="12">
        <f t="shared" ref="K286:K300" si="80">E286</f>
        <v>7.8827009032272244E-2</v>
      </c>
      <c r="L286" s="12">
        <f t="shared" ref="L286:L300" si="81">CORREL(J246:J286,K246:K286)</f>
        <v>-7.7261483542188189E-2</v>
      </c>
      <c r="M286" s="12">
        <f t="shared" ref="M286:M300" si="82">D283</f>
        <v>-8.813505503810326E-2</v>
      </c>
      <c r="N286" s="12">
        <f t="shared" ref="N286:N300" si="83">E286</f>
        <v>7.8827009032272244E-2</v>
      </c>
      <c r="O286" s="12">
        <f t="shared" ref="O286:O300" si="84">CORREL(M246:M286,N246:N286)</f>
        <v>8.7925241270067657E-3</v>
      </c>
      <c r="P286" s="12">
        <f t="shared" ref="P286:P300" si="85">D282</f>
        <v>0.28878074077028959</v>
      </c>
      <c r="Q286" s="12">
        <f t="shared" ref="Q286:Q300" si="86">E286</f>
        <v>7.8827009032272244E-2</v>
      </c>
      <c r="R286" s="12">
        <f t="shared" ref="R286:R300" si="87">CORREL(P246:P286,Q246:Q286)</f>
        <v>0.31368477676069056</v>
      </c>
    </row>
    <row r="287" spans="1:18" x14ac:dyDescent="0.25">
      <c r="A287" s="42">
        <v>44286</v>
      </c>
      <c r="B287" s="41">
        <v>3972.89</v>
      </c>
      <c r="C287" s="39">
        <v>21058.379000000001</v>
      </c>
      <c r="D287" s="12">
        <f t="shared" si="73"/>
        <v>0.5371451564851677</v>
      </c>
      <c r="E287" s="12">
        <f t="shared" si="74"/>
        <v>0.10770329655994293</v>
      </c>
      <c r="F287" s="12">
        <f t="shared" si="75"/>
        <v>0.42464968768059208</v>
      </c>
      <c r="G287" s="12">
        <f t="shared" si="76"/>
        <v>0.16258921994069531</v>
      </c>
      <c r="H287" s="12">
        <f t="shared" si="77"/>
        <v>0.10770329655994293</v>
      </c>
      <c r="I287" s="12">
        <f t="shared" si="78"/>
        <v>0.27514057371370454</v>
      </c>
      <c r="J287" s="12">
        <f t="shared" si="79"/>
        <v>0.12975940122415808</v>
      </c>
      <c r="K287" s="12">
        <f t="shared" si="80"/>
        <v>0.10770329655994293</v>
      </c>
      <c r="L287" s="12">
        <f t="shared" si="81"/>
        <v>-4.8369597069879068E-2</v>
      </c>
      <c r="M287" s="12">
        <f t="shared" si="82"/>
        <v>5.3889508321548929E-2</v>
      </c>
      <c r="N287" s="12">
        <f t="shared" si="83"/>
        <v>0.10770329655994293</v>
      </c>
      <c r="O287" s="12">
        <f t="shared" si="84"/>
        <v>-6.2782547786313092E-2</v>
      </c>
      <c r="P287" s="12">
        <f t="shared" si="85"/>
        <v>-8.813505503810326E-2</v>
      </c>
      <c r="Q287" s="12">
        <f t="shared" si="86"/>
        <v>0.10770329655994293</v>
      </c>
      <c r="R287" s="12">
        <f t="shared" si="87"/>
        <v>9.1742109043073575E-2</v>
      </c>
    </row>
    <row r="288" spans="1:18" x14ac:dyDescent="0.25">
      <c r="A288" s="42">
        <v>44377</v>
      </c>
      <c r="B288" s="41">
        <v>4297.5</v>
      </c>
      <c r="C288" s="39">
        <v>21389.005000000001</v>
      </c>
      <c r="D288" s="12">
        <f t="shared" si="73"/>
        <v>0.38616064948762863</v>
      </c>
      <c r="E288" s="12">
        <f t="shared" si="74"/>
        <v>0.23617924589095773</v>
      </c>
      <c r="F288" s="12">
        <f t="shared" si="75"/>
        <v>0.51420399237579795</v>
      </c>
      <c r="G288" s="12">
        <f t="shared" si="76"/>
        <v>0.5371451564851677</v>
      </c>
      <c r="H288" s="12">
        <f t="shared" si="77"/>
        <v>0.23617924589095773</v>
      </c>
      <c r="I288" s="12">
        <f t="shared" si="78"/>
        <v>0.59521233999289669</v>
      </c>
      <c r="J288" s="12">
        <f t="shared" si="79"/>
        <v>0.16258921994069531</v>
      </c>
      <c r="K288" s="12">
        <f t="shared" si="80"/>
        <v>0.23617924589095773</v>
      </c>
      <c r="L288" s="12">
        <f t="shared" si="81"/>
        <v>3.8671928734628908E-2</v>
      </c>
      <c r="M288" s="12">
        <f t="shared" si="82"/>
        <v>0.12975940122415808</v>
      </c>
      <c r="N288" s="12">
        <f t="shared" si="83"/>
        <v>0.23617924589095773</v>
      </c>
      <c r="O288" s="12">
        <f t="shared" si="84"/>
        <v>-1.1120669863551766E-2</v>
      </c>
      <c r="P288" s="12">
        <f t="shared" si="85"/>
        <v>5.3889508321548929E-2</v>
      </c>
      <c r="Q288" s="12">
        <f t="shared" si="86"/>
        <v>0.23617924589095773</v>
      </c>
      <c r="R288" s="12">
        <f t="shared" si="87"/>
        <v>-3.64185625369248E-3</v>
      </c>
    </row>
    <row r="289" spans="1:18" x14ac:dyDescent="0.25">
      <c r="A289" s="42">
        <v>44469</v>
      </c>
      <c r="B289" s="41">
        <v>4307.54</v>
      </c>
      <c r="C289" s="39">
        <v>21571.420999999998</v>
      </c>
      <c r="D289" s="12">
        <f t="shared" si="73"/>
        <v>0.28086232530478727</v>
      </c>
      <c r="E289" s="12">
        <f t="shared" si="74"/>
        <v>0.15997078163168243</v>
      </c>
      <c r="F289" s="12">
        <f t="shared" si="75"/>
        <v>0.5575368892485778</v>
      </c>
      <c r="G289" s="12">
        <f t="shared" si="76"/>
        <v>0.38616064948762863</v>
      </c>
      <c r="H289" s="12">
        <f t="shared" si="77"/>
        <v>0.15997078163168243</v>
      </c>
      <c r="I289" s="12">
        <f t="shared" si="78"/>
        <v>0.65300510856195015</v>
      </c>
      <c r="J289" s="12">
        <f t="shared" si="79"/>
        <v>0.5371451564851677</v>
      </c>
      <c r="K289" s="12">
        <f t="shared" si="80"/>
        <v>0.15997078163168243</v>
      </c>
      <c r="L289" s="12">
        <f t="shared" si="81"/>
        <v>0.28332526292612081</v>
      </c>
      <c r="M289" s="12">
        <f t="shared" si="82"/>
        <v>0.16258921994069531</v>
      </c>
      <c r="N289" s="12">
        <f t="shared" si="83"/>
        <v>0.15997078163168243</v>
      </c>
      <c r="O289" s="12">
        <f t="shared" si="84"/>
        <v>2.6742852596731346E-2</v>
      </c>
      <c r="P289" s="12">
        <f t="shared" si="85"/>
        <v>0.12975940122415808</v>
      </c>
      <c r="Q289" s="12">
        <f t="shared" si="86"/>
        <v>0.15997078163168243</v>
      </c>
      <c r="R289" s="12">
        <f t="shared" si="87"/>
        <v>1.2721491110705443E-2</v>
      </c>
    </row>
    <row r="290" spans="1:18" x14ac:dyDescent="0.25">
      <c r="A290" s="42">
        <v>44561</v>
      </c>
      <c r="B290" s="41">
        <v>4766.18</v>
      </c>
      <c r="C290" s="39">
        <v>21960.387999999999</v>
      </c>
      <c r="D290" s="12">
        <f t="shared" si="73"/>
        <v>0.268927362908572</v>
      </c>
      <c r="E290" s="12">
        <f t="shared" si="74"/>
        <v>5.7226780429190827E-2</v>
      </c>
      <c r="F290" s="12">
        <f t="shared" si="75"/>
        <v>0.55967734400859614</v>
      </c>
      <c r="G290" s="12">
        <f t="shared" si="76"/>
        <v>0.28086232530478727</v>
      </c>
      <c r="H290" s="12">
        <f t="shared" si="77"/>
        <v>5.7226780429190827E-2</v>
      </c>
      <c r="I290" s="12">
        <f t="shared" si="78"/>
        <v>0.68398701026879083</v>
      </c>
      <c r="J290" s="12">
        <f t="shared" si="79"/>
        <v>0.38616064948762863</v>
      </c>
      <c r="K290" s="12">
        <f t="shared" si="80"/>
        <v>5.7226780429190827E-2</v>
      </c>
      <c r="L290" s="12">
        <f t="shared" si="81"/>
        <v>0.29669537974040583</v>
      </c>
      <c r="M290" s="12">
        <f t="shared" si="82"/>
        <v>0.5371451564851677</v>
      </c>
      <c r="N290" s="12">
        <f t="shared" si="83"/>
        <v>5.7226780429190827E-2</v>
      </c>
      <c r="O290" s="12">
        <f t="shared" si="84"/>
        <v>7.357250230096965E-2</v>
      </c>
      <c r="P290" s="12">
        <f t="shared" si="85"/>
        <v>0.16258921994069531</v>
      </c>
      <c r="Q290" s="12">
        <f t="shared" si="86"/>
        <v>5.7226780429190827E-2</v>
      </c>
      <c r="R290" s="12">
        <f t="shared" si="87"/>
        <v>1.663527530797157E-2</v>
      </c>
    </row>
    <row r="291" spans="1:18" x14ac:dyDescent="0.25">
      <c r="A291" s="42">
        <v>44651</v>
      </c>
      <c r="B291" s="41">
        <v>4530.41</v>
      </c>
      <c r="C291" s="39">
        <v>21903.85</v>
      </c>
      <c r="D291" s="12">
        <f t="shared" si="73"/>
        <v>0.14033109398951393</v>
      </c>
      <c r="E291" s="12">
        <f t="shared" si="74"/>
        <v>4.0148911746720861E-2</v>
      </c>
      <c r="F291" s="12">
        <f t="shared" si="75"/>
        <v>0.55986811583629914</v>
      </c>
      <c r="G291" s="12">
        <f t="shared" si="76"/>
        <v>0.268927362908572</v>
      </c>
      <c r="H291" s="12">
        <f t="shared" si="77"/>
        <v>4.0148911746720861E-2</v>
      </c>
      <c r="I291" s="12">
        <f t="shared" si="78"/>
        <v>0.6802847344550057</v>
      </c>
      <c r="J291" s="12">
        <f t="shared" si="79"/>
        <v>0.28086232530478727</v>
      </c>
      <c r="K291" s="12">
        <f t="shared" si="80"/>
        <v>4.0148911746720861E-2</v>
      </c>
      <c r="L291" s="12">
        <f t="shared" si="81"/>
        <v>0.31303653984163032</v>
      </c>
      <c r="M291" s="12">
        <f t="shared" si="82"/>
        <v>0.38616064948762863</v>
      </c>
      <c r="N291" s="12">
        <f t="shared" si="83"/>
        <v>4.0148911746720861E-2</v>
      </c>
      <c r="O291" s="12">
        <f t="shared" si="84"/>
        <v>7.9241866510779066E-2</v>
      </c>
      <c r="P291" s="12">
        <f t="shared" si="85"/>
        <v>0.5371451564851677</v>
      </c>
      <c r="Q291" s="12">
        <f t="shared" si="86"/>
        <v>4.0148911746720861E-2</v>
      </c>
      <c r="R291" s="12">
        <f t="shared" si="87"/>
        <v>3.0345056381135022E-2</v>
      </c>
    </row>
    <row r="292" spans="1:18" x14ac:dyDescent="0.25">
      <c r="A292" s="42">
        <v>44742</v>
      </c>
      <c r="B292" s="41">
        <v>3785.38</v>
      </c>
      <c r="C292" s="39">
        <v>21919.222000000002</v>
      </c>
      <c r="D292" s="12">
        <f t="shared" si="73"/>
        <v>-0.11916695753344964</v>
      </c>
      <c r="E292" s="12">
        <f t="shared" si="74"/>
        <v>2.4789231663651545E-2</v>
      </c>
      <c r="F292" s="12">
        <f t="shared" si="75"/>
        <v>0.53903557382695955</v>
      </c>
      <c r="G292" s="12">
        <f t="shared" si="76"/>
        <v>0.14033109398951393</v>
      </c>
      <c r="H292" s="12">
        <f t="shared" si="77"/>
        <v>2.4789231663651545E-2</v>
      </c>
      <c r="I292" s="12">
        <f t="shared" si="78"/>
        <v>0.68752566192902009</v>
      </c>
      <c r="J292" s="12">
        <f t="shared" si="79"/>
        <v>0.268927362908572</v>
      </c>
      <c r="K292" s="12">
        <f t="shared" si="80"/>
        <v>2.4789231663651545E-2</v>
      </c>
      <c r="L292" s="12">
        <f t="shared" si="81"/>
        <v>0.30525691000850674</v>
      </c>
      <c r="M292" s="12">
        <f t="shared" si="82"/>
        <v>0.28086232530478727</v>
      </c>
      <c r="N292" s="12">
        <f t="shared" si="83"/>
        <v>2.4789231663651545E-2</v>
      </c>
      <c r="O292" s="12">
        <f t="shared" si="84"/>
        <v>7.8103455459422724E-2</v>
      </c>
      <c r="P292" s="12">
        <f t="shared" si="85"/>
        <v>0.38616064948762863</v>
      </c>
      <c r="Q292" s="12">
        <f t="shared" si="86"/>
        <v>2.4789231663651545E-2</v>
      </c>
      <c r="R292" s="12">
        <f t="shared" si="87"/>
        <v>2.0380562485915476E-2</v>
      </c>
    </row>
    <row r="293" spans="1:18" x14ac:dyDescent="0.25">
      <c r="A293" s="42">
        <v>44834</v>
      </c>
      <c r="B293" s="41">
        <v>3585.62</v>
      </c>
      <c r="C293" s="39">
        <v>22066.784</v>
      </c>
      <c r="D293" s="12">
        <f t="shared" si="73"/>
        <v>-0.16759449709114715</v>
      </c>
      <c r="E293" s="12">
        <f t="shared" si="74"/>
        <v>2.2963855742280659E-2</v>
      </c>
      <c r="F293" s="12">
        <f t="shared" si="75"/>
        <v>0.51568019679723387</v>
      </c>
      <c r="G293" s="12">
        <f t="shared" si="76"/>
        <v>-0.11916695753344964</v>
      </c>
      <c r="H293" s="12">
        <f t="shared" si="77"/>
        <v>2.2963855742280659E-2</v>
      </c>
      <c r="I293" s="12">
        <f t="shared" si="78"/>
        <v>0.66161445718770562</v>
      </c>
      <c r="J293" s="12">
        <f t="shared" si="79"/>
        <v>0.14033109398951393</v>
      </c>
      <c r="K293" s="12">
        <f t="shared" si="80"/>
        <v>2.2963855742280659E-2</v>
      </c>
      <c r="L293" s="12">
        <f t="shared" si="81"/>
        <v>0.30481987870249982</v>
      </c>
      <c r="M293" s="12">
        <f t="shared" si="82"/>
        <v>0.268927362908572</v>
      </c>
      <c r="N293" s="12">
        <f t="shared" si="83"/>
        <v>2.2963855742280659E-2</v>
      </c>
      <c r="O293" s="12">
        <f t="shared" si="84"/>
        <v>6.7462404221208749E-2</v>
      </c>
      <c r="P293" s="12">
        <f t="shared" si="85"/>
        <v>0.28086232530478727</v>
      </c>
      <c r="Q293" s="12">
        <f t="shared" si="86"/>
        <v>2.2963855742280659E-2</v>
      </c>
      <c r="R293" s="12">
        <f t="shared" si="87"/>
        <v>1.9964948274958958E-2</v>
      </c>
    </row>
    <row r="294" spans="1:18" x14ac:dyDescent="0.25">
      <c r="A294" s="42">
        <v>44926</v>
      </c>
      <c r="B294" s="41">
        <v>3839.5</v>
      </c>
      <c r="C294" s="39">
        <v>22249.458999999999</v>
      </c>
      <c r="D294" s="12">
        <f t="shared" si="73"/>
        <v>-0.19442824232404154</v>
      </c>
      <c r="E294" s="12">
        <f t="shared" si="74"/>
        <v>1.3163292014694905E-2</v>
      </c>
      <c r="F294" s="12">
        <f t="shared" si="75"/>
        <v>0.51495055959937774</v>
      </c>
      <c r="G294" s="12">
        <f t="shared" si="76"/>
        <v>-0.16759449709114715</v>
      </c>
      <c r="H294" s="12">
        <f t="shared" si="77"/>
        <v>1.3163292014694905E-2</v>
      </c>
      <c r="I294" s="12">
        <f t="shared" si="78"/>
        <v>0.64227066948993283</v>
      </c>
      <c r="J294" s="12">
        <f t="shared" si="79"/>
        <v>-0.11916695753344964</v>
      </c>
      <c r="K294" s="12">
        <f t="shared" si="80"/>
        <v>1.3163292014694905E-2</v>
      </c>
      <c r="L294" s="12">
        <f t="shared" si="81"/>
        <v>0.30768005903013129</v>
      </c>
      <c r="M294" s="12">
        <f t="shared" si="82"/>
        <v>0.14033109398951393</v>
      </c>
      <c r="N294" s="12">
        <f t="shared" si="83"/>
        <v>1.3163292014694905E-2</v>
      </c>
      <c r="O294" s="12">
        <f t="shared" si="84"/>
        <v>6.4046602977248374E-2</v>
      </c>
      <c r="P294" s="12">
        <f t="shared" si="85"/>
        <v>0.268927362908572</v>
      </c>
      <c r="Q294" s="12">
        <f t="shared" si="86"/>
        <v>1.3163292014694905E-2</v>
      </c>
      <c r="R294" s="12">
        <f t="shared" si="87"/>
        <v>4.634541868285766E-3</v>
      </c>
    </row>
    <row r="295" spans="1:18" x14ac:dyDescent="0.25">
      <c r="A295" s="42">
        <v>45016</v>
      </c>
      <c r="B295" s="41">
        <v>4109.3100000000004</v>
      </c>
      <c r="C295" s="39">
        <v>22403.435000000001</v>
      </c>
      <c r="D295" s="12">
        <f t="shared" si="73"/>
        <v>-9.2949644734140913E-2</v>
      </c>
      <c r="E295" s="12">
        <f t="shared" si="74"/>
        <v>2.2808090815085169E-2</v>
      </c>
      <c r="F295" s="12">
        <f t="shared" si="75"/>
        <v>0.51040414980502069</v>
      </c>
      <c r="G295" s="12">
        <f t="shared" si="76"/>
        <v>-0.19442824232404154</v>
      </c>
      <c r="H295" s="12">
        <f t="shared" si="77"/>
        <v>2.2808090815085169E-2</v>
      </c>
      <c r="I295" s="12">
        <f t="shared" si="78"/>
        <v>0.63116903640352118</v>
      </c>
      <c r="J295" s="12">
        <f t="shared" si="79"/>
        <v>-0.16759449709114715</v>
      </c>
      <c r="K295" s="12">
        <f t="shared" si="80"/>
        <v>2.2808090815085169E-2</v>
      </c>
      <c r="L295" s="12">
        <f t="shared" si="81"/>
        <v>0.29443866517556222</v>
      </c>
      <c r="M295" s="12">
        <f t="shared" si="82"/>
        <v>-0.11916695753344964</v>
      </c>
      <c r="N295" s="12">
        <f t="shared" si="83"/>
        <v>2.2808090815085169E-2</v>
      </c>
      <c r="O295" s="12">
        <f t="shared" si="84"/>
        <v>6.5502211094945043E-2</v>
      </c>
      <c r="P295" s="12">
        <f t="shared" si="85"/>
        <v>0.14033109398951393</v>
      </c>
      <c r="Q295" s="12">
        <f t="shared" si="86"/>
        <v>2.2808090815085169E-2</v>
      </c>
      <c r="R295" s="12">
        <f t="shared" si="87"/>
        <v>-5.799137609737783E-3</v>
      </c>
    </row>
    <row r="296" spans="1:18" x14ac:dyDescent="0.25">
      <c r="A296" s="42">
        <v>45107</v>
      </c>
      <c r="B296" s="41">
        <v>4450.38</v>
      </c>
      <c r="C296" s="39">
        <v>22539.418000000001</v>
      </c>
      <c r="D296" s="12">
        <f t="shared" si="73"/>
        <v>0.17567588987103022</v>
      </c>
      <c r="E296" s="12">
        <f t="shared" si="74"/>
        <v>2.8294617391073418E-2</v>
      </c>
      <c r="F296" s="12">
        <f t="shared" si="75"/>
        <v>0.50911249790004109</v>
      </c>
      <c r="G296" s="12">
        <f t="shared" si="76"/>
        <v>-9.2949644734140913E-2</v>
      </c>
      <c r="H296" s="12">
        <f t="shared" si="77"/>
        <v>2.8294617391073418E-2</v>
      </c>
      <c r="I296" s="12">
        <f t="shared" si="78"/>
        <v>0.61988542808102631</v>
      </c>
      <c r="J296" s="12">
        <f t="shared" si="79"/>
        <v>-0.19442824232404154</v>
      </c>
      <c r="K296" s="12">
        <f t="shared" si="80"/>
        <v>2.8294617391073418E-2</v>
      </c>
      <c r="L296" s="12">
        <f t="shared" si="81"/>
        <v>0.2939407232910991</v>
      </c>
      <c r="M296" s="12">
        <f t="shared" si="82"/>
        <v>-0.16759449709114715</v>
      </c>
      <c r="N296" s="12">
        <f t="shared" si="83"/>
        <v>2.8294617391073418E-2</v>
      </c>
      <c r="O296" s="12">
        <f t="shared" si="84"/>
        <v>5.9979560878513562E-2</v>
      </c>
      <c r="P296" s="12">
        <f t="shared" si="85"/>
        <v>-0.11916695753344964</v>
      </c>
      <c r="Q296" s="12">
        <f t="shared" si="86"/>
        <v>2.8294617391073418E-2</v>
      </c>
      <c r="R296" s="12">
        <f t="shared" si="87"/>
        <v>-6.4113417601789936E-3</v>
      </c>
    </row>
    <row r="297" spans="1:18" x14ac:dyDescent="0.25">
      <c r="A297" s="42">
        <v>45199</v>
      </c>
      <c r="B297" s="41">
        <v>4288.05</v>
      </c>
      <c r="C297" s="39">
        <v>22780.933000000001</v>
      </c>
      <c r="D297" s="12">
        <f t="shared" si="73"/>
        <v>0.19590196395602444</v>
      </c>
      <c r="E297" s="12">
        <f t="shared" si="74"/>
        <v>3.2363075652528384E-2</v>
      </c>
      <c r="F297" s="12">
        <f t="shared" si="75"/>
        <v>0.51424035978546012</v>
      </c>
      <c r="G297" s="12">
        <f t="shared" si="76"/>
        <v>0.17567588987103022</v>
      </c>
      <c r="H297" s="12">
        <f t="shared" si="77"/>
        <v>3.2363075652528384E-2</v>
      </c>
      <c r="I297" s="12">
        <f t="shared" si="78"/>
        <v>0.61985868017623458</v>
      </c>
      <c r="J297" s="12">
        <f t="shared" si="79"/>
        <v>-9.2949644734140913E-2</v>
      </c>
      <c r="K297" s="12">
        <f t="shared" si="80"/>
        <v>3.2363075652528384E-2</v>
      </c>
      <c r="L297" s="12">
        <f t="shared" si="81"/>
        <v>0.28860869732899103</v>
      </c>
      <c r="M297" s="12">
        <f t="shared" si="82"/>
        <v>-0.19442824232404154</v>
      </c>
      <c r="N297" s="12">
        <f t="shared" si="83"/>
        <v>3.2363075652528384E-2</v>
      </c>
      <c r="O297" s="12">
        <f t="shared" si="84"/>
        <v>6.8684233317687596E-2</v>
      </c>
      <c r="P297" s="12">
        <f t="shared" si="85"/>
        <v>-0.16759449709114715</v>
      </c>
      <c r="Q297" s="12">
        <f t="shared" si="86"/>
        <v>3.2363075652528384E-2</v>
      </c>
      <c r="R297" s="12">
        <f t="shared" si="87"/>
        <v>-1.3655763942990572E-2</v>
      </c>
    </row>
    <row r="298" spans="1:18" x14ac:dyDescent="0.25">
      <c r="A298" s="42">
        <v>45291</v>
      </c>
      <c r="B298" s="41">
        <v>4769.83</v>
      </c>
      <c r="C298" s="39">
        <v>22960.6</v>
      </c>
      <c r="D298" s="12">
        <f t="shared" si="73"/>
        <v>0.24230498762859742</v>
      </c>
      <c r="E298" s="12">
        <f t="shared" si="74"/>
        <v>3.1962170406030888E-2</v>
      </c>
      <c r="F298" s="12">
        <f t="shared" si="75"/>
        <v>0.51284780736549429</v>
      </c>
      <c r="G298" s="12">
        <f t="shared" si="76"/>
        <v>0.19590196395602444</v>
      </c>
      <c r="H298" s="12">
        <f t="shared" si="77"/>
        <v>3.1962170406030888E-2</v>
      </c>
      <c r="I298" s="12">
        <f t="shared" si="78"/>
        <v>0.6226247042046853</v>
      </c>
      <c r="J298" s="12">
        <f t="shared" si="79"/>
        <v>0.17567588987103022</v>
      </c>
      <c r="K298" s="12">
        <f t="shared" si="80"/>
        <v>3.1962170406030888E-2</v>
      </c>
      <c r="L298" s="12">
        <f t="shared" si="81"/>
        <v>0.28807533458450424</v>
      </c>
      <c r="M298" s="12">
        <f t="shared" si="82"/>
        <v>-9.2949644734140913E-2</v>
      </c>
      <c r="N298" s="12">
        <f t="shared" si="83"/>
        <v>3.1962170406030888E-2</v>
      </c>
      <c r="O298" s="12">
        <f t="shared" si="84"/>
        <v>6.8769974403620981E-2</v>
      </c>
      <c r="P298" s="12">
        <f t="shared" si="85"/>
        <v>-0.19442824232404154</v>
      </c>
      <c r="Q298" s="12">
        <f t="shared" si="86"/>
        <v>3.1962170406030888E-2</v>
      </c>
      <c r="R298" s="12">
        <f t="shared" si="87"/>
        <v>-3.8999460637656725E-3</v>
      </c>
    </row>
    <row r="299" spans="1:18" x14ac:dyDescent="0.25">
      <c r="A299" s="42">
        <v>45382</v>
      </c>
      <c r="B299" s="41">
        <v>5254.35</v>
      </c>
      <c r="C299" s="39">
        <v>23053.544999999998</v>
      </c>
      <c r="D299" s="12">
        <f t="shared" si="73"/>
        <v>0.27864532001722919</v>
      </c>
      <c r="E299" s="12">
        <f t="shared" si="74"/>
        <v>2.9018317949903505E-2</v>
      </c>
      <c r="F299" s="12">
        <f t="shared" si="75"/>
        <v>0.51690641670681992</v>
      </c>
      <c r="G299" s="12">
        <f t="shared" si="76"/>
        <v>0.24230498762859742</v>
      </c>
      <c r="H299" s="12">
        <f t="shared" si="77"/>
        <v>2.9018317949903505E-2</v>
      </c>
      <c r="I299" s="12">
        <f t="shared" si="78"/>
        <v>0.61718135021435927</v>
      </c>
      <c r="J299" s="12">
        <f t="shared" si="79"/>
        <v>0.19590196395602444</v>
      </c>
      <c r="K299" s="12">
        <f t="shared" si="80"/>
        <v>2.9018317949903505E-2</v>
      </c>
      <c r="L299" s="12">
        <f t="shared" si="81"/>
        <v>0.28814162106956187</v>
      </c>
      <c r="M299" s="12">
        <f t="shared" si="82"/>
        <v>0.17567588987103022</v>
      </c>
      <c r="N299" s="12">
        <f t="shared" si="83"/>
        <v>2.9018317949903505E-2</v>
      </c>
      <c r="O299" s="12">
        <f t="shared" si="84"/>
        <v>6.769630961220037E-2</v>
      </c>
      <c r="P299" s="12">
        <f t="shared" si="85"/>
        <v>-9.2949644734140913E-2</v>
      </c>
      <c r="Q299" s="12">
        <f t="shared" si="86"/>
        <v>2.9018317949903505E-2</v>
      </c>
      <c r="R299" s="12">
        <f t="shared" si="87"/>
        <v>-1.1552169994231059E-4</v>
      </c>
    </row>
    <row r="300" spans="1:18" x14ac:dyDescent="0.25">
      <c r="A300" s="42">
        <v>45473</v>
      </c>
      <c r="B300" s="41">
        <v>5460.48</v>
      </c>
      <c r="C300" s="39">
        <v>23223.905999999999</v>
      </c>
      <c r="D300" s="12">
        <f t="shared" si="73"/>
        <v>0.22696938238981823</v>
      </c>
      <c r="E300" s="12">
        <f t="shared" si="74"/>
        <v>3.0368486000836192E-2</v>
      </c>
      <c r="F300" s="12">
        <f t="shared" si="75"/>
        <v>0.52019089280021247</v>
      </c>
      <c r="G300" s="12">
        <f t="shared" si="76"/>
        <v>0.27864532001722919</v>
      </c>
      <c r="H300" s="12">
        <f t="shared" si="77"/>
        <v>3.0368486000836192E-2</v>
      </c>
      <c r="I300" s="12">
        <f t="shared" si="78"/>
        <v>0.63143164532884222</v>
      </c>
      <c r="J300" s="12">
        <f t="shared" si="79"/>
        <v>0.24230498762859742</v>
      </c>
      <c r="K300" s="12">
        <f t="shared" si="80"/>
        <v>3.0368486000836192E-2</v>
      </c>
      <c r="L300" s="12">
        <f t="shared" si="81"/>
        <v>0.28867910006498848</v>
      </c>
      <c r="M300" s="12">
        <f t="shared" si="82"/>
        <v>0.19590196395602444</v>
      </c>
      <c r="N300" s="12">
        <f t="shared" si="83"/>
        <v>3.0368486000836192E-2</v>
      </c>
      <c r="O300" s="12">
        <f t="shared" si="84"/>
        <v>7.1440832113766228E-2</v>
      </c>
      <c r="P300" s="12">
        <f t="shared" si="85"/>
        <v>0.17567588987103022</v>
      </c>
      <c r="Q300" s="12">
        <f t="shared" si="86"/>
        <v>3.0368486000836192E-2</v>
      </c>
      <c r="R300" s="12">
        <f t="shared" si="87"/>
        <v>-6.9699747237317636E-4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98AE-E264-4D95-90BF-3DF04311846F}">
  <dimension ref="A1:X284"/>
  <sheetViews>
    <sheetView tabSelected="1" zoomScale="115" zoomScaleNormal="115" workbookViewId="0">
      <pane ySplit="1" topLeftCell="A2" activePane="bottomLeft" state="frozen"/>
      <selection pane="bottomLeft" activeCell="H29" sqref="H29"/>
    </sheetView>
  </sheetViews>
  <sheetFormatPr defaultRowHeight="15" x14ac:dyDescent="0.25"/>
  <cols>
    <col min="1" max="1" width="14.42578125" style="39" customWidth="1"/>
    <col min="2" max="2" width="10.7109375" style="41" customWidth="1"/>
    <col min="3" max="3" width="9.140625" style="39"/>
    <col min="4" max="4" width="13.28515625" style="39" customWidth="1"/>
    <col min="5" max="6" width="9.140625" style="39"/>
    <col min="7" max="7" width="9.140625" style="40"/>
    <col min="8" max="10" width="9.140625" style="39"/>
    <col min="11" max="11" width="10.28515625" style="39" customWidth="1"/>
    <col min="12" max="12" width="10.85546875" bestFit="1" customWidth="1"/>
    <col min="14" max="24" width="11.42578125" customWidth="1"/>
  </cols>
  <sheetData>
    <row r="1" spans="1:24" s="80" customFormat="1" ht="35.25" customHeight="1" x14ac:dyDescent="0.35">
      <c r="A1" s="89" t="s">
        <v>310</v>
      </c>
      <c r="B1" s="90" t="s">
        <v>336</v>
      </c>
      <c r="C1" s="89"/>
      <c r="D1" s="89" t="s">
        <v>350</v>
      </c>
      <c r="E1" s="89" t="s">
        <v>308</v>
      </c>
      <c r="F1" s="89" t="s">
        <v>307</v>
      </c>
      <c r="G1" s="110" t="s">
        <v>306</v>
      </c>
      <c r="H1" s="89" t="s">
        <v>279</v>
      </c>
      <c r="I1" s="89" t="s">
        <v>278</v>
      </c>
      <c r="J1" s="89" t="s">
        <v>277</v>
      </c>
      <c r="K1" s="89" t="s">
        <v>276</v>
      </c>
      <c r="N1" s="111" t="s">
        <v>337</v>
      </c>
    </row>
    <row r="2" spans="1:24" x14ac:dyDescent="0.25">
      <c r="A2" s="42">
        <v>18353</v>
      </c>
      <c r="C2" s="39" t="s">
        <v>305</v>
      </c>
      <c r="D2" s="39">
        <v>2184.8719999999998</v>
      </c>
      <c r="L2" s="43"/>
      <c r="M2" s="44"/>
      <c r="N2" s="44"/>
      <c r="O2" s="44"/>
      <c r="P2" s="44"/>
      <c r="Q2" s="44"/>
    </row>
    <row r="3" spans="1:24" x14ac:dyDescent="0.25">
      <c r="A3" s="42">
        <v>18444</v>
      </c>
      <c r="C3" s="39" t="s">
        <v>304</v>
      </c>
      <c r="D3" s="39">
        <v>2251.5070000000001</v>
      </c>
      <c r="L3" s="43"/>
      <c r="M3" s="44"/>
      <c r="N3" s="60" t="s">
        <v>284</v>
      </c>
      <c r="O3" s="61" t="s">
        <v>283</v>
      </c>
      <c r="P3" s="60" t="s">
        <v>282</v>
      </c>
      <c r="Q3" s="82" t="s">
        <v>281</v>
      </c>
      <c r="R3" s="55"/>
      <c r="T3" s="79"/>
      <c r="U3" s="78"/>
      <c r="V3" s="78"/>
      <c r="W3" s="78"/>
      <c r="X3" s="77"/>
    </row>
    <row r="4" spans="1:24" x14ac:dyDescent="0.25">
      <c r="A4" s="42">
        <v>18536</v>
      </c>
      <c r="B4" s="41">
        <v>17.29</v>
      </c>
      <c r="C4" s="39" t="s">
        <v>303</v>
      </c>
      <c r="D4" s="39">
        <v>2338.5140000000001</v>
      </c>
      <c r="E4" s="39">
        <f t="shared" ref="E4:E67" si="0">IF(B4&gt;B3,1,IF(B4&lt;B3,0,#N/A))</f>
        <v>1</v>
      </c>
      <c r="F4" s="39">
        <f t="shared" ref="F4:F67" si="1">IF(D4&gt;D3,1,IF(D4&lt;D3,0,#N/A))</f>
        <v>1</v>
      </c>
      <c r="G4" s="40">
        <f t="shared" ref="G4:G67" si="2">E4+F4</f>
        <v>2</v>
      </c>
      <c r="H4" s="39" t="str">
        <f t="shared" ref="H4:H67" si="3">IF(AND(E4=0,F4=0),1,"")</f>
        <v/>
      </c>
      <c r="I4" s="39">
        <f t="shared" ref="I4:I67" si="4">IF(AND(E4=1,F4=1),1,"")</f>
        <v>1</v>
      </c>
      <c r="J4" s="39" t="str">
        <f t="shared" ref="J4:J67" si="5">IF(AND(E4=0,F4=1),1,"")</f>
        <v/>
      </c>
      <c r="K4" s="39" t="str">
        <f t="shared" ref="K4:K67" si="6">IF(AND(E4=1,F4=0),1,"")</f>
        <v/>
      </c>
      <c r="L4" s="43"/>
      <c r="M4" s="44"/>
      <c r="N4" s="60" t="s">
        <v>279</v>
      </c>
      <c r="O4" s="61" t="s">
        <v>278</v>
      </c>
      <c r="P4" s="60" t="s">
        <v>277</v>
      </c>
      <c r="Q4" s="82" t="s">
        <v>276</v>
      </c>
      <c r="R4" s="52" t="s">
        <v>275</v>
      </c>
      <c r="T4" s="73" t="s">
        <v>302</v>
      </c>
      <c r="U4" s="72" t="s">
        <v>301</v>
      </c>
      <c r="V4" s="72"/>
      <c r="W4" s="72"/>
      <c r="X4" s="71"/>
    </row>
    <row r="5" spans="1:24" x14ac:dyDescent="0.25">
      <c r="A5" s="42">
        <v>18628</v>
      </c>
      <c r="B5" s="41">
        <v>17.690000000000001</v>
      </c>
      <c r="C5" s="39" t="s">
        <v>300</v>
      </c>
      <c r="D5" s="39">
        <v>2383.2910000000002</v>
      </c>
      <c r="E5" s="39">
        <f t="shared" si="0"/>
        <v>1</v>
      </c>
      <c r="F5" s="39">
        <f t="shared" si="1"/>
        <v>1</v>
      </c>
      <c r="G5" s="40">
        <f t="shared" si="2"/>
        <v>2</v>
      </c>
      <c r="H5" s="39" t="str">
        <f t="shared" si="3"/>
        <v/>
      </c>
      <c r="I5" s="39">
        <f t="shared" si="4"/>
        <v>1</v>
      </c>
      <c r="J5" s="39" t="str">
        <f t="shared" si="5"/>
        <v/>
      </c>
      <c r="K5" s="39" t="str">
        <f t="shared" si="6"/>
        <v/>
      </c>
      <c r="L5" s="43"/>
      <c r="M5" s="44"/>
      <c r="N5" s="58">
        <f>SUM(H2:H350)</f>
        <v>23</v>
      </c>
      <c r="O5" s="58">
        <f>SUM(I2:I350)</f>
        <v>171</v>
      </c>
      <c r="P5" s="59">
        <f>SUM(J2:J350)</f>
        <v>72</v>
      </c>
      <c r="Q5" s="59">
        <f>SUM(K2:K350)</f>
        <v>15</v>
      </c>
      <c r="R5" s="52">
        <f>O7+Q7</f>
        <v>281</v>
      </c>
      <c r="T5" s="76" t="s">
        <v>299</v>
      </c>
      <c r="U5" s="75" t="s">
        <v>298</v>
      </c>
      <c r="V5" s="75"/>
      <c r="W5" s="75"/>
      <c r="X5" s="74"/>
    </row>
    <row r="6" spans="1:24" x14ac:dyDescent="0.25">
      <c r="A6" s="42">
        <v>18718</v>
      </c>
      <c r="B6" s="41">
        <v>19.45</v>
      </c>
      <c r="C6" s="39" t="s">
        <v>297</v>
      </c>
      <c r="D6" s="39">
        <v>2415.66</v>
      </c>
      <c r="E6" s="39">
        <f t="shared" si="0"/>
        <v>1</v>
      </c>
      <c r="F6" s="39">
        <f t="shared" si="1"/>
        <v>1</v>
      </c>
      <c r="G6" s="40">
        <f t="shared" si="2"/>
        <v>2</v>
      </c>
      <c r="H6" s="39" t="str">
        <f t="shared" si="3"/>
        <v/>
      </c>
      <c r="I6" s="39">
        <f t="shared" si="4"/>
        <v>1</v>
      </c>
      <c r="J6" s="39" t="str">
        <f t="shared" si="5"/>
        <v/>
      </c>
      <c r="K6" s="39" t="str">
        <f t="shared" si="6"/>
        <v/>
      </c>
      <c r="L6" s="43"/>
      <c r="M6" s="44"/>
      <c r="N6" s="57">
        <f>N5/R5</f>
        <v>8.1850533807829182E-2</v>
      </c>
      <c r="O6" s="57">
        <f>O5/R5</f>
        <v>0.60854092526690395</v>
      </c>
      <c r="P6" s="56">
        <f>P5/R5</f>
        <v>0.25622775800711745</v>
      </c>
      <c r="Q6" s="56">
        <f>Q5/R5</f>
        <v>5.3380782918149468E-2</v>
      </c>
      <c r="R6" s="55"/>
      <c r="T6" s="73" t="s">
        <v>296</v>
      </c>
      <c r="U6" s="72" t="s">
        <v>295</v>
      </c>
      <c r="V6" s="72"/>
      <c r="W6" s="72"/>
      <c r="X6" s="71"/>
    </row>
    <row r="7" spans="1:24" x14ac:dyDescent="0.25">
      <c r="A7" s="42">
        <v>18809</v>
      </c>
      <c r="B7" s="41">
        <v>20.41</v>
      </c>
      <c r="C7" s="39" t="s">
        <v>294</v>
      </c>
      <c r="D7" s="39">
        <v>2457.5169999999998</v>
      </c>
      <c r="E7" s="39">
        <f t="shared" si="0"/>
        <v>1</v>
      </c>
      <c r="F7" s="39">
        <f t="shared" si="1"/>
        <v>1</v>
      </c>
      <c r="G7" s="40">
        <f t="shared" si="2"/>
        <v>2</v>
      </c>
      <c r="H7" s="39" t="str">
        <f t="shared" si="3"/>
        <v/>
      </c>
      <c r="I7" s="39">
        <f t="shared" si="4"/>
        <v>1</v>
      </c>
      <c r="J7" s="39" t="str">
        <f t="shared" si="5"/>
        <v/>
      </c>
      <c r="K7" s="39" t="str">
        <f t="shared" si="6"/>
        <v/>
      </c>
      <c r="L7" s="43"/>
      <c r="M7" s="44"/>
      <c r="N7" s="58"/>
      <c r="O7" s="58">
        <f>N5+O5</f>
        <v>194</v>
      </c>
      <c r="P7" s="59"/>
      <c r="Q7" s="59">
        <f>P5+Q5</f>
        <v>87</v>
      </c>
      <c r="R7" s="55"/>
      <c r="T7" s="83" t="s">
        <v>293</v>
      </c>
      <c r="U7" s="84" t="s">
        <v>292</v>
      </c>
      <c r="V7" s="84"/>
      <c r="W7" s="84"/>
      <c r="X7" s="85"/>
    </row>
    <row r="8" spans="1:24" x14ac:dyDescent="0.25">
      <c r="A8" s="42">
        <v>18901</v>
      </c>
      <c r="B8" s="41">
        <v>21.4</v>
      </c>
      <c r="C8" s="39" t="s">
        <v>291</v>
      </c>
      <c r="D8" s="39">
        <v>2508.1660000000002</v>
      </c>
      <c r="E8" s="39">
        <f t="shared" si="0"/>
        <v>1</v>
      </c>
      <c r="F8" s="39">
        <f t="shared" si="1"/>
        <v>1</v>
      </c>
      <c r="G8" s="40">
        <f t="shared" si="2"/>
        <v>2</v>
      </c>
      <c r="H8" s="39" t="str">
        <f t="shared" si="3"/>
        <v/>
      </c>
      <c r="I8" s="39">
        <f t="shared" si="4"/>
        <v>1</v>
      </c>
      <c r="J8" s="39" t="str">
        <f t="shared" si="5"/>
        <v/>
      </c>
      <c r="K8" s="39" t="str">
        <f t="shared" si="6"/>
        <v/>
      </c>
      <c r="L8" s="43"/>
      <c r="M8" s="44"/>
      <c r="N8" s="70"/>
      <c r="O8" s="69">
        <f>O7/R5</f>
        <v>0.69039145907473309</v>
      </c>
      <c r="P8" s="68"/>
      <c r="Q8" s="67">
        <f>Q7/R5</f>
        <v>0.30960854092526691</v>
      </c>
      <c r="R8" s="55"/>
      <c r="T8" s="66"/>
      <c r="U8" s="65"/>
      <c r="V8" s="65"/>
      <c r="W8" s="65"/>
      <c r="X8" s="64"/>
    </row>
    <row r="9" spans="1:24" x14ac:dyDescent="0.25">
      <c r="A9" s="42">
        <v>18993</v>
      </c>
      <c r="B9" s="41">
        <v>20.96</v>
      </c>
      <c r="C9" s="39" t="s">
        <v>290</v>
      </c>
      <c r="D9" s="39">
        <v>2513.69</v>
      </c>
      <c r="E9" s="39">
        <f t="shared" si="0"/>
        <v>0</v>
      </c>
      <c r="F9" s="39">
        <f t="shared" si="1"/>
        <v>1</v>
      </c>
      <c r="G9" s="40">
        <f t="shared" si="2"/>
        <v>1</v>
      </c>
      <c r="H9" s="39" t="str">
        <f t="shared" si="3"/>
        <v/>
      </c>
      <c r="I9" s="39" t="str">
        <f t="shared" si="4"/>
        <v/>
      </c>
      <c r="J9" s="39">
        <f t="shared" si="5"/>
        <v>1</v>
      </c>
      <c r="K9" s="39" t="str">
        <f t="shared" si="6"/>
        <v/>
      </c>
      <c r="L9" s="43"/>
      <c r="M9" s="44"/>
      <c r="N9" s="62"/>
      <c r="O9" s="62"/>
      <c r="P9" s="63"/>
      <c r="Q9" s="62"/>
    </row>
    <row r="10" spans="1:24" x14ac:dyDescent="0.25">
      <c r="A10" s="42">
        <v>19084</v>
      </c>
      <c r="B10" s="41">
        <v>23.26</v>
      </c>
      <c r="C10" s="39" t="s">
        <v>289</v>
      </c>
      <c r="D10" s="39">
        <v>2540.5500000000002</v>
      </c>
      <c r="E10" s="39">
        <f t="shared" si="0"/>
        <v>1</v>
      </c>
      <c r="F10" s="39">
        <f t="shared" si="1"/>
        <v>1</v>
      </c>
      <c r="G10" s="40">
        <f t="shared" si="2"/>
        <v>2</v>
      </c>
      <c r="H10" s="39" t="str">
        <f t="shared" si="3"/>
        <v/>
      </c>
      <c r="I10" s="39">
        <f t="shared" si="4"/>
        <v>1</v>
      </c>
      <c r="J10" s="39" t="str">
        <f t="shared" si="5"/>
        <v/>
      </c>
      <c r="K10" s="39" t="str">
        <f t="shared" si="6"/>
        <v/>
      </c>
      <c r="L10" s="43"/>
      <c r="M10" s="44"/>
      <c r="N10" t="s">
        <v>351</v>
      </c>
      <c r="O10" s="44"/>
      <c r="P10" s="44"/>
      <c r="Q10" s="44"/>
    </row>
    <row r="11" spans="1:24" x14ac:dyDescent="0.25">
      <c r="A11" s="42">
        <v>19175</v>
      </c>
      <c r="B11" s="41">
        <v>23.77</v>
      </c>
      <c r="C11" s="39" t="s">
        <v>288</v>
      </c>
      <c r="D11" s="39">
        <v>2546.0219999999999</v>
      </c>
      <c r="E11" s="39">
        <f t="shared" si="0"/>
        <v>1</v>
      </c>
      <c r="F11" s="39">
        <f t="shared" si="1"/>
        <v>1</v>
      </c>
      <c r="G11" s="40">
        <f t="shared" si="2"/>
        <v>2</v>
      </c>
      <c r="H11" s="39" t="str">
        <f t="shared" si="3"/>
        <v/>
      </c>
      <c r="I11" s="39">
        <f t="shared" si="4"/>
        <v>1</v>
      </c>
      <c r="J11" s="39" t="str">
        <f t="shared" si="5"/>
        <v/>
      </c>
      <c r="K11" s="39" t="str">
        <f t="shared" si="6"/>
        <v/>
      </c>
      <c r="L11" s="43"/>
      <c r="M11" s="44"/>
      <c r="N11" t="s">
        <v>352</v>
      </c>
      <c r="O11" s="44"/>
      <c r="P11" s="44"/>
      <c r="Q11" s="44"/>
    </row>
    <row r="12" spans="1:24" x14ac:dyDescent="0.25">
      <c r="A12" s="42">
        <v>19267</v>
      </c>
      <c r="B12" s="41">
        <v>24.37</v>
      </c>
      <c r="C12" s="39" t="s">
        <v>287</v>
      </c>
      <c r="D12" s="39">
        <v>2564.4009999999998</v>
      </c>
      <c r="E12" s="39">
        <f t="shared" si="0"/>
        <v>1</v>
      </c>
      <c r="F12" s="39">
        <f t="shared" si="1"/>
        <v>1</v>
      </c>
      <c r="G12" s="40">
        <f t="shared" si="2"/>
        <v>2</v>
      </c>
      <c r="H12" s="39" t="str">
        <f t="shared" si="3"/>
        <v/>
      </c>
      <c r="I12" s="39">
        <f t="shared" si="4"/>
        <v>1</v>
      </c>
      <c r="J12" s="39" t="str">
        <f t="shared" si="5"/>
        <v/>
      </c>
      <c r="K12" s="39" t="str">
        <f t="shared" si="6"/>
        <v/>
      </c>
      <c r="L12" s="43"/>
      <c r="M12" s="44"/>
      <c r="N12" t="s">
        <v>353</v>
      </c>
      <c r="O12" s="44"/>
      <c r="P12" s="44"/>
      <c r="Q12" s="44"/>
    </row>
    <row r="13" spans="1:24" x14ac:dyDescent="0.25">
      <c r="A13" s="42">
        <v>19359</v>
      </c>
      <c r="B13" s="41">
        <v>24.96</v>
      </c>
      <c r="C13" s="39" t="s">
        <v>286</v>
      </c>
      <c r="D13" s="39">
        <v>2648.6210000000001</v>
      </c>
      <c r="E13" s="39">
        <f t="shared" si="0"/>
        <v>1</v>
      </c>
      <c r="F13" s="39">
        <f t="shared" si="1"/>
        <v>1</v>
      </c>
      <c r="G13" s="40">
        <f t="shared" si="2"/>
        <v>2</v>
      </c>
      <c r="H13" s="39" t="str">
        <f t="shared" si="3"/>
        <v/>
      </c>
      <c r="I13" s="39">
        <f t="shared" si="4"/>
        <v>1</v>
      </c>
      <c r="J13" s="39" t="str">
        <f t="shared" si="5"/>
        <v/>
      </c>
      <c r="K13" s="39" t="str">
        <f t="shared" si="6"/>
        <v/>
      </c>
      <c r="L13" s="43"/>
      <c r="M13" s="44"/>
      <c r="O13" s="44"/>
      <c r="P13" s="44"/>
      <c r="Q13" s="44"/>
    </row>
    <row r="14" spans="1:24" x14ac:dyDescent="0.25">
      <c r="A14" s="42">
        <v>19449</v>
      </c>
      <c r="B14" s="41">
        <v>24.54</v>
      </c>
      <c r="C14" s="39" t="s">
        <v>285</v>
      </c>
      <c r="D14" s="39">
        <v>2697.855</v>
      </c>
      <c r="E14" s="39">
        <f t="shared" si="0"/>
        <v>0</v>
      </c>
      <c r="F14" s="39">
        <f t="shared" si="1"/>
        <v>1</v>
      </c>
      <c r="G14" s="40">
        <f t="shared" si="2"/>
        <v>1</v>
      </c>
      <c r="H14" s="39" t="str">
        <f t="shared" si="3"/>
        <v/>
      </c>
      <c r="I14" s="39" t="str">
        <f t="shared" si="4"/>
        <v/>
      </c>
      <c r="J14" s="39">
        <f t="shared" si="5"/>
        <v>1</v>
      </c>
      <c r="K14" s="39" t="str">
        <f t="shared" si="6"/>
        <v/>
      </c>
      <c r="L14" s="43"/>
      <c r="M14" s="44"/>
      <c r="N14" s="60" t="s">
        <v>284</v>
      </c>
      <c r="O14" s="61" t="s">
        <v>283</v>
      </c>
      <c r="P14" s="60" t="s">
        <v>282</v>
      </c>
      <c r="Q14" s="82" t="s">
        <v>281</v>
      </c>
      <c r="R14" s="55"/>
    </row>
    <row r="15" spans="1:24" x14ac:dyDescent="0.25">
      <c r="A15" s="42">
        <v>19540</v>
      </c>
      <c r="B15" s="41">
        <v>26.57</v>
      </c>
      <c r="C15" s="39" t="s">
        <v>280</v>
      </c>
      <c r="D15" s="39">
        <v>2718.7089999999998</v>
      </c>
      <c r="E15" s="39">
        <f t="shared" si="0"/>
        <v>1</v>
      </c>
      <c r="F15" s="39">
        <f t="shared" si="1"/>
        <v>1</v>
      </c>
      <c r="G15" s="40">
        <f t="shared" si="2"/>
        <v>2</v>
      </c>
      <c r="H15" s="39" t="str">
        <f t="shared" si="3"/>
        <v/>
      </c>
      <c r="I15" s="39">
        <f t="shared" si="4"/>
        <v>1</v>
      </c>
      <c r="J15" s="39" t="str">
        <f t="shared" si="5"/>
        <v/>
      </c>
      <c r="K15" s="39" t="str">
        <f t="shared" si="6"/>
        <v/>
      </c>
      <c r="L15" s="43"/>
      <c r="M15" s="44"/>
      <c r="N15" s="60" t="s">
        <v>279</v>
      </c>
      <c r="O15" s="61" t="s">
        <v>278</v>
      </c>
      <c r="P15" s="60" t="s">
        <v>277</v>
      </c>
      <c r="Q15" s="82" t="s">
        <v>276</v>
      </c>
      <c r="R15" s="52" t="s">
        <v>275</v>
      </c>
    </row>
    <row r="16" spans="1:24" x14ac:dyDescent="0.25">
      <c r="A16" s="42">
        <v>19632</v>
      </c>
      <c r="B16" s="41">
        <v>25.29</v>
      </c>
      <c r="C16" s="39" t="s">
        <v>274</v>
      </c>
      <c r="D16" s="39">
        <v>2703.4110000000001</v>
      </c>
      <c r="E16" s="39">
        <f t="shared" si="0"/>
        <v>0</v>
      </c>
      <c r="F16" s="39">
        <f t="shared" si="1"/>
        <v>0</v>
      </c>
      <c r="G16" s="40">
        <f t="shared" si="2"/>
        <v>0</v>
      </c>
      <c r="H16" s="39">
        <f t="shared" si="3"/>
        <v>1</v>
      </c>
      <c r="I16" s="39" t="str">
        <f t="shared" si="4"/>
        <v/>
      </c>
      <c r="J16" s="39" t="str">
        <f t="shared" si="5"/>
        <v/>
      </c>
      <c r="K16" s="39" t="str">
        <f t="shared" si="6"/>
        <v/>
      </c>
      <c r="L16" s="43"/>
      <c r="M16" s="44"/>
      <c r="N16" s="58">
        <f>N5</f>
        <v>23</v>
      </c>
      <c r="O16" s="58">
        <f>O5</f>
        <v>171</v>
      </c>
      <c r="P16" s="58">
        <f>P5</f>
        <v>72</v>
      </c>
      <c r="Q16" s="59">
        <f>Q5</f>
        <v>15</v>
      </c>
      <c r="R16" s="52">
        <f>N16+O16+P16+Q16</f>
        <v>281</v>
      </c>
    </row>
    <row r="17" spans="1:24" x14ac:dyDescent="0.25">
      <c r="A17" s="42">
        <v>19724</v>
      </c>
      <c r="B17" s="41">
        <v>24.14</v>
      </c>
      <c r="C17" s="39" t="s">
        <v>273</v>
      </c>
      <c r="D17" s="39">
        <v>2662.482</v>
      </c>
      <c r="E17" s="39">
        <f t="shared" si="0"/>
        <v>0</v>
      </c>
      <c r="F17" s="39">
        <f t="shared" si="1"/>
        <v>0</v>
      </c>
      <c r="G17" s="40">
        <f t="shared" si="2"/>
        <v>0</v>
      </c>
      <c r="H17" s="39">
        <f t="shared" si="3"/>
        <v>1</v>
      </c>
      <c r="I17" s="39" t="str">
        <f t="shared" si="4"/>
        <v/>
      </c>
      <c r="J17" s="39" t="str">
        <f t="shared" si="5"/>
        <v/>
      </c>
      <c r="K17" s="39" t="str">
        <f t="shared" si="6"/>
        <v/>
      </c>
      <c r="L17" s="43"/>
      <c r="M17" s="44"/>
      <c r="N17" s="57">
        <f>N16/R16</f>
        <v>8.1850533807829182E-2</v>
      </c>
      <c r="O17" s="57">
        <f>O16/R16</f>
        <v>0.60854092526690395</v>
      </c>
      <c r="P17" s="57">
        <f>P16/R16</f>
        <v>0.25622775800711745</v>
      </c>
      <c r="Q17" s="56">
        <f>Q16/R16</f>
        <v>5.3380782918149468E-2</v>
      </c>
      <c r="R17" s="55"/>
    </row>
    <row r="18" spans="1:24" x14ac:dyDescent="0.25">
      <c r="A18" s="42">
        <v>19814</v>
      </c>
      <c r="B18" s="41">
        <v>23.35</v>
      </c>
      <c r="C18" s="39" t="s">
        <v>272</v>
      </c>
      <c r="D18" s="39">
        <v>2649.7550000000001</v>
      </c>
      <c r="E18" s="39">
        <f t="shared" si="0"/>
        <v>0</v>
      </c>
      <c r="F18" s="39">
        <f t="shared" si="1"/>
        <v>0</v>
      </c>
      <c r="G18" s="40">
        <f t="shared" si="2"/>
        <v>0</v>
      </c>
      <c r="H18" s="39">
        <f t="shared" si="3"/>
        <v>1</v>
      </c>
      <c r="I18" s="39" t="str">
        <f t="shared" si="4"/>
        <v/>
      </c>
      <c r="J18" s="39" t="str">
        <f t="shared" si="5"/>
        <v/>
      </c>
      <c r="K18" s="39" t="str">
        <f t="shared" si="6"/>
        <v/>
      </c>
      <c r="L18" s="43"/>
      <c r="M18" s="44"/>
      <c r="N18" s="58"/>
      <c r="O18" s="58"/>
      <c r="P18" s="58">
        <f>N16+O16+P16</f>
        <v>266</v>
      </c>
      <c r="Q18" s="59">
        <f>Q16</f>
        <v>15</v>
      </c>
      <c r="R18" s="55"/>
    </row>
    <row r="19" spans="1:24" x14ac:dyDescent="0.25">
      <c r="A19" s="42">
        <v>19905</v>
      </c>
      <c r="B19" s="41">
        <v>24.81</v>
      </c>
      <c r="C19" s="39" t="s">
        <v>271</v>
      </c>
      <c r="D19" s="39">
        <v>2652.643</v>
      </c>
      <c r="E19" s="39">
        <f t="shared" si="0"/>
        <v>1</v>
      </c>
      <c r="F19" s="39">
        <f t="shared" si="1"/>
        <v>1</v>
      </c>
      <c r="G19" s="40">
        <f t="shared" si="2"/>
        <v>2</v>
      </c>
      <c r="H19" s="39" t="str">
        <f t="shared" si="3"/>
        <v/>
      </c>
      <c r="I19" s="39">
        <f t="shared" si="4"/>
        <v>1</v>
      </c>
      <c r="J19" s="39" t="str">
        <f t="shared" si="5"/>
        <v/>
      </c>
      <c r="K19" s="39" t="str">
        <f t="shared" si="6"/>
        <v/>
      </c>
      <c r="L19" s="43"/>
      <c r="M19" s="44"/>
      <c r="N19" s="58"/>
      <c r="O19" s="58"/>
      <c r="P19" s="57">
        <f>P18/R16</f>
        <v>0.94661921708185048</v>
      </c>
      <c r="Q19" s="56">
        <f>Q18/R16</f>
        <v>5.3380782918149468E-2</v>
      </c>
      <c r="R19" s="55"/>
    </row>
    <row r="20" spans="1:24" x14ac:dyDescent="0.25">
      <c r="A20" s="42">
        <v>19997</v>
      </c>
      <c r="B20" s="41">
        <v>26.94</v>
      </c>
      <c r="C20" s="39" t="s">
        <v>270</v>
      </c>
      <c r="D20" s="39">
        <v>2682.6010000000001</v>
      </c>
      <c r="E20" s="39">
        <f t="shared" si="0"/>
        <v>1</v>
      </c>
      <c r="F20" s="39">
        <f t="shared" si="1"/>
        <v>1</v>
      </c>
      <c r="G20" s="40">
        <f t="shared" si="2"/>
        <v>2</v>
      </c>
      <c r="H20" s="39" t="str">
        <f t="shared" si="3"/>
        <v/>
      </c>
      <c r="I20" s="39">
        <f t="shared" si="4"/>
        <v>1</v>
      </c>
      <c r="J20" s="39" t="str">
        <f t="shared" si="5"/>
        <v/>
      </c>
      <c r="K20" s="39" t="str">
        <f t="shared" si="6"/>
        <v/>
      </c>
      <c r="L20" s="43"/>
      <c r="M20" s="44"/>
      <c r="N20" s="54"/>
      <c r="O20" s="53" t="s">
        <v>269</v>
      </c>
      <c r="P20" s="53"/>
      <c r="Q20" s="52"/>
      <c r="R20" s="51"/>
    </row>
    <row r="21" spans="1:24" x14ac:dyDescent="0.25">
      <c r="A21" s="42">
        <v>20089</v>
      </c>
      <c r="B21" s="41">
        <v>29.21</v>
      </c>
      <c r="C21" s="39" t="s">
        <v>268</v>
      </c>
      <c r="D21" s="39">
        <v>2735.0909999999999</v>
      </c>
      <c r="E21" s="39">
        <f t="shared" si="0"/>
        <v>1</v>
      </c>
      <c r="F21" s="39">
        <f t="shared" si="1"/>
        <v>1</v>
      </c>
      <c r="G21" s="40">
        <f t="shared" si="2"/>
        <v>2</v>
      </c>
      <c r="H21" s="39" t="str">
        <f t="shared" si="3"/>
        <v/>
      </c>
      <c r="I21" s="39">
        <f t="shared" si="4"/>
        <v>1</v>
      </c>
      <c r="J21" s="39" t="str">
        <f t="shared" si="5"/>
        <v/>
      </c>
      <c r="K21" s="39" t="str">
        <f t="shared" si="6"/>
        <v/>
      </c>
      <c r="L21" s="43"/>
      <c r="M21" s="44"/>
      <c r="N21" s="44"/>
      <c r="O21" s="44"/>
      <c r="P21" s="44"/>
      <c r="Q21" s="44"/>
    </row>
    <row r="22" spans="1:24" x14ac:dyDescent="0.25">
      <c r="A22" s="42">
        <v>20179</v>
      </c>
      <c r="B22" s="41">
        <v>32.31</v>
      </c>
      <c r="C22" s="39" t="s">
        <v>267</v>
      </c>
      <c r="D22" s="39">
        <v>2813.212</v>
      </c>
      <c r="E22" s="39">
        <f t="shared" si="0"/>
        <v>1</v>
      </c>
      <c r="F22" s="39">
        <f t="shared" si="1"/>
        <v>1</v>
      </c>
      <c r="G22" s="40">
        <f t="shared" si="2"/>
        <v>2</v>
      </c>
      <c r="H22" s="39" t="str">
        <f t="shared" si="3"/>
        <v/>
      </c>
      <c r="I22" s="39">
        <f t="shared" si="4"/>
        <v>1</v>
      </c>
      <c r="J22" s="39" t="str">
        <f t="shared" si="5"/>
        <v/>
      </c>
      <c r="K22" s="39" t="str">
        <f t="shared" si="6"/>
        <v/>
      </c>
      <c r="L22" s="43"/>
      <c r="M22" s="44"/>
      <c r="N22" s="44"/>
      <c r="O22" s="44"/>
      <c r="P22" s="44"/>
      <c r="Q22" s="44"/>
    </row>
    <row r="23" spans="1:24" x14ac:dyDescent="0.25">
      <c r="A23" s="42">
        <v>20270</v>
      </c>
      <c r="B23" s="41">
        <v>35.979999999999997</v>
      </c>
      <c r="C23" s="39" t="s">
        <v>266</v>
      </c>
      <c r="D23" s="39">
        <v>2858.9879999999998</v>
      </c>
      <c r="E23" s="39">
        <f t="shared" si="0"/>
        <v>1</v>
      </c>
      <c r="F23" s="39">
        <f t="shared" si="1"/>
        <v>1</v>
      </c>
      <c r="G23" s="40">
        <f t="shared" si="2"/>
        <v>2</v>
      </c>
      <c r="H23" s="39" t="str">
        <f t="shared" si="3"/>
        <v/>
      </c>
      <c r="I23" s="39">
        <f t="shared" si="4"/>
        <v>1</v>
      </c>
      <c r="J23" s="39" t="str">
        <f t="shared" si="5"/>
        <v/>
      </c>
      <c r="K23" s="39" t="str">
        <f t="shared" si="6"/>
        <v/>
      </c>
      <c r="L23" s="43"/>
      <c r="M23" s="44"/>
      <c r="N23" s="81" t="s">
        <v>354</v>
      </c>
      <c r="O23" s="45"/>
      <c r="P23" s="44"/>
      <c r="Q23" s="44"/>
    </row>
    <row r="24" spans="1:24" x14ac:dyDescent="0.25">
      <c r="A24" s="42">
        <v>20362</v>
      </c>
      <c r="B24" s="41">
        <v>36.58</v>
      </c>
      <c r="C24" s="39" t="s">
        <v>265</v>
      </c>
      <c r="D24" s="39">
        <v>2897.598</v>
      </c>
      <c r="E24" s="39">
        <f t="shared" si="0"/>
        <v>1</v>
      </c>
      <c r="F24" s="39">
        <f t="shared" si="1"/>
        <v>1</v>
      </c>
      <c r="G24" s="40">
        <f t="shared" si="2"/>
        <v>2</v>
      </c>
      <c r="H24" s="39" t="str">
        <f t="shared" si="3"/>
        <v/>
      </c>
      <c r="I24" s="39">
        <f t="shared" si="4"/>
        <v>1</v>
      </c>
      <c r="J24" s="39" t="str">
        <f t="shared" si="5"/>
        <v/>
      </c>
      <c r="K24" s="39" t="str">
        <f t="shared" si="6"/>
        <v/>
      </c>
      <c r="L24" s="43"/>
      <c r="M24" s="44"/>
      <c r="N24" s="45"/>
      <c r="O24" s="46"/>
      <c r="P24" s="44"/>
      <c r="Q24" s="44"/>
    </row>
    <row r="25" spans="1:24" x14ac:dyDescent="0.25">
      <c r="A25" s="42">
        <v>20454</v>
      </c>
      <c r="B25" s="41">
        <v>41.03</v>
      </c>
      <c r="C25" s="39" t="s">
        <v>264</v>
      </c>
      <c r="D25" s="39">
        <v>2914.9929999999999</v>
      </c>
      <c r="E25" s="39">
        <f t="shared" si="0"/>
        <v>1</v>
      </c>
      <c r="F25" s="39">
        <f t="shared" si="1"/>
        <v>1</v>
      </c>
      <c r="G25" s="40">
        <f t="shared" si="2"/>
        <v>2</v>
      </c>
      <c r="H25" s="39" t="str">
        <f t="shared" si="3"/>
        <v/>
      </c>
      <c r="I25" s="39">
        <f t="shared" si="4"/>
        <v>1</v>
      </c>
      <c r="J25" s="39" t="str">
        <f t="shared" si="5"/>
        <v/>
      </c>
      <c r="K25" s="39" t="str">
        <f t="shared" si="6"/>
        <v/>
      </c>
      <c r="L25" s="43"/>
      <c r="M25" s="44"/>
      <c r="N25" s="86"/>
      <c r="P25" s="44"/>
      <c r="Q25" s="44"/>
    </row>
    <row r="26" spans="1:24" x14ac:dyDescent="0.25">
      <c r="A26" s="42">
        <v>20545</v>
      </c>
      <c r="B26" s="41">
        <v>43.67</v>
      </c>
      <c r="C26" s="39" t="s">
        <v>263</v>
      </c>
      <c r="D26" s="39">
        <v>2903.6709999999998</v>
      </c>
      <c r="E26" s="39">
        <f t="shared" si="0"/>
        <v>1</v>
      </c>
      <c r="F26" s="39">
        <f t="shared" si="1"/>
        <v>0</v>
      </c>
      <c r="G26" s="40">
        <f t="shared" si="2"/>
        <v>1</v>
      </c>
      <c r="H26" s="39" t="str">
        <f t="shared" si="3"/>
        <v/>
      </c>
      <c r="I26" s="39" t="str">
        <f t="shared" si="4"/>
        <v/>
      </c>
      <c r="J26" s="39" t="str">
        <f t="shared" si="5"/>
        <v/>
      </c>
      <c r="K26" s="39">
        <f t="shared" si="6"/>
        <v>1</v>
      </c>
      <c r="L26" s="43"/>
      <c r="M26" s="44"/>
      <c r="O26" s="44"/>
    </row>
    <row r="27" spans="1:24" x14ac:dyDescent="0.25">
      <c r="A27" s="42">
        <v>20636</v>
      </c>
      <c r="B27" s="41">
        <v>45.48</v>
      </c>
      <c r="C27" s="39" t="s">
        <v>262</v>
      </c>
      <c r="D27" s="39">
        <v>2927.665</v>
      </c>
      <c r="E27" s="39">
        <f t="shared" si="0"/>
        <v>1</v>
      </c>
      <c r="F27" s="39">
        <f t="shared" si="1"/>
        <v>1</v>
      </c>
      <c r="G27" s="40">
        <f t="shared" si="2"/>
        <v>2</v>
      </c>
      <c r="H27" s="39" t="str">
        <f t="shared" si="3"/>
        <v/>
      </c>
      <c r="I27" s="39">
        <f t="shared" si="4"/>
        <v>1</v>
      </c>
      <c r="J27" s="39" t="str">
        <f t="shared" si="5"/>
        <v/>
      </c>
      <c r="K27" s="39" t="str">
        <f t="shared" si="6"/>
        <v/>
      </c>
      <c r="L27" s="43"/>
      <c r="M27" s="44"/>
      <c r="O27" s="87"/>
    </row>
    <row r="28" spans="1:24" x14ac:dyDescent="0.25">
      <c r="A28" s="42">
        <v>20728</v>
      </c>
      <c r="B28" s="41">
        <v>48.48</v>
      </c>
      <c r="C28" s="39" t="s">
        <v>261</v>
      </c>
      <c r="D28" s="39">
        <v>2925.0349999999999</v>
      </c>
      <c r="E28" s="39">
        <f t="shared" si="0"/>
        <v>1</v>
      </c>
      <c r="F28" s="39">
        <f t="shared" si="1"/>
        <v>0</v>
      </c>
      <c r="G28" s="40">
        <f t="shared" si="2"/>
        <v>1</v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39">
        <f t="shared" si="6"/>
        <v>1</v>
      </c>
      <c r="L28" s="43"/>
      <c r="M28" s="44"/>
      <c r="N28" s="44"/>
    </row>
    <row r="29" spans="1:24" x14ac:dyDescent="0.25">
      <c r="A29" s="42">
        <v>20820</v>
      </c>
      <c r="B29" s="41">
        <v>46.97</v>
      </c>
      <c r="C29" s="39" t="s">
        <v>260</v>
      </c>
      <c r="D29" s="39">
        <v>2973.1790000000001</v>
      </c>
      <c r="E29" s="39">
        <f t="shared" si="0"/>
        <v>0</v>
      </c>
      <c r="F29" s="39">
        <f t="shared" si="1"/>
        <v>1</v>
      </c>
      <c r="G29" s="40">
        <f t="shared" si="2"/>
        <v>1</v>
      </c>
      <c r="H29" s="39" t="str">
        <f t="shared" si="3"/>
        <v/>
      </c>
      <c r="I29" s="39" t="str">
        <f t="shared" si="4"/>
        <v/>
      </c>
      <c r="J29" s="39">
        <f t="shared" si="5"/>
        <v>1</v>
      </c>
      <c r="K29" s="39" t="str">
        <f t="shared" si="6"/>
        <v/>
      </c>
      <c r="L29" s="43"/>
      <c r="M29" s="44"/>
      <c r="N29" s="48"/>
      <c r="O29" s="48"/>
      <c r="P29" s="48"/>
      <c r="Q29" s="48"/>
    </row>
    <row r="30" spans="1:24" x14ac:dyDescent="0.25">
      <c r="A30" s="42">
        <v>20910</v>
      </c>
      <c r="B30" s="41">
        <v>45.35</v>
      </c>
      <c r="C30" s="39" t="s">
        <v>259</v>
      </c>
      <c r="D30" s="39">
        <v>2992.2190000000001</v>
      </c>
      <c r="E30" s="39">
        <f t="shared" si="0"/>
        <v>0</v>
      </c>
      <c r="F30" s="39">
        <f t="shared" si="1"/>
        <v>1</v>
      </c>
      <c r="G30" s="40">
        <f t="shared" si="2"/>
        <v>1</v>
      </c>
      <c r="H30" s="39" t="str">
        <f t="shared" si="3"/>
        <v/>
      </c>
      <c r="I30" s="39" t="str">
        <f t="shared" si="4"/>
        <v/>
      </c>
      <c r="J30" s="39">
        <f t="shared" si="5"/>
        <v>1</v>
      </c>
      <c r="K30" s="39" t="str">
        <f t="shared" si="6"/>
        <v/>
      </c>
      <c r="L30" s="43"/>
      <c r="M30" s="44"/>
      <c r="N30" s="48"/>
      <c r="O30" s="48"/>
      <c r="P30" s="48"/>
      <c r="Q30" s="48"/>
      <c r="R30" s="44"/>
      <c r="T30" s="48"/>
      <c r="U30" s="50"/>
      <c r="V30" s="50"/>
      <c r="W30" s="50"/>
      <c r="X30" s="50"/>
    </row>
    <row r="31" spans="1:24" x14ac:dyDescent="0.25">
      <c r="A31" s="42">
        <v>21001</v>
      </c>
      <c r="B31" s="41">
        <v>46.67</v>
      </c>
      <c r="C31" s="39" t="s">
        <v>258</v>
      </c>
      <c r="D31" s="39">
        <v>2985.663</v>
      </c>
      <c r="E31" s="39">
        <f t="shared" si="0"/>
        <v>1</v>
      </c>
      <c r="F31" s="39">
        <f t="shared" si="1"/>
        <v>0</v>
      </c>
      <c r="G31" s="40">
        <f t="shared" si="2"/>
        <v>1</v>
      </c>
      <c r="H31" s="39" t="str">
        <f t="shared" si="3"/>
        <v/>
      </c>
      <c r="I31" s="39" t="str">
        <f t="shared" si="4"/>
        <v/>
      </c>
      <c r="J31" s="39" t="str">
        <f t="shared" si="5"/>
        <v/>
      </c>
      <c r="K31" s="39">
        <f t="shared" si="6"/>
        <v>1</v>
      </c>
      <c r="L31" s="43"/>
      <c r="M31" s="44"/>
      <c r="N31" s="44"/>
      <c r="O31" s="44"/>
      <c r="P31" s="44"/>
      <c r="Q31" s="44"/>
      <c r="R31" s="44"/>
      <c r="T31" s="48"/>
      <c r="U31" s="50"/>
      <c r="V31" s="50"/>
      <c r="W31" s="50"/>
      <c r="X31" s="50"/>
    </row>
    <row r="32" spans="1:24" x14ac:dyDescent="0.25">
      <c r="A32" s="42">
        <v>21093</v>
      </c>
      <c r="B32" s="41">
        <v>44.11</v>
      </c>
      <c r="C32" s="39" t="s">
        <v>257</v>
      </c>
      <c r="D32" s="39">
        <v>3014.9189999999999</v>
      </c>
      <c r="E32" s="39">
        <f t="shared" si="0"/>
        <v>0</v>
      </c>
      <c r="F32" s="39">
        <f t="shared" si="1"/>
        <v>1</v>
      </c>
      <c r="G32" s="40">
        <f t="shared" si="2"/>
        <v>1</v>
      </c>
      <c r="H32" s="39" t="str">
        <f t="shared" si="3"/>
        <v/>
      </c>
      <c r="I32" s="39" t="str">
        <f t="shared" si="4"/>
        <v/>
      </c>
      <c r="J32" s="39">
        <f t="shared" si="5"/>
        <v>1</v>
      </c>
      <c r="K32" s="39" t="str">
        <f t="shared" si="6"/>
        <v/>
      </c>
      <c r="L32" s="43"/>
      <c r="M32" s="44"/>
      <c r="N32" s="47"/>
      <c r="O32" s="47"/>
      <c r="P32" s="47"/>
      <c r="Q32" s="47"/>
      <c r="T32" s="48"/>
      <c r="U32" s="50"/>
      <c r="V32" s="50"/>
      <c r="W32" s="50"/>
      <c r="X32" s="50"/>
    </row>
    <row r="33" spans="1:24" x14ac:dyDescent="0.25">
      <c r="A33" s="42">
        <v>21185</v>
      </c>
      <c r="B33" s="41">
        <v>47.37</v>
      </c>
      <c r="C33" s="39" t="s">
        <v>256</v>
      </c>
      <c r="D33" s="39">
        <v>2983.7269999999999</v>
      </c>
      <c r="E33" s="39">
        <f t="shared" si="0"/>
        <v>1</v>
      </c>
      <c r="F33" s="39">
        <f t="shared" si="1"/>
        <v>0</v>
      </c>
      <c r="G33" s="40">
        <f t="shared" si="2"/>
        <v>1</v>
      </c>
      <c r="H33" s="39" t="str">
        <f t="shared" si="3"/>
        <v/>
      </c>
      <c r="I33" s="39" t="str">
        <f t="shared" si="4"/>
        <v/>
      </c>
      <c r="J33" s="39" t="str">
        <f t="shared" si="5"/>
        <v/>
      </c>
      <c r="K33" s="39">
        <f t="shared" si="6"/>
        <v>1</v>
      </c>
      <c r="L33" s="43"/>
      <c r="M33" s="44"/>
      <c r="N33" s="44"/>
      <c r="O33" s="44"/>
      <c r="P33" s="44"/>
      <c r="Q33" s="44"/>
      <c r="T33" s="48"/>
      <c r="U33" s="50"/>
      <c r="V33" s="50"/>
      <c r="W33" s="50"/>
      <c r="X33" s="50"/>
    </row>
    <row r="34" spans="1:24" x14ac:dyDescent="0.25">
      <c r="A34" s="42">
        <v>21275</v>
      </c>
      <c r="B34" s="41">
        <v>42.42</v>
      </c>
      <c r="C34" s="39" t="s">
        <v>255</v>
      </c>
      <c r="D34" s="39">
        <v>2906.2739999999999</v>
      </c>
      <c r="E34" s="39">
        <f t="shared" si="0"/>
        <v>0</v>
      </c>
      <c r="F34" s="39">
        <f t="shared" si="1"/>
        <v>0</v>
      </c>
      <c r="G34" s="40">
        <f t="shared" si="2"/>
        <v>0</v>
      </c>
      <c r="H34" s="39">
        <f t="shared" si="3"/>
        <v>1</v>
      </c>
      <c r="I34" s="39" t="str">
        <f t="shared" si="4"/>
        <v/>
      </c>
      <c r="J34" s="39" t="str">
        <f t="shared" si="5"/>
        <v/>
      </c>
      <c r="K34" s="39" t="str">
        <f t="shared" si="6"/>
        <v/>
      </c>
      <c r="L34" s="43"/>
      <c r="M34" s="44"/>
      <c r="N34" s="44"/>
      <c r="O34" s="47"/>
      <c r="P34" s="44"/>
      <c r="Q34" s="47"/>
    </row>
    <row r="35" spans="1:24" x14ac:dyDescent="0.25">
      <c r="A35" s="42">
        <v>21366</v>
      </c>
      <c r="B35" s="41">
        <v>39.99</v>
      </c>
      <c r="C35" s="39" t="s">
        <v>254</v>
      </c>
      <c r="D35" s="39">
        <v>2925.3789999999999</v>
      </c>
      <c r="E35" s="39">
        <f t="shared" si="0"/>
        <v>0</v>
      </c>
      <c r="F35" s="39">
        <f t="shared" si="1"/>
        <v>1</v>
      </c>
      <c r="G35" s="40">
        <f t="shared" si="2"/>
        <v>1</v>
      </c>
      <c r="H35" s="39" t="str">
        <f t="shared" si="3"/>
        <v/>
      </c>
      <c r="I35" s="39" t="str">
        <f t="shared" si="4"/>
        <v/>
      </c>
      <c r="J35" s="39">
        <f t="shared" si="5"/>
        <v>1</v>
      </c>
      <c r="K35" s="39" t="str">
        <f t="shared" si="6"/>
        <v/>
      </c>
      <c r="L35" s="43"/>
      <c r="M35" s="44"/>
      <c r="N35" s="44"/>
      <c r="O35" s="44"/>
      <c r="P35" s="47"/>
      <c r="Q35" s="44"/>
    </row>
    <row r="36" spans="1:24" x14ac:dyDescent="0.25">
      <c r="A36" s="42">
        <v>21458</v>
      </c>
      <c r="B36" s="41">
        <v>42.1</v>
      </c>
      <c r="C36" s="39" t="s">
        <v>253</v>
      </c>
      <c r="D36" s="39">
        <v>2993.0680000000002</v>
      </c>
      <c r="E36" s="39">
        <f t="shared" si="0"/>
        <v>1</v>
      </c>
      <c r="F36" s="39">
        <f t="shared" si="1"/>
        <v>1</v>
      </c>
      <c r="G36" s="40">
        <f t="shared" si="2"/>
        <v>2</v>
      </c>
      <c r="H36" s="39" t="str">
        <f t="shared" si="3"/>
        <v/>
      </c>
      <c r="I36" s="39">
        <f t="shared" si="4"/>
        <v>1</v>
      </c>
      <c r="J36" s="39" t="str">
        <f t="shared" si="5"/>
        <v/>
      </c>
      <c r="K36" s="39" t="str">
        <f t="shared" si="6"/>
        <v/>
      </c>
      <c r="L36" s="43"/>
      <c r="M36" s="44"/>
      <c r="N36" s="49"/>
      <c r="O36" s="44"/>
      <c r="P36" s="44"/>
      <c r="Q36" s="44"/>
    </row>
    <row r="37" spans="1:24" x14ac:dyDescent="0.25">
      <c r="A37" s="42">
        <v>21550</v>
      </c>
      <c r="B37" s="41">
        <v>45.24</v>
      </c>
      <c r="C37" s="39" t="s">
        <v>252</v>
      </c>
      <c r="D37" s="39">
        <v>3063.085</v>
      </c>
      <c r="E37" s="39">
        <f t="shared" si="0"/>
        <v>1</v>
      </c>
      <c r="F37" s="39">
        <f t="shared" si="1"/>
        <v>1</v>
      </c>
      <c r="G37" s="40">
        <f t="shared" si="2"/>
        <v>2</v>
      </c>
      <c r="H37" s="39" t="str">
        <f t="shared" si="3"/>
        <v/>
      </c>
      <c r="I37" s="39">
        <f t="shared" si="4"/>
        <v>1</v>
      </c>
      <c r="J37" s="39" t="str">
        <f t="shared" si="5"/>
        <v/>
      </c>
      <c r="K37" s="39" t="str">
        <f t="shared" si="6"/>
        <v/>
      </c>
      <c r="L37" s="43"/>
      <c r="M37" s="44"/>
      <c r="N37" s="49"/>
      <c r="O37" s="44"/>
      <c r="P37" s="44"/>
      <c r="Q37" s="44"/>
    </row>
    <row r="38" spans="1:24" x14ac:dyDescent="0.25">
      <c r="A38" s="42">
        <v>21640</v>
      </c>
      <c r="B38" s="41">
        <v>50.06</v>
      </c>
      <c r="C38" s="39" t="s">
        <v>251</v>
      </c>
      <c r="D38" s="39">
        <v>3121.9360000000001</v>
      </c>
      <c r="E38" s="39">
        <f t="shared" si="0"/>
        <v>1</v>
      </c>
      <c r="F38" s="39">
        <f t="shared" si="1"/>
        <v>1</v>
      </c>
      <c r="G38" s="40">
        <f t="shared" si="2"/>
        <v>2</v>
      </c>
      <c r="H38" s="39" t="str">
        <f t="shared" si="3"/>
        <v/>
      </c>
      <c r="I38" s="39">
        <f t="shared" si="4"/>
        <v>1</v>
      </c>
      <c r="J38" s="39" t="str">
        <f t="shared" si="5"/>
        <v/>
      </c>
      <c r="K38" s="39" t="str">
        <f t="shared" si="6"/>
        <v/>
      </c>
      <c r="L38" s="43"/>
      <c r="M38" s="44"/>
      <c r="N38" s="49"/>
      <c r="O38" s="44"/>
      <c r="P38" s="44"/>
      <c r="Q38" s="44"/>
    </row>
    <row r="39" spans="1:24" x14ac:dyDescent="0.25">
      <c r="A39" s="42">
        <v>21731</v>
      </c>
      <c r="B39" s="41">
        <v>55.21</v>
      </c>
      <c r="C39" s="39" t="s">
        <v>250</v>
      </c>
      <c r="D39" s="39">
        <v>3192.38</v>
      </c>
      <c r="E39" s="39">
        <f t="shared" si="0"/>
        <v>1</v>
      </c>
      <c r="F39" s="39">
        <f t="shared" si="1"/>
        <v>1</v>
      </c>
      <c r="G39" s="40">
        <f t="shared" si="2"/>
        <v>2</v>
      </c>
      <c r="H39" s="39" t="str">
        <f t="shared" si="3"/>
        <v/>
      </c>
      <c r="I39" s="39">
        <f t="shared" si="4"/>
        <v>1</v>
      </c>
      <c r="J39" s="39" t="str">
        <f t="shared" si="5"/>
        <v/>
      </c>
      <c r="K39" s="39" t="str">
        <f t="shared" si="6"/>
        <v/>
      </c>
      <c r="L39" s="43"/>
      <c r="M39" s="44"/>
      <c r="O39" s="44"/>
      <c r="P39" s="44"/>
      <c r="Q39" s="44"/>
    </row>
    <row r="40" spans="1:24" x14ac:dyDescent="0.25">
      <c r="A40" s="42">
        <v>21823</v>
      </c>
      <c r="B40" s="41">
        <v>55.44</v>
      </c>
      <c r="C40" s="39" t="s">
        <v>249</v>
      </c>
      <c r="D40" s="39">
        <v>3194.6529999999998</v>
      </c>
      <c r="E40" s="39">
        <f t="shared" si="0"/>
        <v>1</v>
      </c>
      <c r="F40" s="39">
        <f t="shared" si="1"/>
        <v>1</v>
      </c>
      <c r="G40" s="40">
        <f t="shared" si="2"/>
        <v>2</v>
      </c>
      <c r="H40" s="39" t="str">
        <f t="shared" si="3"/>
        <v/>
      </c>
      <c r="I40" s="39">
        <f t="shared" si="4"/>
        <v>1</v>
      </c>
      <c r="J40" s="39" t="str">
        <f t="shared" si="5"/>
        <v/>
      </c>
      <c r="K40" s="39" t="str">
        <f t="shared" si="6"/>
        <v/>
      </c>
      <c r="L40" s="43"/>
      <c r="M40" s="44"/>
      <c r="N40" s="48"/>
      <c r="O40" s="48"/>
      <c r="P40" s="48"/>
      <c r="Q40" s="48"/>
    </row>
    <row r="41" spans="1:24" x14ac:dyDescent="0.25">
      <c r="A41" s="42">
        <v>21915</v>
      </c>
      <c r="B41" s="41">
        <v>58.47</v>
      </c>
      <c r="C41" s="39" t="s">
        <v>248</v>
      </c>
      <c r="D41" s="39">
        <v>3203.759</v>
      </c>
      <c r="E41" s="39">
        <f t="shared" si="0"/>
        <v>1</v>
      </c>
      <c r="F41" s="39">
        <f t="shared" si="1"/>
        <v>1</v>
      </c>
      <c r="G41" s="40">
        <f t="shared" si="2"/>
        <v>2</v>
      </c>
      <c r="H41" s="39" t="str">
        <f t="shared" si="3"/>
        <v/>
      </c>
      <c r="I41" s="39">
        <f t="shared" si="4"/>
        <v>1</v>
      </c>
      <c r="J41" s="39" t="str">
        <f t="shared" si="5"/>
        <v/>
      </c>
      <c r="K41" s="39" t="str">
        <f t="shared" si="6"/>
        <v/>
      </c>
      <c r="L41" s="43"/>
      <c r="M41" s="44"/>
      <c r="N41" s="48"/>
      <c r="O41" s="48"/>
      <c r="P41" s="48"/>
      <c r="Q41" s="48"/>
      <c r="R41" s="44"/>
    </row>
    <row r="42" spans="1:24" x14ac:dyDescent="0.25">
      <c r="A42" s="42">
        <v>22006</v>
      </c>
      <c r="B42" s="41">
        <v>56.88</v>
      </c>
      <c r="C42" s="39" t="s">
        <v>247</v>
      </c>
      <c r="D42" s="39">
        <v>3275.7570000000001</v>
      </c>
      <c r="E42" s="39">
        <f t="shared" si="0"/>
        <v>0</v>
      </c>
      <c r="F42" s="39">
        <f t="shared" si="1"/>
        <v>1</v>
      </c>
      <c r="G42" s="40">
        <f t="shared" si="2"/>
        <v>1</v>
      </c>
      <c r="H42" s="39" t="str">
        <f t="shared" si="3"/>
        <v/>
      </c>
      <c r="I42" s="39" t="str">
        <f t="shared" si="4"/>
        <v/>
      </c>
      <c r="J42" s="39">
        <f t="shared" si="5"/>
        <v>1</v>
      </c>
      <c r="K42" s="39" t="str">
        <f t="shared" si="6"/>
        <v/>
      </c>
      <c r="L42" s="43"/>
      <c r="M42" s="44"/>
      <c r="N42" s="44"/>
      <c r="O42" s="44"/>
      <c r="P42" s="44"/>
      <c r="Q42" s="44"/>
      <c r="R42" s="44"/>
    </row>
    <row r="43" spans="1:24" x14ac:dyDescent="0.25">
      <c r="A43" s="42">
        <v>22097</v>
      </c>
      <c r="B43" s="41">
        <v>59.89</v>
      </c>
      <c r="C43" s="39" t="s">
        <v>246</v>
      </c>
      <c r="D43" s="39">
        <v>3258.0880000000002</v>
      </c>
      <c r="E43" s="39">
        <f t="shared" si="0"/>
        <v>1</v>
      </c>
      <c r="F43" s="39">
        <f t="shared" si="1"/>
        <v>0</v>
      </c>
      <c r="G43" s="40">
        <f t="shared" si="2"/>
        <v>1</v>
      </c>
      <c r="H43" s="39" t="str">
        <f t="shared" si="3"/>
        <v/>
      </c>
      <c r="I43" s="39" t="str">
        <f t="shared" si="4"/>
        <v/>
      </c>
      <c r="J43" s="39" t="str">
        <f t="shared" si="5"/>
        <v/>
      </c>
      <c r="K43" s="39">
        <f t="shared" si="6"/>
        <v>1</v>
      </c>
      <c r="L43" s="43"/>
      <c r="M43" s="44"/>
      <c r="N43" s="47"/>
      <c r="O43" s="47"/>
      <c r="P43" s="47"/>
      <c r="Q43" s="47"/>
    </row>
    <row r="44" spans="1:24" x14ac:dyDescent="0.25">
      <c r="A44" s="42">
        <v>22189</v>
      </c>
      <c r="B44" s="41">
        <v>55.34</v>
      </c>
      <c r="C44" s="39" t="s">
        <v>245</v>
      </c>
      <c r="D44" s="39">
        <v>3274.029</v>
      </c>
      <c r="E44" s="39">
        <f t="shared" si="0"/>
        <v>0</v>
      </c>
      <c r="F44" s="39">
        <f t="shared" si="1"/>
        <v>1</v>
      </c>
      <c r="G44" s="40">
        <f t="shared" si="2"/>
        <v>1</v>
      </c>
      <c r="H44" s="39" t="str">
        <f t="shared" si="3"/>
        <v/>
      </c>
      <c r="I44" s="39" t="str">
        <f t="shared" si="4"/>
        <v/>
      </c>
      <c r="J44" s="39">
        <f t="shared" si="5"/>
        <v>1</v>
      </c>
      <c r="K44" s="39" t="str">
        <f t="shared" si="6"/>
        <v/>
      </c>
      <c r="L44" s="43"/>
      <c r="M44" s="44"/>
      <c r="N44" s="44"/>
      <c r="O44" s="44"/>
      <c r="P44" s="44"/>
      <c r="Q44" s="44"/>
    </row>
    <row r="45" spans="1:24" x14ac:dyDescent="0.25">
      <c r="A45" s="42">
        <v>22281</v>
      </c>
      <c r="B45" s="41">
        <v>56.92</v>
      </c>
      <c r="C45" s="39" t="s">
        <v>244</v>
      </c>
      <c r="D45" s="39">
        <v>3232.009</v>
      </c>
      <c r="E45" s="39">
        <f t="shared" si="0"/>
        <v>1</v>
      </c>
      <c r="F45" s="39">
        <f t="shared" si="1"/>
        <v>0</v>
      </c>
      <c r="G45" s="40">
        <f t="shared" si="2"/>
        <v>1</v>
      </c>
      <c r="H45" s="39" t="str">
        <f t="shared" si="3"/>
        <v/>
      </c>
      <c r="I45" s="39" t="str">
        <f t="shared" si="4"/>
        <v/>
      </c>
      <c r="J45" s="39" t="str">
        <f t="shared" si="5"/>
        <v/>
      </c>
      <c r="K45" s="39">
        <f t="shared" si="6"/>
        <v>1</v>
      </c>
      <c r="L45" s="43"/>
      <c r="M45" s="44"/>
      <c r="N45" s="44"/>
      <c r="O45" s="44"/>
      <c r="P45" s="47"/>
      <c r="Q45" s="47"/>
    </row>
    <row r="46" spans="1:24" x14ac:dyDescent="0.25">
      <c r="A46" s="42">
        <v>22371</v>
      </c>
      <c r="B46" s="41">
        <v>53.52</v>
      </c>
      <c r="C46" s="39" t="s">
        <v>243</v>
      </c>
      <c r="D46" s="39">
        <v>3253.826</v>
      </c>
      <c r="E46" s="39">
        <f t="shared" si="0"/>
        <v>0</v>
      </c>
      <c r="F46" s="39">
        <f t="shared" si="1"/>
        <v>1</v>
      </c>
      <c r="G46" s="40">
        <f t="shared" si="2"/>
        <v>1</v>
      </c>
      <c r="H46" s="39" t="str">
        <f t="shared" si="3"/>
        <v/>
      </c>
      <c r="I46" s="39" t="str">
        <f t="shared" si="4"/>
        <v/>
      </c>
      <c r="J46" s="39">
        <f t="shared" si="5"/>
        <v>1</v>
      </c>
      <c r="K46" s="39" t="str">
        <f t="shared" si="6"/>
        <v/>
      </c>
      <c r="L46" s="43"/>
      <c r="M46" s="44"/>
      <c r="N46" s="44"/>
      <c r="O46" s="44"/>
      <c r="P46" s="44"/>
      <c r="Q46" s="44"/>
    </row>
    <row r="47" spans="1:24" x14ac:dyDescent="0.25">
      <c r="A47" s="42">
        <v>22462</v>
      </c>
      <c r="B47" s="41">
        <v>58.11</v>
      </c>
      <c r="C47" s="39" t="s">
        <v>242</v>
      </c>
      <c r="D47" s="39">
        <v>3309.0590000000002</v>
      </c>
      <c r="E47" s="39">
        <f t="shared" si="0"/>
        <v>1</v>
      </c>
      <c r="F47" s="39">
        <f t="shared" si="1"/>
        <v>1</v>
      </c>
      <c r="G47" s="40">
        <f t="shared" si="2"/>
        <v>2</v>
      </c>
      <c r="H47" s="39" t="str">
        <f t="shared" si="3"/>
        <v/>
      </c>
      <c r="I47" s="39">
        <f t="shared" si="4"/>
        <v>1</v>
      </c>
      <c r="J47" s="39" t="str">
        <f t="shared" si="5"/>
        <v/>
      </c>
      <c r="K47" s="39" t="str">
        <f t="shared" si="6"/>
        <v/>
      </c>
      <c r="L47" s="43"/>
      <c r="M47" s="44"/>
      <c r="N47" s="44"/>
      <c r="O47" s="44"/>
      <c r="P47" s="44"/>
      <c r="Q47" s="44"/>
    </row>
    <row r="48" spans="1:24" x14ac:dyDescent="0.25">
      <c r="A48" s="42">
        <v>22554</v>
      </c>
      <c r="B48" s="41">
        <v>65.06</v>
      </c>
      <c r="C48" s="39" t="s">
        <v>241</v>
      </c>
      <c r="D48" s="39">
        <v>3372.5810000000001</v>
      </c>
      <c r="E48" s="39">
        <f t="shared" si="0"/>
        <v>1</v>
      </c>
      <c r="F48" s="39">
        <f t="shared" si="1"/>
        <v>1</v>
      </c>
      <c r="G48" s="40">
        <f t="shared" si="2"/>
        <v>2</v>
      </c>
      <c r="H48" s="39" t="str">
        <f t="shared" si="3"/>
        <v/>
      </c>
      <c r="I48" s="39">
        <f t="shared" si="4"/>
        <v>1</v>
      </c>
      <c r="J48" s="39" t="str">
        <f t="shared" si="5"/>
        <v/>
      </c>
      <c r="K48" s="39" t="str">
        <f t="shared" si="6"/>
        <v/>
      </c>
      <c r="L48" s="43"/>
      <c r="M48" s="44"/>
      <c r="N48" s="44"/>
      <c r="O48" s="44"/>
      <c r="P48" s="44"/>
      <c r="Q48" s="44"/>
    </row>
    <row r="49" spans="1:17" x14ac:dyDescent="0.25">
      <c r="A49" s="42">
        <v>22646</v>
      </c>
      <c r="B49" s="41">
        <v>64.64</v>
      </c>
      <c r="C49" s="39" t="s">
        <v>240</v>
      </c>
      <c r="D49" s="39">
        <v>3438.721</v>
      </c>
      <c r="E49" s="39">
        <f t="shared" si="0"/>
        <v>0</v>
      </c>
      <c r="F49" s="39">
        <f t="shared" si="1"/>
        <v>1</v>
      </c>
      <c r="G49" s="40">
        <f t="shared" si="2"/>
        <v>1</v>
      </c>
      <c r="H49" s="39" t="str">
        <f t="shared" si="3"/>
        <v/>
      </c>
      <c r="I49" s="39" t="str">
        <f t="shared" si="4"/>
        <v/>
      </c>
      <c r="J49" s="39">
        <f t="shared" si="5"/>
        <v>1</v>
      </c>
      <c r="K49" s="39" t="str">
        <f t="shared" si="6"/>
        <v/>
      </c>
      <c r="L49" s="43"/>
      <c r="M49" s="44"/>
      <c r="N49" s="46"/>
      <c r="O49" s="45"/>
      <c r="P49" s="44"/>
      <c r="Q49" s="44"/>
    </row>
    <row r="50" spans="1:17" x14ac:dyDescent="0.25">
      <c r="A50" s="42">
        <v>22736</v>
      </c>
      <c r="B50" s="41">
        <v>66.73</v>
      </c>
      <c r="C50" s="39" t="s">
        <v>239</v>
      </c>
      <c r="D50" s="39">
        <v>3500.0540000000001</v>
      </c>
      <c r="E50" s="39">
        <f t="shared" si="0"/>
        <v>1</v>
      </c>
      <c r="F50" s="39">
        <f t="shared" si="1"/>
        <v>1</v>
      </c>
      <c r="G50" s="40">
        <f t="shared" si="2"/>
        <v>2</v>
      </c>
      <c r="H50" s="39" t="str">
        <f t="shared" si="3"/>
        <v/>
      </c>
      <c r="I50" s="39">
        <f t="shared" si="4"/>
        <v>1</v>
      </c>
      <c r="J50" s="39" t="str">
        <f t="shared" si="5"/>
        <v/>
      </c>
      <c r="K50" s="39" t="str">
        <f t="shared" si="6"/>
        <v/>
      </c>
      <c r="L50" s="43"/>
      <c r="M50" s="44"/>
    </row>
    <row r="51" spans="1:17" x14ac:dyDescent="0.25">
      <c r="A51" s="42">
        <v>22827</v>
      </c>
      <c r="B51" s="41">
        <v>71.55</v>
      </c>
      <c r="C51" s="39" t="s">
        <v>238</v>
      </c>
      <c r="D51" s="39">
        <v>3531.683</v>
      </c>
      <c r="E51" s="39">
        <f t="shared" si="0"/>
        <v>1</v>
      </c>
      <c r="F51" s="39">
        <f t="shared" si="1"/>
        <v>1</v>
      </c>
      <c r="G51" s="40">
        <f t="shared" si="2"/>
        <v>2</v>
      </c>
      <c r="H51" s="39" t="str">
        <f t="shared" si="3"/>
        <v/>
      </c>
      <c r="I51" s="39">
        <f t="shared" si="4"/>
        <v>1</v>
      </c>
      <c r="J51" s="39" t="str">
        <f t="shared" si="5"/>
        <v/>
      </c>
      <c r="K51" s="39" t="str">
        <f t="shared" si="6"/>
        <v/>
      </c>
      <c r="L51" s="43"/>
      <c r="M51" s="44"/>
    </row>
    <row r="52" spans="1:17" x14ac:dyDescent="0.25">
      <c r="A52" s="42">
        <v>22919</v>
      </c>
      <c r="B52" s="41">
        <v>69.55</v>
      </c>
      <c r="C52" s="39" t="s">
        <v>237</v>
      </c>
      <c r="D52" s="39">
        <v>3575.07</v>
      </c>
      <c r="E52" s="39">
        <f t="shared" si="0"/>
        <v>0</v>
      </c>
      <c r="F52" s="39">
        <f t="shared" si="1"/>
        <v>1</v>
      </c>
      <c r="G52" s="40">
        <f t="shared" si="2"/>
        <v>1</v>
      </c>
      <c r="H52" s="39" t="str">
        <f t="shared" si="3"/>
        <v/>
      </c>
      <c r="I52" s="39" t="str">
        <f t="shared" si="4"/>
        <v/>
      </c>
      <c r="J52" s="39">
        <f t="shared" si="5"/>
        <v>1</v>
      </c>
      <c r="K52" s="39" t="str">
        <f t="shared" si="6"/>
        <v/>
      </c>
      <c r="L52" s="43"/>
      <c r="M52" s="44"/>
    </row>
    <row r="53" spans="1:17" x14ac:dyDescent="0.25">
      <c r="A53" s="42">
        <v>23011</v>
      </c>
      <c r="B53" s="41">
        <v>54.75</v>
      </c>
      <c r="C53" s="39" t="s">
        <v>236</v>
      </c>
      <c r="D53" s="39">
        <v>3586.8270000000002</v>
      </c>
      <c r="E53" s="39">
        <f t="shared" si="0"/>
        <v>0</v>
      </c>
      <c r="F53" s="39">
        <f t="shared" si="1"/>
        <v>1</v>
      </c>
      <c r="G53" s="40">
        <f t="shared" si="2"/>
        <v>1</v>
      </c>
      <c r="H53" s="39" t="str">
        <f t="shared" si="3"/>
        <v/>
      </c>
      <c r="I53" s="39" t="str">
        <f t="shared" si="4"/>
        <v/>
      </c>
      <c r="J53" s="39">
        <f t="shared" si="5"/>
        <v>1</v>
      </c>
      <c r="K53" s="39" t="str">
        <f t="shared" si="6"/>
        <v/>
      </c>
      <c r="L53" s="43"/>
      <c r="M53" s="44"/>
    </row>
    <row r="54" spans="1:17" x14ac:dyDescent="0.25">
      <c r="A54" s="42">
        <v>23101</v>
      </c>
      <c r="B54" s="41">
        <v>56.27</v>
      </c>
      <c r="C54" s="39" t="s">
        <v>235</v>
      </c>
      <c r="D54" s="39">
        <v>3625.9810000000002</v>
      </c>
      <c r="E54" s="39">
        <f t="shared" si="0"/>
        <v>1</v>
      </c>
      <c r="F54" s="39">
        <f t="shared" si="1"/>
        <v>1</v>
      </c>
      <c r="G54" s="40">
        <f t="shared" si="2"/>
        <v>2</v>
      </c>
      <c r="H54" s="39" t="str">
        <f t="shared" si="3"/>
        <v/>
      </c>
      <c r="I54" s="39">
        <f t="shared" si="4"/>
        <v>1</v>
      </c>
      <c r="J54" s="39" t="str">
        <f t="shared" si="5"/>
        <v/>
      </c>
      <c r="K54" s="39" t="str">
        <f t="shared" si="6"/>
        <v/>
      </c>
      <c r="L54" s="43"/>
      <c r="M54" s="44"/>
    </row>
    <row r="55" spans="1:17" x14ac:dyDescent="0.25">
      <c r="A55" s="42">
        <v>23192</v>
      </c>
      <c r="B55" s="41">
        <v>63.1</v>
      </c>
      <c r="C55" s="39" t="s">
        <v>234</v>
      </c>
      <c r="D55" s="39">
        <v>3666.6689999999999</v>
      </c>
      <c r="E55" s="39">
        <f t="shared" si="0"/>
        <v>1</v>
      </c>
      <c r="F55" s="39">
        <f t="shared" si="1"/>
        <v>1</v>
      </c>
      <c r="G55" s="40">
        <f t="shared" si="2"/>
        <v>2</v>
      </c>
      <c r="H55" s="39" t="str">
        <f t="shared" si="3"/>
        <v/>
      </c>
      <c r="I55" s="39">
        <f t="shared" si="4"/>
        <v>1</v>
      </c>
      <c r="J55" s="39" t="str">
        <f t="shared" si="5"/>
        <v/>
      </c>
      <c r="K55" s="39" t="str">
        <f t="shared" si="6"/>
        <v/>
      </c>
      <c r="L55" s="43"/>
      <c r="M55" s="44"/>
    </row>
    <row r="56" spans="1:17" x14ac:dyDescent="0.25">
      <c r="A56" s="42">
        <v>23284</v>
      </c>
      <c r="B56" s="41">
        <v>66.569999999999993</v>
      </c>
      <c r="C56" s="39" t="s">
        <v>233</v>
      </c>
      <c r="D56" s="39">
        <v>3747.2779999999998</v>
      </c>
      <c r="E56" s="39">
        <f t="shared" si="0"/>
        <v>1</v>
      </c>
      <c r="F56" s="39">
        <f t="shared" si="1"/>
        <v>1</v>
      </c>
      <c r="G56" s="40">
        <f t="shared" si="2"/>
        <v>2</v>
      </c>
      <c r="H56" s="39" t="str">
        <f t="shared" si="3"/>
        <v/>
      </c>
      <c r="I56" s="39">
        <f t="shared" si="4"/>
        <v>1</v>
      </c>
      <c r="J56" s="39" t="str">
        <f t="shared" si="5"/>
        <v/>
      </c>
      <c r="K56" s="39" t="str">
        <f t="shared" si="6"/>
        <v/>
      </c>
      <c r="L56" s="43"/>
      <c r="M56" s="44"/>
    </row>
    <row r="57" spans="1:17" x14ac:dyDescent="0.25">
      <c r="A57" s="42">
        <v>23376</v>
      </c>
      <c r="B57" s="41">
        <v>69.37</v>
      </c>
      <c r="C57" s="39" t="s">
        <v>232</v>
      </c>
      <c r="D57" s="39">
        <v>3771.8449999999998</v>
      </c>
      <c r="E57" s="39">
        <f t="shared" si="0"/>
        <v>1</v>
      </c>
      <c r="F57" s="39">
        <f t="shared" si="1"/>
        <v>1</v>
      </c>
      <c r="G57" s="40">
        <f t="shared" si="2"/>
        <v>2</v>
      </c>
      <c r="H57" s="39" t="str">
        <f t="shared" si="3"/>
        <v/>
      </c>
      <c r="I57" s="39">
        <f t="shared" si="4"/>
        <v>1</v>
      </c>
      <c r="J57" s="39" t="str">
        <f t="shared" si="5"/>
        <v/>
      </c>
      <c r="K57" s="39" t="str">
        <f t="shared" si="6"/>
        <v/>
      </c>
      <c r="L57" s="43"/>
      <c r="M57" s="44"/>
    </row>
    <row r="58" spans="1:17" x14ac:dyDescent="0.25">
      <c r="A58" s="42">
        <v>23467</v>
      </c>
      <c r="B58" s="41">
        <v>71.7</v>
      </c>
      <c r="C58" s="39" t="s">
        <v>231</v>
      </c>
      <c r="D58" s="39">
        <v>3851.366</v>
      </c>
      <c r="E58" s="39">
        <f t="shared" si="0"/>
        <v>1</v>
      </c>
      <c r="F58" s="39">
        <f t="shared" si="1"/>
        <v>1</v>
      </c>
      <c r="G58" s="40">
        <f t="shared" si="2"/>
        <v>2</v>
      </c>
      <c r="H58" s="39" t="str">
        <f t="shared" si="3"/>
        <v/>
      </c>
      <c r="I58" s="39">
        <f t="shared" si="4"/>
        <v>1</v>
      </c>
      <c r="J58" s="39" t="str">
        <f t="shared" si="5"/>
        <v/>
      </c>
      <c r="K58" s="39" t="str">
        <f t="shared" si="6"/>
        <v/>
      </c>
      <c r="L58" s="43"/>
      <c r="M58" s="44"/>
    </row>
    <row r="59" spans="1:17" x14ac:dyDescent="0.25">
      <c r="A59" s="42">
        <v>23558</v>
      </c>
      <c r="B59" s="41">
        <v>75.02</v>
      </c>
      <c r="C59" s="39" t="s">
        <v>230</v>
      </c>
      <c r="D59" s="39">
        <v>3893.2959999999998</v>
      </c>
      <c r="E59" s="39">
        <f t="shared" si="0"/>
        <v>1</v>
      </c>
      <c r="F59" s="39">
        <f t="shared" si="1"/>
        <v>1</v>
      </c>
      <c r="G59" s="40">
        <f t="shared" si="2"/>
        <v>2</v>
      </c>
      <c r="H59" s="39" t="str">
        <f t="shared" si="3"/>
        <v/>
      </c>
      <c r="I59" s="39">
        <f t="shared" si="4"/>
        <v>1</v>
      </c>
      <c r="J59" s="39" t="str">
        <f t="shared" si="5"/>
        <v/>
      </c>
      <c r="K59" s="39" t="str">
        <f t="shared" si="6"/>
        <v/>
      </c>
      <c r="L59" s="43"/>
      <c r="M59" s="44"/>
    </row>
    <row r="60" spans="1:17" x14ac:dyDescent="0.25">
      <c r="A60" s="42">
        <v>23650</v>
      </c>
      <c r="B60" s="41">
        <v>78.98</v>
      </c>
      <c r="C60" s="39" t="s">
        <v>229</v>
      </c>
      <c r="D60" s="39">
        <v>3954.1210000000001</v>
      </c>
      <c r="E60" s="39">
        <f t="shared" si="0"/>
        <v>1</v>
      </c>
      <c r="F60" s="39">
        <f t="shared" si="1"/>
        <v>1</v>
      </c>
      <c r="G60" s="40">
        <f t="shared" si="2"/>
        <v>2</v>
      </c>
      <c r="H60" s="39" t="str">
        <f t="shared" si="3"/>
        <v/>
      </c>
      <c r="I60" s="39">
        <f t="shared" si="4"/>
        <v>1</v>
      </c>
      <c r="J60" s="39" t="str">
        <f t="shared" si="5"/>
        <v/>
      </c>
      <c r="K60" s="39" t="str">
        <f t="shared" si="6"/>
        <v/>
      </c>
      <c r="L60" s="43"/>
      <c r="M60" s="44"/>
    </row>
    <row r="61" spans="1:17" x14ac:dyDescent="0.25">
      <c r="A61" s="42">
        <v>23742</v>
      </c>
      <c r="B61" s="41">
        <v>81.69</v>
      </c>
      <c r="C61" s="39" t="s">
        <v>228</v>
      </c>
      <c r="D61" s="39">
        <v>3966.335</v>
      </c>
      <c r="E61" s="39">
        <f t="shared" si="0"/>
        <v>1</v>
      </c>
      <c r="F61" s="39">
        <f t="shared" si="1"/>
        <v>1</v>
      </c>
      <c r="G61" s="40">
        <f t="shared" si="2"/>
        <v>2</v>
      </c>
      <c r="H61" s="39" t="str">
        <f t="shared" si="3"/>
        <v/>
      </c>
      <c r="I61" s="39">
        <f t="shared" si="4"/>
        <v>1</v>
      </c>
      <c r="J61" s="39" t="str">
        <f t="shared" si="5"/>
        <v/>
      </c>
      <c r="K61" s="39" t="str">
        <f t="shared" si="6"/>
        <v/>
      </c>
      <c r="L61" s="43"/>
      <c r="M61" s="44"/>
    </row>
    <row r="62" spans="1:17" x14ac:dyDescent="0.25">
      <c r="A62" s="42">
        <v>23832</v>
      </c>
      <c r="B62" s="41">
        <v>84.18</v>
      </c>
      <c r="C62" s="39" t="s">
        <v>227</v>
      </c>
      <c r="D62" s="39">
        <v>4062.3110000000001</v>
      </c>
      <c r="E62" s="39">
        <f t="shared" si="0"/>
        <v>1</v>
      </c>
      <c r="F62" s="39">
        <f t="shared" si="1"/>
        <v>1</v>
      </c>
      <c r="G62" s="40">
        <f t="shared" si="2"/>
        <v>2</v>
      </c>
      <c r="H62" s="39" t="str">
        <f t="shared" si="3"/>
        <v/>
      </c>
      <c r="I62" s="39">
        <f t="shared" si="4"/>
        <v>1</v>
      </c>
      <c r="J62" s="39" t="str">
        <f t="shared" si="5"/>
        <v/>
      </c>
      <c r="K62" s="39" t="str">
        <f t="shared" si="6"/>
        <v/>
      </c>
      <c r="L62" s="43"/>
      <c r="M62" s="44"/>
    </row>
    <row r="63" spans="1:17" x14ac:dyDescent="0.25">
      <c r="A63" s="42">
        <v>23923</v>
      </c>
      <c r="B63" s="41">
        <v>84.75</v>
      </c>
      <c r="C63" s="39" t="s">
        <v>226</v>
      </c>
      <c r="D63" s="39">
        <v>4113.6289999999999</v>
      </c>
      <c r="E63" s="39">
        <f t="shared" si="0"/>
        <v>1</v>
      </c>
      <c r="F63" s="39">
        <f t="shared" si="1"/>
        <v>1</v>
      </c>
      <c r="G63" s="40">
        <f t="shared" si="2"/>
        <v>2</v>
      </c>
      <c r="H63" s="39" t="str">
        <f t="shared" si="3"/>
        <v/>
      </c>
      <c r="I63" s="39">
        <f t="shared" si="4"/>
        <v>1</v>
      </c>
      <c r="J63" s="39" t="str">
        <f t="shared" si="5"/>
        <v/>
      </c>
      <c r="K63" s="39" t="str">
        <f t="shared" si="6"/>
        <v/>
      </c>
      <c r="L63" s="43"/>
      <c r="M63" s="44"/>
    </row>
    <row r="64" spans="1:17" x14ac:dyDescent="0.25">
      <c r="A64" s="42">
        <v>24015</v>
      </c>
      <c r="B64" s="41">
        <v>86.16</v>
      </c>
      <c r="C64" s="39" t="s">
        <v>225</v>
      </c>
      <c r="D64" s="39">
        <v>4205.0860000000002</v>
      </c>
      <c r="E64" s="39">
        <f t="shared" si="0"/>
        <v>1</v>
      </c>
      <c r="F64" s="39">
        <f t="shared" si="1"/>
        <v>1</v>
      </c>
      <c r="G64" s="40">
        <f t="shared" si="2"/>
        <v>2</v>
      </c>
      <c r="H64" s="39" t="str">
        <f t="shared" si="3"/>
        <v/>
      </c>
      <c r="I64" s="39">
        <f t="shared" si="4"/>
        <v>1</v>
      </c>
      <c r="J64" s="39" t="str">
        <f t="shared" si="5"/>
        <v/>
      </c>
      <c r="K64" s="39" t="str">
        <f t="shared" si="6"/>
        <v/>
      </c>
      <c r="L64" s="43"/>
      <c r="M64" s="44"/>
    </row>
    <row r="65" spans="1:13" x14ac:dyDescent="0.25">
      <c r="A65" s="42">
        <v>24107</v>
      </c>
      <c r="B65" s="41">
        <v>84.12</v>
      </c>
      <c r="C65" s="39" t="s">
        <v>224</v>
      </c>
      <c r="D65" s="39">
        <v>4301.973</v>
      </c>
      <c r="E65" s="39">
        <f t="shared" si="0"/>
        <v>0</v>
      </c>
      <c r="F65" s="39">
        <f t="shared" si="1"/>
        <v>1</v>
      </c>
      <c r="G65" s="40">
        <f t="shared" si="2"/>
        <v>1</v>
      </c>
      <c r="H65" s="39" t="str">
        <f t="shared" si="3"/>
        <v/>
      </c>
      <c r="I65" s="39" t="str">
        <f t="shared" si="4"/>
        <v/>
      </c>
      <c r="J65" s="39">
        <f t="shared" si="5"/>
        <v>1</v>
      </c>
      <c r="K65" s="39" t="str">
        <f t="shared" si="6"/>
        <v/>
      </c>
      <c r="L65" s="43"/>
      <c r="M65" s="44"/>
    </row>
    <row r="66" spans="1:13" x14ac:dyDescent="0.25">
      <c r="A66" s="42">
        <v>24197</v>
      </c>
      <c r="B66" s="41">
        <v>89.96</v>
      </c>
      <c r="C66" s="39" t="s">
        <v>223</v>
      </c>
      <c r="D66" s="39">
        <v>4406.6930000000002</v>
      </c>
      <c r="E66" s="39">
        <f t="shared" si="0"/>
        <v>1</v>
      </c>
      <c r="F66" s="39">
        <f t="shared" si="1"/>
        <v>1</v>
      </c>
      <c r="G66" s="40">
        <f t="shared" si="2"/>
        <v>2</v>
      </c>
      <c r="H66" s="39" t="str">
        <f t="shared" si="3"/>
        <v/>
      </c>
      <c r="I66" s="39">
        <f t="shared" si="4"/>
        <v>1</v>
      </c>
      <c r="J66" s="39" t="str">
        <f t="shared" si="5"/>
        <v/>
      </c>
      <c r="K66" s="39" t="str">
        <f t="shared" si="6"/>
        <v/>
      </c>
      <c r="L66" s="43"/>
      <c r="M66" s="44"/>
    </row>
    <row r="67" spans="1:13" x14ac:dyDescent="0.25">
      <c r="A67" s="42">
        <v>24288</v>
      </c>
      <c r="B67" s="41">
        <v>92.43</v>
      </c>
      <c r="C67" s="39" t="s">
        <v>222</v>
      </c>
      <c r="D67" s="39">
        <v>4421.7470000000003</v>
      </c>
      <c r="E67" s="39">
        <f t="shared" si="0"/>
        <v>1</v>
      </c>
      <c r="F67" s="39">
        <f t="shared" si="1"/>
        <v>1</v>
      </c>
      <c r="G67" s="40">
        <f t="shared" si="2"/>
        <v>2</v>
      </c>
      <c r="H67" s="39" t="str">
        <f t="shared" si="3"/>
        <v/>
      </c>
      <c r="I67" s="39">
        <f t="shared" si="4"/>
        <v>1</v>
      </c>
      <c r="J67" s="39" t="str">
        <f t="shared" si="5"/>
        <v/>
      </c>
      <c r="K67" s="39" t="str">
        <f t="shared" si="6"/>
        <v/>
      </c>
      <c r="L67" s="43"/>
      <c r="M67" s="44"/>
    </row>
    <row r="68" spans="1:13" x14ac:dyDescent="0.25">
      <c r="A68" s="42">
        <v>24380</v>
      </c>
      <c r="B68" s="41">
        <v>89.23</v>
      </c>
      <c r="C68" s="39" t="s">
        <v>221</v>
      </c>
      <c r="D68" s="39">
        <v>4459.1949999999997</v>
      </c>
      <c r="E68" s="39">
        <f t="shared" ref="E68:E131" si="7">IF(B68&gt;B67,1,IF(B68&lt;B67,0,#N/A))</f>
        <v>0</v>
      </c>
      <c r="F68" s="39">
        <f t="shared" ref="F68:F131" si="8">IF(D68&gt;D67,1,IF(D68&lt;D67,0,#N/A))</f>
        <v>1</v>
      </c>
      <c r="G68" s="40">
        <f t="shared" ref="G68:G131" si="9">E68+F68</f>
        <v>1</v>
      </c>
      <c r="H68" s="39" t="str">
        <f t="shared" ref="H68:H131" si="10">IF(AND(E68=0,F68=0),1,"")</f>
        <v/>
      </c>
      <c r="I68" s="39" t="str">
        <f t="shared" ref="I68:I131" si="11">IF(AND(E68=1,F68=1),1,"")</f>
        <v/>
      </c>
      <c r="J68" s="39">
        <f t="shared" ref="J68:J131" si="12">IF(AND(E68=0,F68=1),1,"")</f>
        <v>1</v>
      </c>
      <c r="K68" s="39" t="str">
        <f t="shared" ref="K68:K131" si="13">IF(AND(E68=1,F68=0),1,"")</f>
        <v/>
      </c>
      <c r="L68" s="43"/>
      <c r="M68" s="44"/>
    </row>
    <row r="69" spans="1:13" x14ac:dyDescent="0.25">
      <c r="A69" s="42">
        <v>24472</v>
      </c>
      <c r="B69" s="41">
        <v>84.74</v>
      </c>
      <c r="C69" s="39" t="s">
        <v>220</v>
      </c>
      <c r="D69" s="39">
        <v>4495.777</v>
      </c>
      <c r="E69" s="39">
        <f t="shared" si="7"/>
        <v>0</v>
      </c>
      <c r="F69" s="39">
        <f t="shared" si="8"/>
        <v>1</v>
      </c>
      <c r="G69" s="40">
        <f t="shared" si="9"/>
        <v>1</v>
      </c>
      <c r="H69" s="39" t="str">
        <f t="shared" si="10"/>
        <v/>
      </c>
      <c r="I69" s="39" t="str">
        <f t="shared" si="11"/>
        <v/>
      </c>
      <c r="J69" s="39">
        <f t="shared" si="12"/>
        <v>1</v>
      </c>
      <c r="K69" s="39" t="str">
        <f t="shared" si="13"/>
        <v/>
      </c>
      <c r="L69" s="43"/>
      <c r="M69" s="44"/>
    </row>
    <row r="70" spans="1:13" x14ac:dyDescent="0.25">
      <c r="A70" s="42">
        <v>24562</v>
      </c>
      <c r="B70" s="41">
        <v>76.56</v>
      </c>
      <c r="C70" s="39" t="s">
        <v>219</v>
      </c>
      <c r="D70" s="39">
        <v>4535.5910000000003</v>
      </c>
      <c r="E70" s="39">
        <f t="shared" si="7"/>
        <v>0</v>
      </c>
      <c r="F70" s="39">
        <f t="shared" si="8"/>
        <v>1</v>
      </c>
      <c r="G70" s="40">
        <f t="shared" si="9"/>
        <v>1</v>
      </c>
      <c r="H70" s="39" t="str">
        <f t="shared" si="10"/>
        <v/>
      </c>
      <c r="I70" s="39" t="str">
        <f t="shared" si="11"/>
        <v/>
      </c>
      <c r="J70" s="39">
        <f t="shared" si="12"/>
        <v>1</v>
      </c>
      <c r="K70" s="39" t="str">
        <f t="shared" si="13"/>
        <v/>
      </c>
      <c r="L70" s="43"/>
      <c r="M70" s="44"/>
    </row>
    <row r="71" spans="1:13" x14ac:dyDescent="0.25">
      <c r="A71" s="42">
        <v>24653</v>
      </c>
      <c r="B71" s="41">
        <v>80.33</v>
      </c>
      <c r="C71" s="39" t="s">
        <v>218</v>
      </c>
      <c r="D71" s="39">
        <v>4538.37</v>
      </c>
      <c r="E71" s="39">
        <f t="shared" si="7"/>
        <v>1</v>
      </c>
      <c r="F71" s="39">
        <f t="shared" si="8"/>
        <v>1</v>
      </c>
      <c r="G71" s="40">
        <f t="shared" si="9"/>
        <v>2</v>
      </c>
      <c r="H71" s="39" t="str">
        <f t="shared" si="10"/>
        <v/>
      </c>
      <c r="I71" s="39">
        <f t="shared" si="11"/>
        <v>1</v>
      </c>
      <c r="J71" s="39" t="str">
        <f t="shared" si="12"/>
        <v/>
      </c>
      <c r="K71" s="39" t="str">
        <f t="shared" si="13"/>
        <v/>
      </c>
      <c r="L71" s="43"/>
      <c r="M71" s="44"/>
    </row>
    <row r="72" spans="1:13" x14ac:dyDescent="0.25">
      <c r="A72" s="42">
        <v>24745</v>
      </c>
      <c r="B72" s="41">
        <v>90.2</v>
      </c>
      <c r="C72" s="39" t="s">
        <v>217</v>
      </c>
      <c r="D72" s="39">
        <v>4581.3090000000002</v>
      </c>
      <c r="E72" s="39">
        <f t="shared" si="7"/>
        <v>1</v>
      </c>
      <c r="F72" s="39">
        <f t="shared" si="8"/>
        <v>1</v>
      </c>
      <c r="G72" s="40">
        <f t="shared" si="9"/>
        <v>2</v>
      </c>
      <c r="H72" s="39" t="str">
        <f t="shared" si="10"/>
        <v/>
      </c>
      <c r="I72" s="39">
        <f t="shared" si="11"/>
        <v>1</v>
      </c>
      <c r="J72" s="39" t="str">
        <f t="shared" si="12"/>
        <v/>
      </c>
      <c r="K72" s="39" t="str">
        <f t="shared" si="13"/>
        <v/>
      </c>
      <c r="L72" s="43"/>
      <c r="M72" s="44"/>
    </row>
    <row r="73" spans="1:13" x14ac:dyDescent="0.25">
      <c r="A73" s="42">
        <v>24837</v>
      </c>
      <c r="B73" s="41">
        <v>90.64</v>
      </c>
      <c r="C73" s="39" t="s">
        <v>216</v>
      </c>
      <c r="D73" s="39">
        <v>4615.8530000000001</v>
      </c>
      <c r="E73" s="39">
        <f t="shared" si="7"/>
        <v>1</v>
      </c>
      <c r="F73" s="39">
        <f t="shared" si="8"/>
        <v>1</v>
      </c>
      <c r="G73" s="40">
        <f t="shared" si="9"/>
        <v>2</v>
      </c>
      <c r="H73" s="39" t="str">
        <f t="shared" si="10"/>
        <v/>
      </c>
      <c r="I73" s="39">
        <f t="shared" si="11"/>
        <v>1</v>
      </c>
      <c r="J73" s="39" t="str">
        <f t="shared" si="12"/>
        <v/>
      </c>
      <c r="K73" s="39" t="str">
        <f t="shared" si="13"/>
        <v/>
      </c>
      <c r="L73" s="43"/>
      <c r="M73" s="44"/>
    </row>
    <row r="74" spans="1:13" x14ac:dyDescent="0.25">
      <c r="A74" s="42">
        <v>24928</v>
      </c>
      <c r="B74" s="41">
        <v>96.71</v>
      </c>
      <c r="C74" s="39" t="s">
        <v>215</v>
      </c>
      <c r="D74" s="39">
        <v>4709.9930000000004</v>
      </c>
      <c r="E74" s="39">
        <f t="shared" si="7"/>
        <v>1</v>
      </c>
      <c r="F74" s="39">
        <f t="shared" si="8"/>
        <v>1</v>
      </c>
      <c r="G74" s="40">
        <f t="shared" si="9"/>
        <v>2</v>
      </c>
      <c r="H74" s="39" t="str">
        <f t="shared" si="10"/>
        <v/>
      </c>
      <c r="I74" s="39">
        <f t="shared" si="11"/>
        <v>1</v>
      </c>
      <c r="J74" s="39" t="str">
        <f t="shared" si="12"/>
        <v/>
      </c>
      <c r="K74" s="39" t="str">
        <f t="shared" si="13"/>
        <v/>
      </c>
      <c r="L74" s="43"/>
      <c r="M74" s="44"/>
    </row>
    <row r="75" spans="1:13" x14ac:dyDescent="0.25">
      <c r="A75" s="42">
        <v>25019</v>
      </c>
      <c r="B75" s="41">
        <v>96.47</v>
      </c>
      <c r="C75" s="39" t="s">
        <v>214</v>
      </c>
      <c r="D75" s="39">
        <v>4788.6880000000001</v>
      </c>
      <c r="E75" s="39">
        <f t="shared" si="7"/>
        <v>0</v>
      </c>
      <c r="F75" s="39">
        <f t="shared" si="8"/>
        <v>1</v>
      </c>
      <c r="G75" s="40">
        <f t="shared" si="9"/>
        <v>1</v>
      </c>
      <c r="H75" s="39" t="str">
        <f t="shared" si="10"/>
        <v/>
      </c>
      <c r="I75" s="39" t="str">
        <f t="shared" si="11"/>
        <v/>
      </c>
      <c r="J75" s="39">
        <f t="shared" si="12"/>
        <v>1</v>
      </c>
      <c r="K75" s="39" t="str">
        <f t="shared" si="13"/>
        <v/>
      </c>
      <c r="L75" s="43"/>
      <c r="M75" s="44"/>
    </row>
    <row r="76" spans="1:13" x14ac:dyDescent="0.25">
      <c r="A76" s="42">
        <v>25111</v>
      </c>
      <c r="B76" s="41">
        <v>90.2</v>
      </c>
      <c r="C76" s="39" t="s">
        <v>213</v>
      </c>
      <c r="D76" s="39">
        <v>4825.799</v>
      </c>
      <c r="E76" s="39">
        <f t="shared" si="7"/>
        <v>0</v>
      </c>
      <c r="F76" s="39">
        <f t="shared" si="8"/>
        <v>1</v>
      </c>
      <c r="G76" s="40">
        <f t="shared" si="9"/>
        <v>1</v>
      </c>
      <c r="H76" s="39" t="str">
        <f t="shared" si="10"/>
        <v/>
      </c>
      <c r="I76" s="39" t="str">
        <f t="shared" si="11"/>
        <v/>
      </c>
      <c r="J76" s="39">
        <f t="shared" si="12"/>
        <v>1</v>
      </c>
      <c r="K76" s="39" t="str">
        <f t="shared" si="13"/>
        <v/>
      </c>
      <c r="L76" s="43"/>
      <c r="M76" s="44"/>
    </row>
    <row r="77" spans="1:13" x14ac:dyDescent="0.25">
      <c r="A77" s="42">
        <v>25203</v>
      </c>
      <c r="B77" s="41">
        <v>99.58</v>
      </c>
      <c r="C77" s="39" t="s">
        <v>212</v>
      </c>
      <c r="D77" s="39">
        <v>4844.7790000000005</v>
      </c>
      <c r="E77" s="39">
        <f t="shared" si="7"/>
        <v>1</v>
      </c>
      <c r="F77" s="39">
        <f t="shared" si="8"/>
        <v>1</v>
      </c>
      <c r="G77" s="40">
        <f t="shared" si="9"/>
        <v>2</v>
      </c>
      <c r="H77" s="39" t="str">
        <f t="shared" si="10"/>
        <v/>
      </c>
      <c r="I77" s="39">
        <f t="shared" si="11"/>
        <v>1</v>
      </c>
      <c r="J77" s="39" t="str">
        <f t="shared" si="12"/>
        <v/>
      </c>
      <c r="K77" s="39" t="str">
        <f t="shared" si="13"/>
        <v/>
      </c>
      <c r="L77" s="43"/>
      <c r="M77" s="44"/>
    </row>
    <row r="78" spans="1:13" x14ac:dyDescent="0.25">
      <c r="A78" s="42">
        <v>25293</v>
      </c>
      <c r="B78" s="41">
        <v>102.67</v>
      </c>
      <c r="C78" s="39" t="s">
        <v>211</v>
      </c>
      <c r="D78" s="39">
        <v>4920.6049999999996</v>
      </c>
      <c r="E78" s="39">
        <f t="shared" si="7"/>
        <v>1</v>
      </c>
      <c r="F78" s="39">
        <f t="shared" si="8"/>
        <v>1</v>
      </c>
      <c r="G78" s="40">
        <f t="shared" si="9"/>
        <v>2</v>
      </c>
      <c r="H78" s="39" t="str">
        <f t="shared" si="10"/>
        <v/>
      </c>
      <c r="I78" s="39">
        <f t="shared" si="11"/>
        <v>1</v>
      </c>
      <c r="J78" s="39" t="str">
        <f t="shared" si="12"/>
        <v/>
      </c>
      <c r="K78" s="39" t="str">
        <f t="shared" si="13"/>
        <v/>
      </c>
      <c r="L78" s="43"/>
      <c r="M78" s="44"/>
    </row>
    <row r="79" spans="1:13" x14ac:dyDescent="0.25">
      <c r="A79" s="42">
        <v>25384</v>
      </c>
      <c r="B79" s="41">
        <v>103.86</v>
      </c>
      <c r="C79" s="39" t="s">
        <v>210</v>
      </c>
      <c r="D79" s="39">
        <v>4935.5640000000003</v>
      </c>
      <c r="E79" s="39">
        <f t="shared" si="7"/>
        <v>1</v>
      </c>
      <c r="F79" s="39">
        <f t="shared" si="8"/>
        <v>1</v>
      </c>
      <c r="G79" s="40">
        <f t="shared" si="9"/>
        <v>2</v>
      </c>
      <c r="H79" s="39" t="str">
        <f t="shared" si="10"/>
        <v/>
      </c>
      <c r="I79" s="39">
        <f t="shared" si="11"/>
        <v>1</v>
      </c>
      <c r="J79" s="39" t="str">
        <f t="shared" si="12"/>
        <v/>
      </c>
      <c r="K79" s="39" t="str">
        <f t="shared" si="13"/>
        <v/>
      </c>
      <c r="L79" s="43"/>
      <c r="M79" s="44"/>
    </row>
    <row r="80" spans="1:13" x14ac:dyDescent="0.25">
      <c r="A80" s="42">
        <v>25476</v>
      </c>
      <c r="B80" s="41">
        <v>101.51</v>
      </c>
      <c r="C80" s="39" t="s">
        <v>209</v>
      </c>
      <c r="D80" s="39">
        <v>4968.1639999999998</v>
      </c>
      <c r="E80" s="39">
        <f t="shared" si="7"/>
        <v>0</v>
      </c>
      <c r="F80" s="39">
        <f t="shared" si="8"/>
        <v>1</v>
      </c>
      <c r="G80" s="40">
        <f t="shared" si="9"/>
        <v>1</v>
      </c>
      <c r="H80" s="39" t="str">
        <f t="shared" si="10"/>
        <v/>
      </c>
      <c r="I80" s="39" t="str">
        <f t="shared" si="11"/>
        <v/>
      </c>
      <c r="J80" s="39">
        <f t="shared" si="12"/>
        <v>1</v>
      </c>
      <c r="K80" s="39" t="str">
        <f t="shared" si="13"/>
        <v/>
      </c>
      <c r="L80" s="43"/>
      <c r="M80" s="44"/>
    </row>
    <row r="81" spans="1:13" x14ac:dyDescent="0.25">
      <c r="A81" s="42">
        <v>25568</v>
      </c>
      <c r="B81" s="41">
        <v>97.71</v>
      </c>
      <c r="C81" s="39" t="s">
        <v>208</v>
      </c>
      <c r="D81" s="39">
        <v>4943.9350000000004</v>
      </c>
      <c r="E81" s="39">
        <f t="shared" si="7"/>
        <v>0</v>
      </c>
      <c r="F81" s="39">
        <f t="shared" si="8"/>
        <v>0</v>
      </c>
      <c r="G81" s="40">
        <f t="shared" si="9"/>
        <v>0</v>
      </c>
      <c r="H81" s="39">
        <f t="shared" si="10"/>
        <v>1</v>
      </c>
      <c r="I81" s="39" t="str">
        <f t="shared" si="11"/>
        <v/>
      </c>
      <c r="J81" s="39" t="str">
        <f t="shared" si="12"/>
        <v/>
      </c>
      <c r="K81" s="39" t="str">
        <f t="shared" si="13"/>
        <v/>
      </c>
      <c r="L81" s="43"/>
      <c r="M81" s="44"/>
    </row>
    <row r="82" spans="1:13" x14ac:dyDescent="0.25">
      <c r="A82" s="42">
        <v>25658</v>
      </c>
      <c r="B82" s="41">
        <v>93.12</v>
      </c>
      <c r="C82" s="39" t="s">
        <v>207</v>
      </c>
      <c r="D82" s="39">
        <v>4936.5940000000001</v>
      </c>
      <c r="E82" s="39">
        <f t="shared" si="7"/>
        <v>0</v>
      </c>
      <c r="F82" s="39">
        <f t="shared" si="8"/>
        <v>0</v>
      </c>
      <c r="G82" s="40">
        <f t="shared" si="9"/>
        <v>0</v>
      </c>
      <c r="H82" s="39">
        <f t="shared" si="10"/>
        <v>1</v>
      </c>
      <c r="I82" s="39" t="str">
        <f t="shared" si="11"/>
        <v/>
      </c>
      <c r="J82" s="39" t="str">
        <f t="shared" si="12"/>
        <v/>
      </c>
      <c r="K82" s="39" t="str">
        <f t="shared" si="13"/>
        <v/>
      </c>
      <c r="L82" s="43"/>
      <c r="M82" s="44"/>
    </row>
    <row r="83" spans="1:13" x14ac:dyDescent="0.25">
      <c r="A83" s="42">
        <v>25749</v>
      </c>
      <c r="B83" s="41">
        <v>92.06</v>
      </c>
      <c r="C83" s="39" t="s">
        <v>206</v>
      </c>
      <c r="D83" s="39">
        <v>4943.6000000000004</v>
      </c>
      <c r="E83" s="39">
        <f t="shared" si="7"/>
        <v>0</v>
      </c>
      <c r="F83" s="39">
        <f t="shared" si="8"/>
        <v>1</v>
      </c>
      <c r="G83" s="40">
        <f t="shared" si="9"/>
        <v>1</v>
      </c>
      <c r="H83" s="39" t="str">
        <f t="shared" si="10"/>
        <v/>
      </c>
      <c r="I83" s="39" t="str">
        <f t="shared" si="11"/>
        <v/>
      </c>
      <c r="J83" s="39">
        <f t="shared" si="12"/>
        <v>1</v>
      </c>
      <c r="K83" s="39" t="str">
        <f t="shared" si="13"/>
        <v/>
      </c>
      <c r="L83" s="43"/>
    </row>
    <row r="84" spans="1:13" x14ac:dyDescent="0.25">
      <c r="A84" s="42">
        <v>25841</v>
      </c>
      <c r="B84" s="41">
        <v>89.63</v>
      </c>
      <c r="C84" s="39" t="s">
        <v>205</v>
      </c>
      <c r="D84" s="39">
        <v>4989.1589999999997</v>
      </c>
      <c r="E84" s="39">
        <f t="shared" si="7"/>
        <v>0</v>
      </c>
      <c r="F84" s="39">
        <f t="shared" si="8"/>
        <v>1</v>
      </c>
      <c r="G84" s="40">
        <f t="shared" si="9"/>
        <v>1</v>
      </c>
      <c r="H84" s="39" t="str">
        <f t="shared" si="10"/>
        <v/>
      </c>
      <c r="I84" s="39" t="str">
        <f t="shared" si="11"/>
        <v/>
      </c>
      <c r="J84" s="39">
        <f t="shared" si="12"/>
        <v>1</v>
      </c>
      <c r="K84" s="39" t="str">
        <f t="shared" si="13"/>
        <v/>
      </c>
      <c r="L84" s="43"/>
    </row>
    <row r="85" spans="1:13" x14ac:dyDescent="0.25">
      <c r="A85" s="42">
        <v>25933</v>
      </c>
      <c r="B85" s="41">
        <v>72.72</v>
      </c>
      <c r="C85" s="39" t="s">
        <v>204</v>
      </c>
      <c r="D85" s="39">
        <v>4935.6930000000002</v>
      </c>
      <c r="E85" s="39">
        <f t="shared" si="7"/>
        <v>0</v>
      </c>
      <c r="F85" s="39">
        <f t="shared" si="8"/>
        <v>0</v>
      </c>
      <c r="G85" s="40">
        <f t="shared" si="9"/>
        <v>0</v>
      </c>
      <c r="H85" s="39">
        <f t="shared" si="10"/>
        <v>1</v>
      </c>
      <c r="I85" s="39" t="str">
        <f t="shared" si="11"/>
        <v/>
      </c>
      <c r="J85" s="39" t="str">
        <f t="shared" si="12"/>
        <v/>
      </c>
      <c r="K85" s="39" t="str">
        <f t="shared" si="13"/>
        <v/>
      </c>
      <c r="L85" s="43"/>
    </row>
    <row r="86" spans="1:13" x14ac:dyDescent="0.25">
      <c r="A86" s="42">
        <v>26023</v>
      </c>
      <c r="B86" s="41">
        <v>84.21</v>
      </c>
      <c r="C86" s="39" t="s">
        <v>203</v>
      </c>
      <c r="D86" s="39">
        <v>5069.7460000000001</v>
      </c>
      <c r="E86" s="39">
        <f t="shared" si="7"/>
        <v>1</v>
      </c>
      <c r="F86" s="39">
        <f t="shared" si="8"/>
        <v>1</v>
      </c>
      <c r="G86" s="40">
        <f t="shared" si="9"/>
        <v>2</v>
      </c>
      <c r="H86" s="39" t="str">
        <f t="shared" si="10"/>
        <v/>
      </c>
      <c r="I86" s="39">
        <f t="shared" si="11"/>
        <v>1</v>
      </c>
      <c r="J86" s="39" t="str">
        <f t="shared" si="12"/>
        <v/>
      </c>
      <c r="K86" s="39" t="str">
        <f t="shared" si="13"/>
        <v/>
      </c>
      <c r="L86" s="43"/>
    </row>
    <row r="87" spans="1:13" x14ac:dyDescent="0.25">
      <c r="A87" s="42">
        <v>26114</v>
      </c>
      <c r="B87" s="41">
        <v>92.15</v>
      </c>
      <c r="C87" s="39" t="s">
        <v>202</v>
      </c>
      <c r="D87" s="39">
        <v>5097.1790000000001</v>
      </c>
      <c r="E87" s="39">
        <f t="shared" si="7"/>
        <v>1</v>
      </c>
      <c r="F87" s="39">
        <f t="shared" si="8"/>
        <v>1</v>
      </c>
      <c r="G87" s="40">
        <f t="shared" si="9"/>
        <v>2</v>
      </c>
      <c r="H87" s="39" t="str">
        <f t="shared" si="10"/>
        <v/>
      </c>
      <c r="I87" s="39">
        <f t="shared" si="11"/>
        <v>1</v>
      </c>
      <c r="J87" s="39" t="str">
        <f t="shared" si="12"/>
        <v/>
      </c>
      <c r="K87" s="39" t="str">
        <f t="shared" si="13"/>
        <v/>
      </c>
      <c r="L87" s="43"/>
    </row>
    <row r="88" spans="1:13" x14ac:dyDescent="0.25">
      <c r="A88" s="42">
        <v>26206</v>
      </c>
      <c r="B88" s="41">
        <v>100.31</v>
      </c>
      <c r="C88" s="39" t="s">
        <v>201</v>
      </c>
      <c r="D88" s="39">
        <v>5139.1279999999997</v>
      </c>
      <c r="E88" s="39">
        <f t="shared" si="7"/>
        <v>1</v>
      </c>
      <c r="F88" s="39">
        <f t="shared" si="8"/>
        <v>1</v>
      </c>
      <c r="G88" s="40">
        <f t="shared" si="9"/>
        <v>2</v>
      </c>
      <c r="H88" s="39" t="str">
        <f t="shared" si="10"/>
        <v/>
      </c>
      <c r="I88" s="39">
        <f t="shared" si="11"/>
        <v>1</v>
      </c>
      <c r="J88" s="39" t="str">
        <f t="shared" si="12"/>
        <v/>
      </c>
      <c r="K88" s="39" t="str">
        <f t="shared" si="13"/>
        <v/>
      </c>
      <c r="L88" s="43"/>
    </row>
    <row r="89" spans="1:13" x14ac:dyDescent="0.25">
      <c r="A89" s="42">
        <v>26298</v>
      </c>
      <c r="B89" s="41">
        <v>99.7</v>
      </c>
      <c r="C89" s="39" t="s">
        <v>200</v>
      </c>
      <c r="D89" s="39">
        <v>5151.2449999999999</v>
      </c>
      <c r="E89" s="39">
        <f t="shared" si="7"/>
        <v>0</v>
      </c>
      <c r="F89" s="39">
        <f t="shared" si="8"/>
        <v>1</v>
      </c>
      <c r="G89" s="40">
        <f t="shared" si="9"/>
        <v>1</v>
      </c>
      <c r="H89" s="39" t="str">
        <f t="shared" si="10"/>
        <v/>
      </c>
      <c r="I89" s="39" t="str">
        <f t="shared" si="11"/>
        <v/>
      </c>
      <c r="J89" s="39">
        <f t="shared" si="12"/>
        <v>1</v>
      </c>
      <c r="K89" s="39" t="str">
        <f t="shared" si="13"/>
        <v/>
      </c>
      <c r="L89" s="43"/>
    </row>
    <row r="90" spans="1:13" x14ac:dyDescent="0.25">
      <c r="A90" s="42">
        <v>26389</v>
      </c>
      <c r="B90" s="41">
        <v>98.34</v>
      </c>
      <c r="C90" s="39" t="s">
        <v>199</v>
      </c>
      <c r="D90" s="39">
        <v>5245.9740000000002</v>
      </c>
      <c r="E90" s="39">
        <f t="shared" si="7"/>
        <v>0</v>
      </c>
      <c r="F90" s="39">
        <f t="shared" si="8"/>
        <v>1</v>
      </c>
      <c r="G90" s="40">
        <f t="shared" si="9"/>
        <v>1</v>
      </c>
      <c r="H90" s="39" t="str">
        <f t="shared" si="10"/>
        <v/>
      </c>
      <c r="I90" s="39" t="str">
        <f t="shared" si="11"/>
        <v/>
      </c>
      <c r="J90" s="39">
        <f t="shared" si="12"/>
        <v>1</v>
      </c>
      <c r="K90" s="39" t="str">
        <f t="shared" si="13"/>
        <v/>
      </c>
      <c r="L90" s="43"/>
    </row>
    <row r="91" spans="1:13" x14ac:dyDescent="0.25">
      <c r="A91" s="42">
        <v>26480</v>
      </c>
      <c r="B91" s="41">
        <v>102.09</v>
      </c>
      <c r="C91" s="39" t="s">
        <v>198</v>
      </c>
      <c r="D91" s="39">
        <v>5365.0450000000001</v>
      </c>
      <c r="E91" s="39">
        <f t="shared" si="7"/>
        <v>1</v>
      </c>
      <c r="F91" s="39">
        <f t="shared" si="8"/>
        <v>1</v>
      </c>
      <c r="G91" s="40">
        <f t="shared" si="9"/>
        <v>2</v>
      </c>
      <c r="H91" s="39" t="str">
        <f t="shared" si="10"/>
        <v/>
      </c>
      <c r="I91" s="39">
        <f t="shared" si="11"/>
        <v>1</v>
      </c>
      <c r="J91" s="39" t="str">
        <f t="shared" si="12"/>
        <v/>
      </c>
      <c r="K91" s="39" t="str">
        <f t="shared" si="13"/>
        <v/>
      </c>
      <c r="L91" s="43"/>
    </row>
    <row r="92" spans="1:13" x14ac:dyDescent="0.25">
      <c r="A92" s="42">
        <v>26572</v>
      </c>
      <c r="B92" s="41">
        <v>107.2</v>
      </c>
      <c r="C92" s="39" t="s">
        <v>197</v>
      </c>
      <c r="D92" s="39">
        <v>5415.7120000000004</v>
      </c>
      <c r="E92" s="39">
        <f t="shared" si="7"/>
        <v>1</v>
      </c>
      <c r="F92" s="39">
        <f t="shared" si="8"/>
        <v>1</v>
      </c>
      <c r="G92" s="40">
        <f t="shared" si="9"/>
        <v>2</v>
      </c>
      <c r="H92" s="39" t="str">
        <f t="shared" si="10"/>
        <v/>
      </c>
      <c r="I92" s="39">
        <f t="shared" si="11"/>
        <v>1</v>
      </c>
      <c r="J92" s="39" t="str">
        <f t="shared" si="12"/>
        <v/>
      </c>
      <c r="K92" s="39" t="str">
        <f t="shared" si="13"/>
        <v/>
      </c>
      <c r="L92" s="43"/>
    </row>
    <row r="93" spans="1:13" x14ac:dyDescent="0.25">
      <c r="A93" s="42">
        <v>26664</v>
      </c>
      <c r="B93" s="41">
        <v>107.14</v>
      </c>
      <c r="C93" s="39" t="s">
        <v>196</v>
      </c>
      <c r="D93" s="39">
        <v>5506.3959999999997</v>
      </c>
      <c r="E93" s="39">
        <f t="shared" si="7"/>
        <v>0</v>
      </c>
      <c r="F93" s="39">
        <f t="shared" si="8"/>
        <v>1</v>
      </c>
      <c r="G93" s="40">
        <f t="shared" si="9"/>
        <v>1</v>
      </c>
      <c r="H93" s="39" t="str">
        <f t="shared" si="10"/>
        <v/>
      </c>
      <c r="I93" s="39" t="str">
        <f t="shared" si="11"/>
        <v/>
      </c>
      <c r="J93" s="39">
        <f t="shared" si="12"/>
        <v>1</v>
      </c>
      <c r="K93" s="39" t="str">
        <f t="shared" si="13"/>
        <v/>
      </c>
      <c r="L93" s="43"/>
    </row>
    <row r="94" spans="1:13" x14ac:dyDescent="0.25">
      <c r="A94" s="42">
        <v>26754</v>
      </c>
      <c r="B94" s="41">
        <v>110.55</v>
      </c>
      <c r="C94" s="39" t="s">
        <v>195</v>
      </c>
      <c r="D94" s="39">
        <v>5642.6689999999999</v>
      </c>
      <c r="E94" s="39">
        <f t="shared" si="7"/>
        <v>1</v>
      </c>
      <c r="F94" s="39">
        <f t="shared" si="8"/>
        <v>1</v>
      </c>
      <c r="G94" s="40">
        <f t="shared" si="9"/>
        <v>2</v>
      </c>
      <c r="H94" s="39" t="str">
        <f t="shared" si="10"/>
        <v/>
      </c>
      <c r="I94" s="39">
        <f t="shared" si="11"/>
        <v>1</v>
      </c>
      <c r="J94" s="39" t="str">
        <f t="shared" si="12"/>
        <v/>
      </c>
      <c r="K94" s="39" t="str">
        <f t="shared" si="13"/>
        <v/>
      </c>
      <c r="L94" s="43"/>
    </row>
    <row r="95" spans="1:13" x14ac:dyDescent="0.25">
      <c r="A95" s="42">
        <v>26845</v>
      </c>
      <c r="B95" s="41">
        <v>118.05</v>
      </c>
      <c r="C95" s="39" t="s">
        <v>194</v>
      </c>
      <c r="D95" s="39">
        <v>5704.098</v>
      </c>
      <c r="E95" s="39">
        <f t="shared" si="7"/>
        <v>1</v>
      </c>
      <c r="F95" s="39">
        <f t="shared" si="8"/>
        <v>1</v>
      </c>
      <c r="G95" s="40">
        <f t="shared" si="9"/>
        <v>2</v>
      </c>
      <c r="H95" s="39" t="str">
        <f t="shared" si="10"/>
        <v/>
      </c>
      <c r="I95" s="39">
        <f t="shared" si="11"/>
        <v>1</v>
      </c>
      <c r="J95" s="39" t="str">
        <f t="shared" si="12"/>
        <v/>
      </c>
      <c r="K95" s="39" t="str">
        <f t="shared" si="13"/>
        <v/>
      </c>
      <c r="L95" s="43"/>
    </row>
    <row r="96" spans="1:13" x14ac:dyDescent="0.25">
      <c r="A96" s="42">
        <v>26937</v>
      </c>
      <c r="B96" s="41">
        <v>111.52</v>
      </c>
      <c r="C96" s="39" t="s">
        <v>193</v>
      </c>
      <c r="D96" s="39">
        <v>5674.1</v>
      </c>
      <c r="E96" s="39">
        <f t="shared" si="7"/>
        <v>0</v>
      </c>
      <c r="F96" s="39">
        <f t="shared" si="8"/>
        <v>0</v>
      </c>
      <c r="G96" s="40">
        <f t="shared" si="9"/>
        <v>0</v>
      </c>
      <c r="H96" s="39">
        <f t="shared" si="10"/>
        <v>1</v>
      </c>
      <c r="I96" s="39" t="str">
        <f t="shared" si="11"/>
        <v/>
      </c>
      <c r="J96" s="39" t="str">
        <f t="shared" si="12"/>
        <v/>
      </c>
      <c r="K96" s="39" t="str">
        <f t="shared" si="13"/>
        <v/>
      </c>
      <c r="L96" s="43"/>
    </row>
    <row r="97" spans="1:12" x14ac:dyDescent="0.25">
      <c r="A97" s="42">
        <v>27029</v>
      </c>
      <c r="B97" s="41">
        <v>104.26</v>
      </c>
      <c r="C97" s="39" t="s">
        <v>192</v>
      </c>
      <c r="D97" s="39">
        <v>5727.96</v>
      </c>
      <c r="E97" s="39">
        <f t="shared" si="7"/>
        <v>0</v>
      </c>
      <c r="F97" s="39">
        <f t="shared" si="8"/>
        <v>1</v>
      </c>
      <c r="G97" s="40">
        <f t="shared" si="9"/>
        <v>1</v>
      </c>
      <c r="H97" s="39" t="str">
        <f t="shared" si="10"/>
        <v/>
      </c>
      <c r="I97" s="39" t="str">
        <f t="shared" si="11"/>
        <v/>
      </c>
      <c r="J97" s="39">
        <f t="shared" si="12"/>
        <v>1</v>
      </c>
      <c r="K97" s="39" t="str">
        <f t="shared" si="13"/>
        <v/>
      </c>
      <c r="L97" s="43"/>
    </row>
    <row r="98" spans="1:12" x14ac:dyDescent="0.25">
      <c r="A98" s="42">
        <v>27119</v>
      </c>
      <c r="B98" s="41">
        <v>108.43</v>
      </c>
      <c r="C98" s="39" t="s">
        <v>191</v>
      </c>
      <c r="D98" s="39">
        <v>5678.7129999999997</v>
      </c>
      <c r="E98" s="39">
        <f t="shared" si="7"/>
        <v>1</v>
      </c>
      <c r="F98" s="39">
        <f t="shared" si="8"/>
        <v>0</v>
      </c>
      <c r="G98" s="40">
        <f t="shared" si="9"/>
        <v>1</v>
      </c>
      <c r="H98" s="39" t="str">
        <f t="shared" si="10"/>
        <v/>
      </c>
      <c r="I98" s="39" t="str">
        <f t="shared" si="11"/>
        <v/>
      </c>
      <c r="J98" s="39" t="str">
        <f t="shared" si="12"/>
        <v/>
      </c>
      <c r="K98" s="39">
        <f t="shared" si="13"/>
        <v>1</v>
      </c>
      <c r="L98" s="43"/>
    </row>
    <row r="99" spans="1:12" x14ac:dyDescent="0.25">
      <c r="A99" s="42">
        <v>27210</v>
      </c>
      <c r="B99" s="41">
        <v>97.55</v>
      </c>
      <c r="C99" s="39" t="s">
        <v>190</v>
      </c>
      <c r="D99" s="39">
        <v>5692.21</v>
      </c>
      <c r="E99" s="39">
        <f t="shared" si="7"/>
        <v>0</v>
      </c>
      <c r="F99" s="39">
        <f t="shared" si="8"/>
        <v>1</v>
      </c>
      <c r="G99" s="40">
        <f t="shared" si="9"/>
        <v>1</v>
      </c>
      <c r="H99" s="39" t="str">
        <f t="shared" si="10"/>
        <v/>
      </c>
      <c r="I99" s="39" t="str">
        <f t="shared" si="11"/>
        <v/>
      </c>
      <c r="J99" s="39">
        <f t="shared" si="12"/>
        <v>1</v>
      </c>
      <c r="K99" s="39" t="str">
        <f t="shared" si="13"/>
        <v/>
      </c>
      <c r="L99" s="43"/>
    </row>
    <row r="100" spans="1:12" x14ac:dyDescent="0.25">
      <c r="A100" s="42">
        <v>27302</v>
      </c>
      <c r="B100" s="41">
        <v>93.98</v>
      </c>
      <c r="C100" s="39" t="s">
        <v>189</v>
      </c>
      <c r="D100" s="39">
        <v>5638.4110000000001</v>
      </c>
      <c r="E100" s="39">
        <f t="shared" si="7"/>
        <v>0</v>
      </c>
      <c r="F100" s="39">
        <f t="shared" si="8"/>
        <v>0</v>
      </c>
      <c r="G100" s="40">
        <f t="shared" si="9"/>
        <v>0</v>
      </c>
      <c r="H100" s="39">
        <f t="shared" si="10"/>
        <v>1</v>
      </c>
      <c r="I100" s="39" t="str">
        <f t="shared" si="11"/>
        <v/>
      </c>
      <c r="J100" s="39" t="str">
        <f t="shared" si="12"/>
        <v/>
      </c>
      <c r="K100" s="39" t="str">
        <f t="shared" si="13"/>
        <v/>
      </c>
      <c r="L100" s="43"/>
    </row>
    <row r="101" spans="1:12" x14ac:dyDescent="0.25">
      <c r="A101" s="42">
        <v>27394</v>
      </c>
      <c r="B101" s="41">
        <v>86</v>
      </c>
      <c r="C101" s="39" t="s">
        <v>188</v>
      </c>
      <c r="D101" s="39">
        <v>5616.5259999999998</v>
      </c>
      <c r="E101" s="39">
        <f t="shared" si="7"/>
        <v>0</v>
      </c>
      <c r="F101" s="39">
        <f t="shared" si="8"/>
        <v>0</v>
      </c>
      <c r="G101" s="40">
        <f t="shared" si="9"/>
        <v>0</v>
      </c>
      <c r="H101" s="39">
        <f t="shared" si="10"/>
        <v>1</v>
      </c>
      <c r="I101" s="39" t="str">
        <f t="shared" si="11"/>
        <v/>
      </c>
      <c r="J101" s="39" t="str">
        <f t="shared" si="12"/>
        <v/>
      </c>
      <c r="K101" s="39" t="str">
        <f t="shared" si="13"/>
        <v/>
      </c>
      <c r="L101" s="43"/>
    </row>
    <row r="102" spans="1:12" x14ac:dyDescent="0.25">
      <c r="A102" s="42">
        <v>27484</v>
      </c>
      <c r="B102" s="41">
        <v>63.54</v>
      </c>
      <c r="C102" s="39" t="s">
        <v>187</v>
      </c>
      <c r="D102" s="39">
        <v>5548.1559999999999</v>
      </c>
      <c r="E102" s="39">
        <f t="shared" si="7"/>
        <v>0</v>
      </c>
      <c r="F102" s="39">
        <f t="shared" si="8"/>
        <v>0</v>
      </c>
      <c r="G102" s="40">
        <f t="shared" si="9"/>
        <v>0</v>
      </c>
      <c r="H102" s="39">
        <f t="shared" si="10"/>
        <v>1</v>
      </c>
      <c r="I102" s="39" t="str">
        <f t="shared" si="11"/>
        <v/>
      </c>
      <c r="J102" s="39" t="str">
        <f t="shared" si="12"/>
        <v/>
      </c>
      <c r="K102" s="39" t="str">
        <f t="shared" si="13"/>
        <v/>
      </c>
      <c r="L102" s="43"/>
    </row>
    <row r="103" spans="1:12" x14ac:dyDescent="0.25">
      <c r="A103" s="42">
        <v>27575</v>
      </c>
      <c r="B103" s="41">
        <v>68.56</v>
      </c>
      <c r="C103" s="39" t="s">
        <v>186</v>
      </c>
      <c r="D103" s="39">
        <v>5587.8</v>
      </c>
      <c r="E103" s="39">
        <f t="shared" si="7"/>
        <v>1</v>
      </c>
      <c r="F103" s="39">
        <f t="shared" si="8"/>
        <v>1</v>
      </c>
      <c r="G103" s="40">
        <f t="shared" si="9"/>
        <v>2</v>
      </c>
      <c r="H103" s="39" t="str">
        <f t="shared" si="10"/>
        <v/>
      </c>
      <c r="I103" s="39">
        <f t="shared" si="11"/>
        <v>1</v>
      </c>
      <c r="J103" s="39" t="str">
        <f t="shared" si="12"/>
        <v/>
      </c>
      <c r="K103" s="39" t="str">
        <f t="shared" si="13"/>
        <v/>
      </c>
      <c r="L103" s="43"/>
    </row>
    <row r="104" spans="1:12" x14ac:dyDescent="0.25">
      <c r="A104" s="42">
        <v>27667</v>
      </c>
      <c r="B104" s="41">
        <v>83.360000999999997</v>
      </c>
      <c r="C104" s="39" t="s">
        <v>185</v>
      </c>
      <c r="D104" s="39">
        <v>5683.4440000000004</v>
      </c>
      <c r="E104" s="39">
        <f t="shared" si="7"/>
        <v>1</v>
      </c>
      <c r="F104" s="39">
        <f t="shared" si="8"/>
        <v>1</v>
      </c>
      <c r="G104" s="40">
        <f t="shared" si="9"/>
        <v>2</v>
      </c>
      <c r="H104" s="39" t="str">
        <f t="shared" si="10"/>
        <v/>
      </c>
      <c r="I104" s="39">
        <f t="shared" si="11"/>
        <v>1</v>
      </c>
      <c r="J104" s="39" t="str">
        <f t="shared" si="12"/>
        <v/>
      </c>
      <c r="K104" s="39" t="str">
        <f t="shared" si="13"/>
        <v/>
      </c>
      <c r="L104" s="43"/>
    </row>
    <row r="105" spans="1:12" x14ac:dyDescent="0.25">
      <c r="A105" s="42">
        <v>27759</v>
      </c>
      <c r="B105" s="41">
        <v>95.190002000000007</v>
      </c>
      <c r="C105" s="39" t="s">
        <v>184</v>
      </c>
      <c r="D105" s="39">
        <v>5759.9719999999998</v>
      </c>
      <c r="E105" s="39">
        <f t="shared" si="7"/>
        <v>1</v>
      </c>
      <c r="F105" s="39">
        <f t="shared" si="8"/>
        <v>1</v>
      </c>
      <c r="G105" s="40">
        <f t="shared" si="9"/>
        <v>2</v>
      </c>
      <c r="H105" s="39" t="str">
        <f t="shared" si="10"/>
        <v/>
      </c>
      <c r="I105" s="39">
        <f t="shared" si="11"/>
        <v>1</v>
      </c>
      <c r="J105" s="39" t="str">
        <f t="shared" si="12"/>
        <v/>
      </c>
      <c r="K105" s="39" t="str">
        <f t="shared" si="13"/>
        <v/>
      </c>
      <c r="L105" s="43"/>
    </row>
    <row r="106" spans="1:12" x14ac:dyDescent="0.25">
      <c r="A106" s="42">
        <v>27850</v>
      </c>
      <c r="B106" s="41">
        <v>83.870002999999997</v>
      </c>
      <c r="C106" s="39" t="s">
        <v>183</v>
      </c>
      <c r="D106" s="39">
        <v>5889.5</v>
      </c>
      <c r="E106" s="39">
        <f t="shared" si="7"/>
        <v>0</v>
      </c>
      <c r="F106" s="39">
        <f t="shared" si="8"/>
        <v>1</v>
      </c>
      <c r="G106" s="40">
        <f t="shared" si="9"/>
        <v>1</v>
      </c>
      <c r="H106" s="39" t="str">
        <f t="shared" si="10"/>
        <v/>
      </c>
      <c r="I106" s="39" t="str">
        <f t="shared" si="11"/>
        <v/>
      </c>
      <c r="J106" s="39">
        <f t="shared" si="12"/>
        <v>1</v>
      </c>
      <c r="K106" s="39" t="str">
        <f t="shared" si="13"/>
        <v/>
      </c>
      <c r="L106" s="43"/>
    </row>
    <row r="107" spans="1:12" x14ac:dyDescent="0.25">
      <c r="A107" s="42">
        <v>27941</v>
      </c>
      <c r="B107" s="41">
        <v>90.190002000000007</v>
      </c>
      <c r="C107" s="39" t="s">
        <v>182</v>
      </c>
      <c r="D107" s="39">
        <v>5932.7110000000002</v>
      </c>
      <c r="E107" s="39">
        <f t="shared" si="7"/>
        <v>1</v>
      </c>
      <c r="F107" s="39">
        <f t="shared" si="8"/>
        <v>1</v>
      </c>
      <c r="G107" s="40">
        <f t="shared" si="9"/>
        <v>2</v>
      </c>
      <c r="H107" s="39" t="str">
        <f t="shared" si="10"/>
        <v/>
      </c>
      <c r="I107" s="39">
        <f t="shared" si="11"/>
        <v>1</v>
      </c>
      <c r="J107" s="39" t="str">
        <f t="shared" si="12"/>
        <v/>
      </c>
      <c r="K107" s="39" t="str">
        <f t="shared" si="13"/>
        <v/>
      </c>
      <c r="L107" s="43"/>
    </row>
    <row r="108" spans="1:12" x14ac:dyDescent="0.25">
      <c r="A108" s="42">
        <v>28033</v>
      </c>
      <c r="B108" s="41">
        <v>102.769997</v>
      </c>
      <c r="C108" s="39" t="s">
        <v>181</v>
      </c>
      <c r="D108" s="39">
        <v>5965.2650000000003</v>
      </c>
      <c r="E108" s="39">
        <f t="shared" si="7"/>
        <v>1</v>
      </c>
      <c r="F108" s="39">
        <f t="shared" si="8"/>
        <v>1</v>
      </c>
      <c r="G108" s="40">
        <f t="shared" si="9"/>
        <v>2</v>
      </c>
      <c r="H108" s="39" t="str">
        <f t="shared" si="10"/>
        <v/>
      </c>
      <c r="I108" s="39">
        <f t="shared" si="11"/>
        <v>1</v>
      </c>
      <c r="J108" s="39" t="str">
        <f t="shared" si="12"/>
        <v/>
      </c>
      <c r="K108" s="39" t="str">
        <f t="shared" si="13"/>
        <v/>
      </c>
      <c r="L108" s="43"/>
    </row>
    <row r="109" spans="1:12" x14ac:dyDescent="0.25">
      <c r="A109" s="42">
        <v>28125</v>
      </c>
      <c r="B109" s="41">
        <v>104.279999</v>
      </c>
      <c r="C109" s="39" t="s">
        <v>180</v>
      </c>
      <c r="D109" s="39">
        <v>6008.5039999999999</v>
      </c>
      <c r="E109" s="39">
        <f t="shared" si="7"/>
        <v>1</v>
      </c>
      <c r="F109" s="39">
        <f t="shared" si="8"/>
        <v>1</v>
      </c>
      <c r="G109" s="40">
        <f t="shared" si="9"/>
        <v>2</v>
      </c>
      <c r="H109" s="39" t="str">
        <f t="shared" si="10"/>
        <v/>
      </c>
      <c r="I109" s="39">
        <f t="shared" si="11"/>
        <v>1</v>
      </c>
      <c r="J109" s="39" t="str">
        <f t="shared" si="12"/>
        <v/>
      </c>
      <c r="K109" s="39" t="str">
        <f t="shared" si="13"/>
        <v/>
      </c>
      <c r="L109" s="43"/>
    </row>
    <row r="110" spans="1:12" x14ac:dyDescent="0.25">
      <c r="A110" s="42">
        <v>28215</v>
      </c>
      <c r="B110" s="41">
        <v>105.239998</v>
      </c>
      <c r="C110" s="39" t="s">
        <v>179</v>
      </c>
      <c r="D110" s="39">
        <v>6079.4939999999997</v>
      </c>
      <c r="E110" s="39">
        <f t="shared" si="7"/>
        <v>1</v>
      </c>
      <c r="F110" s="39">
        <f t="shared" si="8"/>
        <v>1</v>
      </c>
      <c r="G110" s="40">
        <f t="shared" si="9"/>
        <v>2</v>
      </c>
      <c r="H110" s="39" t="str">
        <f t="shared" si="10"/>
        <v/>
      </c>
      <c r="I110" s="39">
        <f t="shared" si="11"/>
        <v>1</v>
      </c>
      <c r="J110" s="39" t="str">
        <f t="shared" si="12"/>
        <v/>
      </c>
      <c r="K110" s="39" t="str">
        <f t="shared" si="13"/>
        <v/>
      </c>
      <c r="L110" s="43"/>
    </row>
    <row r="111" spans="1:12" x14ac:dyDescent="0.25">
      <c r="A111" s="42">
        <v>28306</v>
      </c>
      <c r="B111" s="41">
        <v>107.459999</v>
      </c>
      <c r="C111" s="39" t="s">
        <v>178</v>
      </c>
      <c r="D111" s="39">
        <v>6197.6859999999997</v>
      </c>
      <c r="E111" s="39">
        <f t="shared" si="7"/>
        <v>1</v>
      </c>
      <c r="F111" s="39">
        <f t="shared" si="8"/>
        <v>1</v>
      </c>
      <c r="G111" s="40">
        <f t="shared" si="9"/>
        <v>2</v>
      </c>
      <c r="H111" s="39" t="str">
        <f t="shared" si="10"/>
        <v/>
      </c>
      <c r="I111" s="39">
        <f t="shared" si="11"/>
        <v>1</v>
      </c>
      <c r="J111" s="39" t="str">
        <f t="shared" si="12"/>
        <v/>
      </c>
      <c r="K111" s="39" t="str">
        <f t="shared" si="13"/>
        <v/>
      </c>
      <c r="L111" s="43"/>
    </row>
    <row r="112" spans="1:12" x14ac:dyDescent="0.25">
      <c r="A112" s="42">
        <v>28398</v>
      </c>
      <c r="B112" s="41">
        <v>98.419998000000007</v>
      </c>
      <c r="C112" s="39" t="s">
        <v>177</v>
      </c>
      <c r="D112" s="39">
        <v>6309.5140000000001</v>
      </c>
      <c r="E112" s="39">
        <f t="shared" si="7"/>
        <v>0</v>
      </c>
      <c r="F112" s="39">
        <f t="shared" si="8"/>
        <v>1</v>
      </c>
      <c r="G112" s="40">
        <f t="shared" si="9"/>
        <v>1</v>
      </c>
      <c r="H112" s="39" t="str">
        <f t="shared" si="10"/>
        <v/>
      </c>
      <c r="I112" s="39" t="str">
        <f t="shared" si="11"/>
        <v/>
      </c>
      <c r="J112" s="39">
        <f t="shared" si="12"/>
        <v>1</v>
      </c>
      <c r="K112" s="39" t="str">
        <f t="shared" si="13"/>
        <v/>
      </c>
      <c r="L112" s="43"/>
    </row>
    <row r="113" spans="1:12" x14ac:dyDescent="0.25">
      <c r="A113" s="42">
        <v>28490</v>
      </c>
      <c r="B113" s="41">
        <v>100.480003</v>
      </c>
      <c r="C113" s="39" t="s">
        <v>176</v>
      </c>
      <c r="D113" s="39">
        <v>6309.652</v>
      </c>
      <c r="E113" s="39">
        <f t="shared" si="7"/>
        <v>1</v>
      </c>
      <c r="F113" s="39">
        <f t="shared" si="8"/>
        <v>1</v>
      </c>
      <c r="G113" s="40">
        <f t="shared" si="9"/>
        <v>2</v>
      </c>
      <c r="H113" s="39" t="str">
        <f t="shared" si="10"/>
        <v/>
      </c>
      <c r="I113" s="39">
        <f t="shared" si="11"/>
        <v>1</v>
      </c>
      <c r="J113" s="39" t="str">
        <f t="shared" si="12"/>
        <v/>
      </c>
      <c r="K113" s="39" t="str">
        <f t="shared" si="13"/>
        <v/>
      </c>
      <c r="L113" s="43"/>
    </row>
    <row r="114" spans="1:12" x14ac:dyDescent="0.25">
      <c r="A114" s="42">
        <v>28580</v>
      </c>
      <c r="B114" s="41">
        <v>96.529999000000004</v>
      </c>
      <c r="C114" s="39" t="s">
        <v>175</v>
      </c>
      <c r="D114" s="39">
        <v>6329.7910000000002</v>
      </c>
      <c r="E114" s="39">
        <f t="shared" si="7"/>
        <v>0</v>
      </c>
      <c r="F114" s="39">
        <f t="shared" si="8"/>
        <v>1</v>
      </c>
      <c r="G114" s="40">
        <f t="shared" si="9"/>
        <v>1</v>
      </c>
      <c r="H114" s="39" t="str">
        <f t="shared" si="10"/>
        <v/>
      </c>
      <c r="I114" s="39" t="str">
        <f t="shared" si="11"/>
        <v/>
      </c>
      <c r="J114" s="39">
        <f t="shared" si="12"/>
        <v>1</v>
      </c>
      <c r="K114" s="39" t="str">
        <f t="shared" si="13"/>
        <v/>
      </c>
      <c r="L114" s="43"/>
    </row>
    <row r="115" spans="1:12" x14ac:dyDescent="0.25">
      <c r="A115" s="42">
        <v>28671</v>
      </c>
      <c r="B115" s="41">
        <v>95.099997999999999</v>
      </c>
      <c r="C115" s="39" t="s">
        <v>174</v>
      </c>
      <c r="D115" s="39">
        <v>6574.39</v>
      </c>
      <c r="E115" s="39">
        <f t="shared" si="7"/>
        <v>0</v>
      </c>
      <c r="F115" s="39">
        <f t="shared" si="8"/>
        <v>1</v>
      </c>
      <c r="G115" s="40">
        <f t="shared" si="9"/>
        <v>1</v>
      </c>
      <c r="H115" s="39" t="str">
        <f t="shared" si="10"/>
        <v/>
      </c>
      <c r="I115" s="39" t="str">
        <f t="shared" si="11"/>
        <v/>
      </c>
      <c r="J115" s="39">
        <f t="shared" si="12"/>
        <v>1</v>
      </c>
      <c r="K115" s="39" t="str">
        <f t="shared" si="13"/>
        <v/>
      </c>
      <c r="L115" s="43"/>
    </row>
    <row r="116" spans="1:12" x14ac:dyDescent="0.25">
      <c r="A116" s="42">
        <v>28763</v>
      </c>
      <c r="B116" s="41">
        <v>89.209998999999996</v>
      </c>
      <c r="C116" s="39" t="s">
        <v>173</v>
      </c>
      <c r="D116" s="39">
        <v>6640.4970000000003</v>
      </c>
      <c r="E116" s="39">
        <f t="shared" si="7"/>
        <v>0</v>
      </c>
      <c r="F116" s="39">
        <f t="shared" si="8"/>
        <v>1</v>
      </c>
      <c r="G116" s="40">
        <f t="shared" si="9"/>
        <v>1</v>
      </c>
      <c r="H116" s="39" t="str">
        <f t="shared" si="10"/>
        <v/>
      </c>
      <c r="I116" s="39" t="str">
        <f t="shared" si="11"/>
        <v/>
      </c>
      <c r="J116" s="39">
        <f t="shared" si="12"/>
        <v>1</v>
      </c>
      <c r="K116" s="39" t="str">
        <f t="shared" si="13"/>
        <v/>
      </c>
      <c r="L116" s="43"/>
    </row>
    <row r="117" spans="1:12" x14ac:dyDescent="0.25">
      <c r="A117" s="42">
        <v>28855</v>
      </c>
      <c r="B117" s="41">
        <v>95.529999000000004</v>
      </c>
      <c r="C117" s="39" t="s">
        <v>172</v>
      </c>
      <c r="D117" s="39">
        <v>6729.7550000000001</v>
      </c>
      <c r="E117" s="39">
        <f t="shared" si="7"/>
        <v>1</v>
      </c>
      <c r="F117" s="39">
        <f t="shared" si="8"/>
        <v>1</v>
      </c>
      <c r="G117" s="40">
        <f t="shared" si="9"/>
        <v>2</v>
      </c>
      <c r="H117" s="39" t="str">
        <f t="shared" si="10"/>
        <v/>
      </c>
      <c r="I117" s="39">
        <f t="shared" si="11"/>
        <v>1</v>
      </c>
      <c r="J117" s="39" t="str">
        <f t="shared" si="12"/>
        <v/>
      </c>
      <c r="K117" s="39" t="str">
        <f t="shared" si="13"/>
        <v/>
      </c>
      <c r="L117" s="43"/>
    </row>
    <row r="118" spans="1:12" x14ac:dyDescent="0.25">
      <c r="A118" s="42">
        <v>28945</v>
      </c>
      <c r="B118" s="41">
        <v>102.540001</v>
      </c>
      <c r="C118" s="39" t="s">
        <v>171</v>
      </c>
      <c r="D118" s="39">
        <v>6741.8540000000003</v>
      </c>
      <c r="E118" s="39">
        <f t="shared" si="7"/>
        <v>1</v>
      </c>
      <c r="F118" s="39">
        <f t="shared" si="8"/>
        <v>1</v>
      </c>
      <c r="G118" s="40">
        <f t="shared" si="9"/>
        <v>2</v>
      </c>
      <c r="H118" s="39" t="str">
        <f t="shared" si="10"/>
        <v/>
      </c>
      <c r="I118" s="39">
        <f t="shared" si="11"/>
        <v>1</v>
      </c>
      <c r="J118" s="39" t="str">
        <f t="shared" si="12"/>
        <v/>
      </c>
      <c r="K118" s="39" t="str">
        <f t="shared" si="13"/>
        <v/>
      </c>
      <c r="L118" s="43"/>
    </row>
    <row r="119" spans="1:12" x14ac:dyDescent="0.25">
      <c r="A119" s="42">
        <v>29036</v>
      </c>
      <c r="B119" s="41">
        <v>96.110000999999997</v>
      </c>
      <c r="C119" s="39" t="s">
        <v>170</v>
      </c>
      <c r="D119" s="39">
        <v>6749.0630000000001</v>
      </c>
      <c r="E119" s="39">
        <f t="shared" si="7"/>
        <v>0</v>
      </c>
      <c r="F119" s="39">
        <f t="shared" si="8"/>
        <v>1</v>
      </c>
      <c r="G119" s="40">
        <f t="shared" si="9"/>
        <v>1</v>
      </c>
      <c r="H119" s="39" t="str">
        <f t="shared" si="10"/>
        <v/>
      </c>
      <c r="I119" s="39" t="str">
        <f t="shared" si="11"/>
        <v/>
      </c>
      <c r="J119" s="39">
        <f t="shared" si="12"/>
        <v>1</v>
      </c>
      <c r="K119" s="39" t="str">
        <f t="shared" si="13"/>
        <v/>
      </c>
      <c r="L119" s="43"/>
    </row>
    <row r="120" spans="1:12" x14ac:dyDescent="0.25">
      <c r="A120" s="42">
        <v>29128</v>
      </c>
      <c r="B120" s="41">
        <v>101.589996</v>
      </c>
      <c r="C120" s="39" t="s">
        <v>169</v>
      </c>
      <c r="D120" s="39">
        <v>6799.2</v>
      </c>
      <c r="E120" s="39">
        <f t="shared" si="7"/>
        <v>1</v>
      </c>
      <c r="F120" s="39">
        <f t="shared" si="8"/>
        <v>1</v>
      </c>
      <c r="G120" s="40">
        <f t="shared" si="9"/>
        <v>2</v>
      </c>
      <c r="H120" s="39" t="str">
        <f t="shared" si="10"/>
        <v/>
      </c>
      <c r="I120" s="39">
        <f t="shared" si="11"/>
        <v>1</v>
      </c>
      <c r="J120" s="39" t="str">
        <f t="shared" si="12"/>
        <v/>
      </c>
      <c r="K120" s="39" t="str">
        <f t="shared" si="13"/>
        <v/>
      </c>
      <c r="L120" s="43"/>
    </row>
    <row r="121" spans="1:12" x14ac:dyDescent="0.25">
      <c r="A121" s="42">
        <v>29220</v>
      </c>
      <c r="B121" s="41">
        <v>102.910004</v>
      </c>
      <c r="C121" s="39" t="s">
        <v>168</v>
      </c>
      <c r="D121" s="39">
        <v>6816.2030000000004</v>
      </c>
      <c r="E121" s="39">
        <f t="shared" si="7"/>
        <v>1</v>
      </c>
      <c r="F121" s="39">
        <f t="shared" si="8"/>
        <v>1</v>
      </c>
      <c r="G121" s="40">
        <f t="shared" si="9"/>
        <v>2</v>
      </c>
      <c r="H121" s="39" t="str">
        <f t="shared" si="10"/>
        <v/>
      </c>
      <c r="I121" s="39">
        <f t="shared" si="11"/>
        <v>1</v>
      </c>
      <c r="J121" s="39" t="str">
        <f t="shared" si="12"/>
        <v/>
      </c>
      <c r="K121" s="39" t="str">
        <f t="shared" si="13"/>
        <v/>
      </c>
      <c r="L121" s="43"/>
    </row>
    <row r="122" spans="1:12" x14ac:dyDescent="0.25">
      <c r="A122" s="42">
        <v>29311</v>
      </c>
      <c r="B122" s="41">
        <v>109.32</v>
      </c>
      <c r="C122" s="39" t="s">
        <v>167</v>
      </c>
      <c r="D122" s="39">
        <v>6837.6409999999996</v>
      </c>
      <c r="E122" s="39">
        <f t="shared" si="7"/>
        <v>1</v>
      </c>
      <c r="F122" s="39">
        <f t="shared" si="8"/>
        <v>1</v>
      </c>
      <c r="G122" s="40">
        <f t="shared" si="9"/>
        <v>2</v>
      </c>
      <c r="H122" s="39" t="str">
        <f t="shared" si="10"/>
        <v/>
      </c>
      <c r="I122" s="39">
        <f t="shared" si="11"/>
        <v>1</v>
      </c>
      <c r="J122" s="39" t="str">
        <f t="shared" si="12"/>
        <v/>
      </c>
      <c r="K122" s="39" t="str">
        <f t="shared" si="13"/>
        <v/>
      </c>
      <c r="L122" s="43"/>
    </row>
    <row r="123" spans="1:12" x14ac:dyDescent="0.25">
      <c r="A123" s="42">
        <v>29402</v>
      </c>
      <c r="B123" s="41">
        <v>107.94000200000001</v>
      </c>
      <c r="C123" s="39" t="s">
        <v>166</v>
      </c>
      <c r="D123" s="39">
        <v>6696.7529999999997</v>
      </c>
      <c r="E123" s="39">
        <f t="shared" si="7"/>
        <v>0</v>
      </c>
      <c r="F123" s="39">
        <f t="shared" si="8"/>
        <v>0</v>
      </c>
      <c r="G123" s="40">
        <f t="shared" si="9"/>
        <v>0</v>
      </c>
      <c r="H123" s="39">
        <f t="shared" si="10"/>
        <v>1</v>
      </c>
      <c r="I123" s="39" t="str">
        <f t="shared" si="11"/>
        <v/>
      </c>
      <c r="J123" s="39" t="str">
        <f t="shared" si="12"/>
        <v/>
      </c>
      <c r="K123" s="39" t="str">
        <f t="shared" si="13"/>
        <v/>
      </c>
      <c r="L123" s="43"/>
    </row>
    <row r="124" spans="1:12" x14ac:dyDescent="0.25">
      <c r="A124" s="42">
        <v>29494</v>
      </c>
      <c r="B124" s="41">
        <v>102.089996</v>
      </c>
      <c r="C124" s="39" t="s">
        <v>165</v>
      </c>
      <c r="D124" s="39">
        <v>6688.7939999999999</v>
      </c>
      <c r="E124" s="39">
        <f t="shared" si="7"/>
        <v>0</v>
      </c>
      <c r="F124" s="39">
        <f t="shared" si="8"/>
        <v>0</v>
      </c>
      <c r="G124" s="40">
        <f t="shared" si="9"/>
        <v>0</v>
      </c>
      <c r="H124" s="39">
        <f t="shared" si="10"/>
        <v>1</v>
      </c>
      <c r="I124" s="39" t="str">
        <f t="shared" si="11"/>
        <v/>
      </c>
      <c r="J124" s="39" t="str">
        <f t="shared" si="12"/>
        <v/>
      </c>
      <c r="K124" s="39" t="str">
        <f t="shared" si="13"/>
        <v/>
      </c>
      <c r="L124" s="43"/>
    </row>
    <row r="125" spans="1:12" x14ac:dyDescent="0.25">
      <c r="A125" s="42">
        <v>29586</v>
      </c>
      <c r="B125" s="41">
        <v>114.239998</v>
      </c>
      <c r="C125" s="39" t="s">
        <v>164</v>
      </c>
      <c r="D125" s="39">
        <v>6813.5349999999999</v>
      </c>
      <c r="E125" s="39">
        <f t="shared" si="7"/>
        <v>1</v>
      </c>
      <c r="F125" s="39">
        <f t="shared" si="8"/>
        <v>1</v>
      </c>
      <c r="G125" s="40">
        <f t="shared" si="9"/>
        <v>2</v>
      </c>
      <c r="H125" s="39" t="str">
        <f t="shared" si="10"/>
        <v/>
      </c>
      <c r="I125" s="39">
        <f t="shared" si="11"/>
        <v>1</v>
      </c>
      <c r="J125" s="39" t="str">
        <f t="shared" si="12"/>
        <v/>
      </c>
      <c r="K125" s="39" t="str">
        <f t="shared" si="13"/>
        <v/>
      </c>
      <c r="L125" s="43"/>
    </row>
    <row r="126" spans="1:12" x14ac:dyDescent="0.25">
      <c r="A126" s="42">
        <v>29676</v>
      </c>
      <c r="B126" s="41">
        <v>125.459999</v>
      </c>
      <c r="C126" s="39" t="s">
        <v>163</v>
      </c>
      <c r="D126" s="39">
        <v>6947.0420000000004</v>
      </c>
      <c r="E126" s="39">
        <f t="shared" si="7"/>
        <v>1</v>
      </c>
      <c r="F126" s="39">
        <f t="shared" si="8"/>
        <v>1</v>
      </c>
      <c r="G126" s="40">
        <f t="shared" si="9"/>
        <v>2</v>
      </c>
      <c r="H126" s="39" t="str">
        <f t="shared" si="10"/>
        <v/>
      </c>
      <c r="I126" s="39">
        <f t="shared" si="11"/>
        <v>1</v>
      </c>
      <c r="J126" s="39" t="str">
        <f t="shared" si="12"/>
        <v/>
      </c>
      <c r="K126" s="39" t="str">
        <f t="shared" si="13"/>
        <v/>
      </c>
      <c r="L126" s="43"/>
    </row>
    <row r="127" spans="1:12" x14ac:dyDescent="0.25">
      <c r="A127" s="42">
        <v>29767</v>
      </c>
      <c r="B127" s="41">
        <v>135.759995</v>
      </c>
      <c r="C127" s="39" t="s">
        <v>162</v>
      </c>
      <c r="D127" s="39">
        <v>6895.5590000000002</v>
      </c>
      <c r="E127" s="39">
        <f t="shared" si="7"/>
        <v>1</v>
      </c>
      <c r="F127" s="39">
        <f t="shared" si="8"/>
        <v>0</v>
      </c>
      <c r="G127" s="40">
        <f t="shared" si="9"/>
        <v>1</v>
      </c>
      <c r="H127" s="39" t="str">
        <f t="shared" si="10"/>
        <v/>
      </c>
      <c r="I127" s="39" t="str">
        <f t="shared" si="11"/>
        <v/>
      </c>
      <c r="J127" s="39" t="str">
        <f t="shared" si="12"/>
        <v/>
      </c>
      <c r="K127" s="39">
        <f t="shared" si="13"/>
        <v>1</v>
      </c>
      <c r="L127" s="43"/>
    </row>
    <row r="128" spans="1:12" x14ac:dyDescent="0.25">
      <c r="A128" s="42">
        <v>29859</v>
      </c>
      <c r="B128" s="41">
        <v>136</v>
      </c>
      <c r="C128" s="39" t="s">
        <v>161</v>
      </c>
      <c r="D128" s="39">
        <v>6978.1350000000002</v>
      </c>
      <c r="E128" s="39">
        <f t="shared" si="7"/>
        <v>1</v>
      </c>
      <c r="F128" s="39">
        <f t="shared" si="8"/>
        <v>1</v>
      </c>
      <c r="G128" s="40">
        <f t="shared" si="9"/>
        <v>2</v>
      </c>
      <c r="H128" s="39" t="str">
        <f t="shared" si="10"/>
        <v/>
      </c>
      <c r="I128" s="39">
        <f t="shared" si="11"/>
        <v>1</v>
      </c>
      <c r="J128" s="39" t="str">
        <f t="shared" si="12"/>
        <v/>
      </c>
      <c r="K128" s="39" t="str">
        <f t="shared" si="13"/>
        <v/>
      </c>
      <c r="L128" s="43"/>
    </row>
    <row r="129" spans="1:12" x14ac:dyDescent="0.25">
      <c r="A129" s="42">
        <v>29951</v>
      </c>
      <c r="B129" s="41">
        <v>131.21000699999999</v>
      </c>
      <c r="C129" s="39" t="s">
        <v>160</v>
      </c>
      <c r="D129" s="39">
        <v>6902.1049999999996</v>
      </c>
      <c r="E129" s="39">
        <f t="shared" si="7"/>
        <v>0</v>
      </c>
      <c r="F129" s="39">
        <f t="shared" si="8"/>
        <v>0</v>
      </c>
      <c r="G129" s="40">
        <f t="shared" si="9"/>
        <v>0</v>
      </c>
      <c r="H129" s="39">
        <f t="shared" si="10"/>
        <v>1</v>
      </c>
      <c r="I129" s="39" t="str">
        <f t="shared" si="11"/>
        <v/>
      </c>
      <c r="J129" s="39" t="str">
        <f t="shared" si="12"/>
        <v/>
      </c>
      <c r="K129" s="39" t="str">
        <f t="shared" si="13"/>
        <v/>
      </c>
      <c r="L129" s="43"/>
    </row>
    <row r="130" spans="1:12" x14ac:dyDescent="0.25">
      <c r="A130" s="42">
        <v>30041</v>
      </c>
      <c r="B130" s="41">
        <v>116.18</v>
      </c>
      <c r="C130" s="39" t="s">
        <v>159</v>
      </c>
      <c r="D130" s="39">
        <v>6794.8779999999997</v>
      </c>
      <c r="E130" s="39">
        <f t="shared" si="7"/>
        <v>0</v>
      </c>
      <c r="F130" s="39">
        <f t="shared" si="8"/>
        <v>0</v>
      </c>
      <c r="G130" s="40">
        <f t="shared" si="9"/>
        <v>0</v>
      </c>
      <c r="H130" s="39">
        <f t="shared" si="10"/>
        <v>1</v>
      </c>
      <c r="I130" s="39" t="str">
        <f t="shared" si="11"/>
        <v/>
      </c>
      <c r="J130" s="39" t="str">
        <f t="shared" si="12"/>
        <v/>
      </c>
      <c r="K130" s="39" t="str">
        <f t="shared" si="13"/>
        <v/>
      </c>
      <c r="L130" s="43"/>
    </row>
    <row r="131" spans="1:12" x14ac:dyDescent="0.25">
      <c r="A131" s="42">
        <v>30132</v>
      </c>
      <c r="B131" s="41">
        <v>122.550003</v>
      </c>
      <c r="C131" s="39" t="s">
        <v>158</v>
      </c>
      <c r="D131" s="39">
        <v>6825.8760000000002</v>
      </c>
      <c r="E131" s="39">
        <f t="shared" si="7"/>
        <v>1</v>
      </c>
      <c r="F131" s="39">
        <f t="shared" si="8"/>
        <v>1</v>
      </c>
      <c r="G131" s="40">
        <f t="shared" si="9"/>
        <v>2</v>
      </c>
      <c r="H131" s="39" t="str">
        <f t="shared" si="10"/>
        <v/>
      </c>
      <c r="I131" s="39">
        <f t="shared" si="11"/>
        <v>1</v>
      </c>
      <c r="J131" s="39" t="str">
        <f t="shared" si="12"/>
        <v/>
      </c>
      <c r="K131" s="39" t="str">
        <f t="shared" si="13"/>
        <v/>
      </c>
      <c r="L131" s="43"/>
    </row>
    <row r="132" spans="1:12" x14ac:dyDescent="0.25">
      <c r="A132" s="42">
        <v>30224</v>
      </c>
      <c r="B132" s="41">
        <v>111.959999</v>
      </c>
      <c r="C132" s="39" t="s">
        <v>157</v>
      </c>
      <c r="D132" s="39">
        <v>6799.7809999999999</v>
      </c>
      <c r="E132" s="39">
        <f t="shared" ref="E132:E195" si="14">IF(B132&gt;B131,1,IF(B132&lt;B131,0,#N/A))</f>
        <v>0</v>
      </c>
      <c r="F132" s="39">
        <f t="shared" ref="F132:F195" si="15">IF(D132&gt;D131,1,IF(D132&lt;D131,0,#N/A))</f>
        <v>0</v>
      </c>
      <c r="G132" s="40">
        <f t="shared" ref="G132:G195" si="16">E132+F132</f>
        <v>0</v>
      </c>
      <c r="H132" s="39">
        <f t="shared" ref="H132:H195" si="17">IF(AND(E132=0,F132=0),1,"")</f>
        <v>1</v>
      </c>
      <c r="I132" s="39" t="str">
        <f t="shared" ref="I132:I195" si="18">IF(AND(E132=1,F132=1),1,"")</f>
        <v/>
      </c>
      <c r="J132" s="39" t="str">
        <f t="shared" ref="J132:J195" si="19">IF(AND(E132=0,F132=1),1,"")</f>
        <v/>
      </c>
      <c r="K132" s="39" t="str">
        <f t="shared" ref="K132:K195" si="20">IF(AND(E132=1,F132=0),1,"")</f>
        <v/>
      </c>
      <c r="L132" s="43"/>
    </row>
    <row r="133" spans="1:12" x14ac:dyDescent="0.25">
      <c r="A133" s="42">
        <v>30316</v>
      </c>
      <c r="B133" s="41">
        <v>109.61</v>
      </c>
      <c r="C133" s="39" t="s">
        <v>156</v>
      </c>
      <c r="D133" s="39">
        <v>6802.4970000000003</v>
      </c>
      <c r="E133" s="39">
        <f t="shared" si="14"/>
        <v>0</v>
      </c>
      <c r="F133" s="39">
        <f t="shared" si="15"/>
        <v>1</v>
      </c>
      <c r="G133" s="40">
        <f t="shared" si="16"/>
        <v>1</v>
      </c>
      <c r="H133" s="39" t="str">
        <f t="shared" si="17"/>
        <v/>
      </c>
      <c r="I133" s="39" t="str">
        <f t="shared" si="18"/>
        <v/>
      </c>
      <c r="J133" s="39">
        <f t="shared" si="19"/>
        <v>1</v>
      </c>
      <c r="K133" s="39" t="str">
        <f t="shared" si="20"/>
        <v/>
      </c>
      <c r="L133" s="43"/>
    </row>
    <row r="134" spans="1:12" x14ac:dyDescent="0.25">
      <c r="A134" s="42">
        <v>30406</v>
      </c>
      <c r="B134" s="41">
        <v>120.42</v>
      </c>
      <c r="C134" s="39" t="s">
        <v>155</v>
      </c>
      <c r="D134" s="39">
        <v>6892.1440000000002</v>
      </c>
      <c r="E134" s="39">
        <f t="shared" si="14"/>
        <v>1</v>
      </c>
      <c r="F134" s="39">
        <f t="shared" si="15"/>
        <v>1</v>
      </c>
      <c r="G134" s="40">
        <f t="shared" si="16"/>
        <v>2</v>
      </c>
      <c r="H134" s="39" t="str">
        <f t="shared" si="17"/>
        <v/>
      </c>
      <c r="I134" s="39">
        <f t="shared" si="18"/>
        <v>1</v>
      </c>
      <c r="J134" s="39" t="str">
        <f t="shared" si="19"/>
        <v/>
      </c>
      <c r="K134" s="39" t="str">
        <f t="shared" si="20"/>
        <v/>
      </c>
      <c r="L134" s="43"/>
    </row>
    <row r="135" spans="1:12" x14ac:dyDescent="0.25">
      <c r="A135" s="42">
        <v>30497</v>
      </c>
      <c r="B135" s="41">
        <v>140.63999999999999</v>
      </c>
      <c r="C135" s="39" t="s">
        <v>154</v>
      </c>
      <c r="D135" s="39">
        <v>7048.982</v>
      </c>
      <c r="E135" s="39">
        <f t="shared" si="14"/>
        <v>1</v>
      </c>
      <c r="F135" s="39">
        <f t="shared" si="15"/>
        <v>1</v>
      </c>
      <c r="G135" s="40">
        <f t="shared" si="16"/>
        <v>2</v>
      </c>
      <c r="H135" s="39" t="str">
        <f t="shared" si="17"/>
        <v/>
      </c>
      <c r="I135" s="39">
        <f t="shared" si="18"/>
        <v>1</v>
      </c>
      <c r="J135" s="39" t="str">
        <f t="shared" si="19"/>
        <v/>
      </c>
      <c r="K135" s="39" t="str">
        <f t="shared" si="20"/>
        <v/>
      </c>
      <c r="L135" s="43"/>
    </row>
    <row r="136" spans="1:12" x14ac:dyDescent="0.25">
      <c r="A136" s="42">
        <v>30589</v>
      </c>
      <c r="B136" s="41">
        <v>152.96</v>
      </c>
      <c r="C136" s="39" t="s">
        <v>153</v>
      </c>
      <c r="D136" s="39">
        <v>7189.8959999999997</v>
      </c>
      <c r="E136" s="39">
        <f t="shared" si="14"/>
        <v>1</v>
      </c>
      <c r="F136" s="39">
        <f t="shared" si="15"/>
        <v>1</v>
      </c>
      <c r="G136" s="40">
        <f t="shared" si="16"/>
        <v>2</v>
      </c>
      <c r="H136" s="39" t="str">
        <f t="shared" si="17"/>
        <v/>
      </c>
      <c r="I136" s="39">
        <f t="shared" si="18"/>
        <v>1</v>
      </c>
      <c r="J136" s="39" t="str">
        <f t="shared" si="19"/>
        <v/>
      </c>
      <c r="K136" s="39" t="str">
        <f t="shared" si="20"/>
        <v/>
      </c>
      <c r="L136" s="43"/>
    </row>
    <row r="137" spans="1:12" x14ac:dyDescent="0.25">
      <c r="A137" s="42">
        <v>30681</v>
      </c>
      <c r="B137" s="41">
        <v>168.11</v>
      </c>
      <c r="C137" s="39" t="s">
        <v>152</v>
      </c>
      <c r="D137" s="39">
        <v>7339.893</v>
      </c>
      <c r="E137" s="39">
        <f t="shared" si="14"/>
        <v>1</v>
      </c>
      <c r="F137" s="39">
        <f t="shared" si="15"/>
        <v>1</v>
      </c>
      <c r="G137" s="40">
        <f t="shared" si="16"/>
        <v>2</v>
      </c>
      <c r="H137" s="39" t="str">
        <f t="shared" si="17"/>
        <v/>
      </c>
      <c r="I137" s="39">
        <f t="shared" si="18"/>
        <v>1</v>
      </c>
      <c r="J137" s="39" t="str">
        <f t="shared" si="19"/>
        <v/>
      </c>
      <c r="K137" s="39" t="str">
        <f t="shared" si="20"/>
        <v/>
      </c>
      <c r="L137" s="43"/>
    </row>
    <row r="138" spans="1:12" x14ac:dyDescent="0.25">
      <c r="A138" s="42">
        <v>30772</v>
      </c>
      <c r="B138" s="41">
        <v>166.07</v>
      </c>
      <c r="C138" s="39" t="s">
        <v>151</v>
      </c>
      <c r="D138" s="39">
        <v>7483.3710000000001</v>
      </c>
      <c r="E138" s="39">
        <f t="shared" si="14"/>
        <v>0</v>
      </c>
      <c r="F138" s="39">
        <f t="shared" si="15"/>
        <v>1</v>
      </c>
      <c r="G138" s="40">
        <f t="shared" si="16"/>
        <v>1</v>
      </c>
      <c r="H138" s="39" t="str">
        <f t="shared" si="17"/>
        <v/>
      </c>
      <c r="I138" s="39" t="str">
        <f t="shared" si="18"/>
        <v/>
      </c>
      <c r="J138" s="39">
        <f t="shared" si="19"/>
        <v>1</v>
      </c>
      <c r="K138" s="39" t="str">
        <f t="shared" si="20"/>
        <v/>
      </c>
      <c r="L138" s="43"/>
    </row>
    <row r="139" spans="1:12" x14ac:dyDescent="0.25">
      <c r="A139" s="42">
        <v>30863</v>
      </c>
      <c r="B139" s="41">
        <v>164.93</v>
      </c>
      <c r="C139" s="39" t="s">
        <v>150</v>
      </c>
      <c r="D139" s="39">
        <v>7612.6679999999997</v>
      </c>
      <c r="E139" s="39">
        <f t="shared" si="14"/>
        <v>0</v>
      </c>
      <c r="F139" s="39">
        <f t="shared" si="15"/>
        <v>1</v>
      </c>
      <c r="G139" s="40">
        <f t="shared" si="16"/>
        <v>1</v>
      </c>
      <c r="H139" s="39" t="str">
        <f t="shared" si="17"/>
        <v/>
      </c>
      <c r="I139" s="39" t="str">
        <f t="shared" si="18"/>
        <v/>
      </c>
      <c r="J139" s="39">
        <f t="shared" si="19"/>
        <v>1</v>
      </c>
      <c r="K139" s="39" t="str">
        <f t="shared" si="20"/>
        <v/>
      </c>
      <c r="L139" s="43"/>
    </row>
    <row r="140" spans="1:12" x14ac:dyDescent="0.25">
      <c r="A140" s="42">
        <v>30955</v>
      </c>
      <c r="B140" s="41">
        <v>159.18</v>
      </c>
      <c r="C140" s="39" t="s">
        <v>149</v>
      </c>
      <c r="D140" s="39">
        <v>7686.0590000000002</v>
      </c>
      <c r="E140" s="39">
        <f t="shared" si="14"/>
        <v>0</v>
      </c>
      <c r="F140" s="39">
        <f t="shared" si="15"/>
        <v>1</v>
      </c>
      <c r="G140" s="40">
        <f t="shared" si="16"/>
        <v>1</v>
      </c>
      <c r="H140" s="39" t="str">
        <f t="shared" si="17"/>
        <v/>
      </c>
      <c r="I140" s="39" t="str">
        <f t="shared" si="18"/>
        <v/>
      </c>
      <c r="J140" s="39">
        <f t="shared" si="19"/>
        <v>1</v>
      </c>
      <c r="K140" s="39" t="str">
        <f t="shared" si="20"/>
        <v/>
      </c>
      <c r="L140" s="43"/>
    </row>
    <row r="141" spans="1:12" x14ac:dyDescent="0.25">
      <c r="A141" s="42">
        <v>31047</v>
      </c>
      <c r="B141" s="41">
        <v>153.18</v>
      </c>
      <c r="C141" s="39" t="s">
        <v>148</v>
      </c>
      <c r="D141" s="39">
        <v>7749.1509999999998</v>
      </c>
      <c r="E141" s="39">
        <f t="shared" si="14"/>
        <v>0</v>
      </c>
      <c r="F141" s="39">
        <f t="shared" si="15"/>
        <v>1</v>
      </c>
      <c r="G141" s="40">
        <f t="shared" si="16"/>
        <v>1</v>
      </c>
      <c r="H141" s="39" t="str">
        <f t="shared" si="17"/>
        <v/>
      </c>
      <c r="I141" s="39" t="str">
        <f t="shared" si="18"/>
        <v/>
      </c>
      <c r="J141" s="39">
        <f t="shared" si="19"/>
        <v>1</v>
      </c>
      <c r="K141" s="39" t="str">
        <f t="shared" si="20"/>
        <v/>
      </c>
      <c r="L141" s="43"/>
    </row>
    <row r="142" spans="1:12" x14ac:dyDescent="0.25">
      <c r="A142" s="42">
        <v>31137</v>
      </c>
      <c r="B142" s="41">
        <v>166.1</v>
      </c>
      <c r="C142" s="39" t="s">
        <v>147</v>
      </c>
      <c r="D142" s="39">
        <v>7824.2470000000003</v>
      </c>
      <c r="E142" s="39">
        <f t="shared" si="14"/>
        <v>1</v>
      </c>
      <c r="F142" s="39">
        <f t="shared" si="15"/>
        <v>1</v>
      </c>
      <c r="G142" s="40">
        <f t="shared" si="16"/>
        <v>2</v>
      </c>
      <c r="H142" s="39" t="str">
        <f t="shared" si="17"/>
        <v/>
      </c>
      <c r="I142" s="39">
        <f t="shared" si="18"/>
        <v>1</v>
      </c>
      <c r="J142" s="39" t="str">
        <f t="shared" si="19"/>
        <v/>
      </c>
      <c r="K142" s="39" t="str">
        <f t="shared" si="20"/>
        <v/>
      </c>
      <c r="L142" s="43"/>
    </row>
    <row r="143" spans="1:12" x14ac:dyDescent="0.25">
      <c r="A143" s="42">
        <v>31228</v>
      </c>
      <c r="B143" s="41">
        <v>167.24</v>
      </c>
      <c r="C143" s="39" t="s">
        <v>146</v>
      </c>
      <c r="D143" s="39">
        <v>7893.1360000000004</v>
      </c>
      <c r="E143" s="39">
        <f t="shared" si="14"/>
        <v>1</v>
      </c>
      <c r="F143" s="39">
        <f t="shared" si="15"/>
        <v>1</v>
      </c>
      <c r="G143" s="40">
        <f t="shared" si="16"/>
        <v>2</v>
      </c>
      <c r="H143" s="39" t="str">
        <f t="shared" si="17"/>
        <v/>
      </c>
      <c r="I143" s="39">
        <f t="shared" si="18"/>
        <v>1</v>
      </c>
      <c r="J143" s="39" t="str">
        <f t="shared" si="19"/>
        <v/>
      </c>
      <c r="K143" s="39" t="str">
        <f t="shared" si="20"/>
        <v/>
      </c>
      <c r="L143" s="43"/>
    </row>
    <row r="144" spans="1:12" x14ac:dyDescent="0.25">
      <c r="A144" s="42">
        <v>31320</v>
      </c>
      <c r="B144" s="41">
        <v>180.66</v>
      </c>
      <c r="C144" s="39" t="s">
        <v>145</v>
      </c>
      <c r="D144" s="39">
        <v>8013.674</v>
      </c>
      <c r="E144" s="39">
        <f t="shared" si="14"/>
        <v>1</v>
      </c>
      <c r="F144" s="39">
        <f t="shared" si="15"/>
        <v>1</v>
      </c>
      <c r="G144" s="40">
        <f t="shared" si="16"/>
        <v>2</v>
      </c>
      <c r="H144" s="39" t="str">
        <f t="shared" si="17"/>
        <v/>
      </c>
      <c r="I144" s="39">
        <f t="shared" si="18"/>
        <v>1</v>
      </c>
      <c r="J144" s="39" t="str">
        <f t="shared" si="19"/>
        <v/>
      </c>
      <c r="K144" s="39" t="str">
        <f t="shared" si="20"/>
        <v/>
      </c>
      <c r="L144" s="43"/>
    </row>
    <row r="145" spans="1:12" x14ac:dyDescent="0.25">
      <c r="A145" s="42">
        <v>31412</v>
      </c>
      <c r="B145" s="41">
        <v>191.85</v>
      </c>
      <c r="C145" s="39" t="s">
        <v>144</v>
      </c>
      <c r="D145" s="39">
        <v>8073.2389999999996</v>
      </c>
      <c r="E145" s="39">
        <f t="shared" si="14"/>
        <v>1</v>
      </c>
      <c r="F145" s="39">
        <f t="shared" si="15"/>
        <v>1</v>
      </c>
      <c r="G145" s="40">
        <f t="shared" si="16"/>
        <v>2</v>
      </c>
      <c r="H145" s="39" t="str">
        <f t="shared" si="17"/>
        <v/>
      </c>
      <c r="I145" s="39">
        <f t="shared" si="18"/>
        <v>1</v>
      </c>
      <c r="J145" s="39" t="str">
        <f t="shared" si="19"/>
        <v/>
      </c>
      <c r="K145" s="39" t="str">
        <f t="shared" si="20"/>
        <v/>
      </c>
      <c r="L145" s="43"/>
    </row>
    <row r="146" spans="1:12" x14ac:dyDescent="0.25">
      <c r="A146" s="42">
        <v>31502</v>
      </c>
      <c r="B146" s="41">
        <v>182.08</v>
      </c>
      <c r="C146" s="39" t="s">
        <v>143</v>
      </c>
      <c r="D146" s="39">
        <v>8148.6030000000001</v>
      </c>
      <c r="E146" s="39">
        <f t="shared" si="14"/>
        <v>0</v>
      </c>
      <c r="F146" s="39">
        <f t="shared" si="15"/>
        <v>1</v>
      </c>
      <c r="G146" s="40">
        <f t="shared" si="16"/>
        <v>1</v>
      </c>
      <c r="H146" s="39" t="str">
        <f t="shared" si="17"/>
        <v/>
      </c>
      <c r="I146" s="39" t="str">
        <f t="shared" si="18"/>
        <v/>
      </c>
      <c r="J146" s="39">
        <f t="shared" si="19"/>
        <v>1</v>
      </c>
      <c r="K146" s="39" t="str">
        <f t="shared" si="20"/>
        <v/>
      </c>
      <c r="L146" s="43"/>
    </row>
    <row r="147" spans="1:12" x14ac:dyDescent="0.25">
      <c r="A147" s="42">
        <v>31593</v>
      </c>
      <c r="B147" s="41">
        <v>211.28</v>
      </c>
      <c r="C147" s="39" t="s">
        <v>142</v>
      </c>
      <c r="D147" s="39">
        <v>8185.3029999999999</v>
      </c>
      <c r="E147" s="39">
        <f t="shared" si="14"/>
        <v>1</v>
      </c>
      <c r="F147" s="39">
        <f t="shared" si="15"/>
        <v>1</v>
      </c>
      <c r="G147" s="40">
        <f t="shared" si="16"/>
        <v>2</v>
      </c>
      <c r="H147" s="39" t="str">
        <f t="shared" si="17"/>
        <v/>
      </c>
      <c r="I147" s="39">
        <f t="shared" si="18"/>
        <v>1</v>
      </c>
      <c r="J147" s="39" t="str">
        <f t="shared" si="19"/>
        <v/>
      </c>
      <c r="K147" s="39" t="str">
        <f t="shared" si="20"/>
        <v/>
      </c>
      <c r="L147" s="43"/>
    </row>
    <row r="148" spans="1:12" x14ac:dyDescent="0.25">
      <c r="A148" s="42">
        <v>31685</v>
      </c>
      <c r="B148" s="41">
        <v>238.9</v>
      </c>
      <c r="C148" s="39" t="s">
        <v>141</v>
      </c>
      <c r="D148" s="39">
        <v>8263.6389999999992</v>
      </c>
      <c r="E148" s="39">
        <f t="shared" si="14"/>
        <v>1</v>
      </c>
      <c r="F148" s="39">
        <f t="shared" si="15"/>
        <v>1</v>
      </c>
      <c r="G148" s="40">
        <f t="shared" si="16"/>
        <v>2</v>
      </c>
      <c r="H148" s="39" t="str">
        <f t="shared" si="17"/>
        <v/>
      </c>
      <c r="I148" s="39">
        <f t="shared" si="18"/>
        <v>1</v>
      </c>
      <c r="J148" s="39" t="str">
        <f t="shared" si="19"/>
        <v/>
      </c>
      <c r="K148" s="39" t="str">
        <f t="shared" si="20"/>
        <v/>
      </c>
      <c r="L148" s="43"/>
    </row>
    <row r="149" spans="1:12" x14ac:dyDescent="0.25">
      <c r="A149" s="42">
        <v>31777</v>
      </c>
      <c r="B149" s="41">
        <v>250.84</v>
      </c>
      <c r="C149" s="39" t="s">
        <v>140</v>
      </c>
      <c r="D149" s="39">
        <v>8308.0210000000006</v>
      </c>
      <c r="E149" s="39">
        <f t="shared" si="14"/>
        <v>1</v>
      </c>
      <c r="F149" s="39">
        <f t="shared" si="15"/>
        <v>1</v>
      </c>
      <c r="G149" s="40">
        <f t="shared" si="16"/>
        <v>2</v>
      </c>
      <c r="H149" s="39" t="str">
        <f t="shared" si="17"/>
        <v/>
      </c>
      <c r="I149" s="39">
        <f t="shared" si="18"/>
        <v>1</v>
      </c>
      <c r="J149" s="39" t="str">
        <f t="shared" si="19"/>
        <v/>
      </c>
      <c r="K149" s="39" t="str">
        <f t="shared" si="20"/>
        <v/>
      </c>
      <c r="L149" s="43"/>
    </row>
    <row r="150" spans="1:12" x14ac:dyDescent="0.25">
      <c r="A150" s="42">
        <v>31867</v>
      </c>
      <c r="B150" s="41">
        <v>231.32</v>
      </c>
      <c r="C150" s="39" t="s">
        <v>139</v>
      </c>
      <c r="D150" s="39">
        <v>8369.93</v>
      </c>
      <c r="E150" s="39">
        <f t="shared" si="14"/>
        <v>0</v>
      </c>
      <c r="F150" s="39">
        <f t="shared" si="15"/>
        <v>1</v>
      </c>
      <c r="G150" s="40">
        <f t="shared" si="16"/>
        <v>1</v>
      </c>
      <c r="H150" s="39" t="str">
        <f t="shared" si="17"/>
        <v/>
      </c>
      <c r="I150" s="39" t="str">
        <f t="shared" si="18"/>
        <v/>
      </c>
      <c r="J150" s="39">
        <f t="shared" si="19"/>
        <v>1</v>
      </c>
      <c r="K150" s="39" t="str">
        <f t="shared" si="20"/>
        <v/>
      </c>
      <c r="L150" s="43"/>
    </row>
    <row r="151" spans="1:12" x14ac:dyDescent="0.25">
      <c r="A151" s="42">
        <v>31958</v>
      </c>
      <c r="B151" s="41">
        <v>242.17</v>
      </c>
      <c r="C151" s="39" t="s">
        <v>138</v>
      </c>
      <c r="D151" s="39">
        <v>8460.2330000000002</v>
      </c>
      <c r="E151" s="39">
        <f t="shared" si="14"/>
        <v>1</v>
      </c>
      <c r="F151" s="39">
        <f t="shared" si="15"/>
        <v>1</v>
      </c>
      <c r="G151" s="40">
        <f t="shared" si="16"/>
        <v>2</v>
      </c>
      <c r="H151" s="39" t="str">
        <f t="shared" si="17"/>
        <v/>
      </c>
      <c r="I151" s="39">
        <f t="shared" si="18"/>
        <v>1</v>
      </c>
      <c r="J151" s="39" t="str">
        <f t="shared" si="19"/>
        <v/>
      </c>
      <c r="K151" s="39" t="str">
        <f t="shared" si="20"/>
        <v/>
      </c>
      <c r="L151" s="43"/>
    </row>
    <row r="152" spans="1:12" x14ac:dyDescent="0.25">
      <c r="A152" s="42">
        <v>32050</v>
      </c>
      <c r="B152" s="41">
        <v>291.7</v>
      </c>
      <c r="C152" s="39" t="s">
        <v>137</v>
      </c>
      <c r="D152" s="39">
        <v>8533.6350000000002</v>
      </c>
      <c r="E152" s="39">
        <f t="shared" si="14"/>
        <v>1</v>
      </c>
      <c r="F152" s="39">
        <f t="shared" si="15"/>
        <v>1</v>
      </c>
      <c r="G152" s="40">
        <f t="shared" si="16"/>
        <v>2</v>
      </c>
      <c r="H152" s="39" t="str">
        <f t="shared" si="17"/>
        <v/>
      </c>
      <c r="I152" s="39">
        <f t="shared" si="18"/>
        <v>1</v>
      </c>
      <c r="J152" s="39" t="str">
        <f t="shared" si="19"/>
        <v/>
      </c>
      <c r="K152" s="39" t="str">
        <f t="shared" si="20"/>
        <v/>
      </c>
      <c r="L152" s="43"/>
    </row>
    <row r="153" spans="1:12" x14ac:dyDescent="0.25">
      <c r="A153" s="42">
        <v>32142</v>
      </c>
      <c r="B153" s="41">
        <v>304</v>
      </c>
      <c r="C153" s="39" t="s">
        <v>136</v>
      </c>
      <c r="D153" s="39">
        <v>8680.1620000000003</v>
      </c>
      <c r="E153" s="39">
        <f t="shared" si="14"/>
        <v>1</v>
      </c>
      <c r="F153" s="39">
        <f t="shared" si="15"/>
        <v>1</v>
      </c>
      <c r="G153" s="40">
        <f t="shared" si="16"/>
        <v>2</v>
      </c>
      <c r="H153" s="39" t="str">
        <f t="shared" si="17"/>
        <v/>
      </c>
      <c r="I153" s="39">
        <f t="shared" si="18"/>
        <v>1</v>
      </c>
      <c r="J153" s="39" t="str">
        <f t="shared" si="19"/>
        <v/>
      </c>
      <c r="K153" s="39" t="str">
        <f t="shared" si="20"/>
        <v/>
      </c>
      <c r="L153" s="43"/>
    </row>
    <row r="154" spans="1:12" x14ac:dyDescent="0.25">
      <c r="A154" s="42">
        <v>32233</v>
      </c>
      <c r="B154" s="41">
        <v>321.83</v>
      </c>
      <c r="C154" s="39" t="s">
        <v>135</v>
      </c>
      <c r="D154" s="39">
        <v>8725.0059999999994</v>
      </c>
      <c r="E154" s="39">
        <f t="shared" si="14"/>
        <v>1</v>
      </c>
      <c r="F154" s="39">
        <f t="shared" si="15"/>
        <v>1</v>
      </c>
      <c r="G154" s="40">
        <f t="shared" si="16"/>
        <v>2</v>
      </c>
      <c r="H154" s="39" t="str">
        <f t="shared" si="17"/>
        <v/>
      </c>
      <c r="I154" s="39">
        <f t="shared" si="18"/>
        <v>1</v>
      </c>
      <c r="J154" s="39" t="str">
        <f t="shared" si="19"/>
        <v/>
      </c>
      <c r="K154" s="39" t="str">
        <f t="shared" si="20"/>
        <v/>
      </c>
      <c r="L154" s="43"/>
    </row>
    <row r="155" spans="1:12" x14ac:dyDescent="0.25">
      <c r="A155" s="42">
        <v>32324</v>
      </c>
      <c r="B155" s="41">
        <v>247.08</v>
      </c>
      <c r="C155" s="39" t="s">
        <v>134</v>
      </c>
      <c r="D155" s="39">
        <v>8839.6409999999996</v>
      </c>
      <c r="E155" s="39">
        <f t="shared" si="14"/>
        <v>0</v>
      </c>
      <c r="F155" s="39">
        <f t="shared" si="15"/>
        <v>1</v>
      </c>
      <c r="G155" s="40">
        <f t="shared" si="16"/>
        <v>1</v>
      </c>
      <c r="H155" s="39" t="str">
        <f t="shared" si="17"/>
        <v/>
      </c>
      <c r="I155" s="39" t="str">
        <f t="shared" si="18"/>
        <v/>
      </c>
      <c r="J155" s="39">
        <f t="shared" si="19"/>
        <v>1</v>
      </c>
      <c r="K155" s="39" t="str">
        <f t="shared" si="20"/>
        <v/>
      </c>
      <c r="L155" s="43"/>
    </row>
    <row r="156" spans="1:12" x14ac:dyDescent="0.25">
      <c r="A156" s="42">
        <v>32416</v>
      </c>
      <c r="B156" s="41">
        <v>258.89</v>
      </c>
      <c r="C156" s="39" t="s">
        <v>133</v>
      </c>
      <c r="D156" s="39">
        <v>8891.4349999999995</v>
      </c>
      <c r="E156" s="39">
        <f t="shared" si="14"/>
        <v>1</v>
      </c>
      <c r="F156" s="39">
        <f t="shared" si="15"/>
        <v>1</v>
      </c>
      <c r="G156" s="40">
        <f t="shared" si="16"/>
        <v>2</v>
      </c>
      <c r="H156" s="39" t="str">
        <f t="shared" si="17"/>
        <v/>
      </c>
      <c r="I156" s="39">
        <f t="shared" si="18"/>
        <v>1</v>
      </c>
      <c r="J156" s="39" t="str">
        <f t="shared" si="19"/>
        <v/>
      </c>
      <c r="K156" s="39" t="str">
        <f t="shared" si="20"/>
        <v/>
      </c>
      <c r="L156" s="43"/>
    </row>
    <row r="157" spans="1:12" x14ac:dyDescent="0.25">
      <c r="A157" s="42">
        <v>32508</v>
      </c>
      <c r="B157" s="41">
        <v>273.5</v>
      </c>
      <c r="C157" s="39" t="s">
        <v>132</v>
      </c>
      <c r="D157" s="39">
        <v>9009.9130000000005</v>
      </c>
      <c r="E157" s="39">
        <f t="shared" si="14"/>
        <v>1</v>
      </c>
      <c r="F157" s="39">
        <f t="shared" si="15"/>
        <v>1</v>
      </c>
      <c r="G157" s="40">
        <f t="shared" si="16"/>
        <v>2</v>
      </c>
      <c r="H157" s="39" t="str">
        <f t="shared" si="17"/>
        <v/>
      </c>
      <c r="I157" s="39">
        <f t="shared" si="18"/>
        <v>1</v>
      </c>
      <c r="J157" s="39" t="str">
        <f t="shared" si="19"/>
        <v/>
      </c>
      <c r="K157" s="39" t="str">
        <f t="shared" si="20"/>
        <v/>
      </c>
      <c r="L157" s="43"/>
    </row>
    <row r="158" spans="1:12" x14ac:dyDescent="0.25">
      <c r="A158" s="42">
        <v>32598</v>
      </c>
      <c r="B158" s="41">
        <v>271.91000000000003</v>
      </c>
      <c r="C158" s="39" t="s">
        <v>131</v>
      </c>
      <c r="D158" s="39">
        <v>9101.5079999999998</v>
      </c>
      <c r="E158" s="39">
        <f t="shared" si="14"/>
        <v>0</v>
      </c>
      <c r="F158" s="39">
        <f t="shared" si="15"/>
        <v>1</v>
      </c>
      <c r="G158" s="40">
        <f t="shared" si="16"/>
        <v>1</v>
      </c>
      <c r="H158" s="39" t="str">
        <f t="shared" si="17"/>
        <v/>
      </c>
      <c r="I158" s="39" t="str">
        <f t="shared" si="18"/>
        <v/>
      </c>
      <c r="J158" s="39">
        <f t="shared" si="19"/>
        <v>1</v>
      </c>
      <c r="K158" s="39" t="str">
        <f t="shared" si="20"/>
        <v/>
      </c>
      <c r="L158" s="43"/>
    </row>
    <row r="159" spans="1:12" x14ac:dyDescent="0.25">
      <c r="A159" s="42">
        <v>32689</v>
      </c>
      <c r="B159" s="41">
        <v>277.72000000000003</v>
      </c>
      <c r="C159" s="39" t="s">
        <v>130</v>
      </c>
      <c r="D159" s="39">
        <v>9170.9770000000008</v>
      </c>
      <c r="E159" s="39">
        <f t="shared" si="14"/>
        <v>1</v>
      </c>
      <c r="F159" s="39">
        <f t="shared" si="15"/>
        <v>1</v>
      </c>
      <c r="G159" s="40">
        <f t="shared" si="16"/>
        <v>2</v>
      </c>
      <c r="H159" s="39" t="str">
        <f t="shared" si="17"/>
        <v/>
      </c>
      <c r="I159" s="39">
        <f t="shared" si="18"/>
        <v>1</v>
      </c>
      <c r="J159" s="39" t="str">
        <f t="shared" si="19"/>
        <v/>
      </c>
      <c r="K159" s="39" t="str">
        <f t="shared" si="20"/>
        <v/>
      </c>
      <c r="L159" s="43"/>
    </row>
    <row r="160" spans="1:12" x14ac:dyDescent="0.25">
      <c r="A160" s="42">
        <v>32781</v>
      </c>
      <c r="B160" s="41">
        <v>294.87</v>
      </c>
      <c r="C160" s="39" t="s">
        <v>129</v>
      </c>
      <c r="D160" s="39">
        <v>9238.9230000000007</v>
      </c>
      <c r="E160" s="39">
        <f t="shared" si="14"/>
        <v>1</v>
      </c>
      <c r="F160" s="39">
        <f t="shared" si="15"/>
        <v>1</v>
      </c>
      <c r="G160" s="40">
        <f t="shared" si="16"/>
        <v>2</v>
      </c>
      <c r="H160" s="39" t="str">
        <f t="shared" si="17"/>
        <v/>
      </c>
      <c r="I160" s="39">
        <f t="shared" si="18"/>
        <v>1</v>
      </c>
      <c r="J160" s="39" t="str">
        <f t="shared" si="19"/>
        <v/>
      </c>
      <c r="K160" s="39" t="str">
        <f t="shared" si="20"/>
        <v/>
      </c>
      <c r="L160" s="43"/>
    </row>
    <row r="161" spans="1:12" x14ac:dyDescent="0.25">
      <c r="A161" s="42">
        <v>32873</v>
      </c>
      <c r="B161" s="41">
        <v>317.98</v>
      </c>
      <c r="C161" s="39" t="s">
        <v>128</v>
      </c>
      <c r="D161" s="39">
        <v>9257.1280000000006</v>
      </c>
      <c r="E161" s="39">
        <f t="shared" si="14"/>
        <v>1</v>
      </c>
      <c r="F161" s="39">
        <f t="shared" si="15"/>
        <v>1</v>
      </c>
      <c r="G161" s="40">
        <f t="shared" si="16"/>
        <v>2</v>
      </c>
      <c r="H161" s="39" t="str">
        <f t="shared" si="17"/>
        <v/>
      </c>
      <c r="I161" s="39">
        <f t="shared" si="18"/>
        <v>1</v>
      </c>
      <c r="J161" s="39" t="str">
        <f t="shared" si="19"/>
        <v/>
      </c>
      <c r="K161" s="39" t="str">
        <f t="shared" si="20"/>
        <v/>
      </c>
      <c r="L161" s="43"/>
    </row>
    <row r="162" spans="1:12" x14ac:dyDescent="0.25">
      <c r="A162" s="42">
        <v>32963</v>
      </c>
      <c r="B162" s="41">
        <v>349.15</v>
      </c>
      <c r="C162" s="39" t="s">
        <v>127</v>
      </c>
      <c r="D162" s="39">
        <v>9358.2890000000007</v>
      </c>
      <c r="E162" s="39">
        <f t="shared" si="14"/>
        <v>1</v>
      </c>
      <c r="F162" s="39">
        <f t="shared" si="15"/>
        <v>1</v>
      </c>
      <c r="G162" s="40">
        <f t="shared" si="16"/>
        <v>2</v>
      </c>
      <c r="H162" s="39" t="str">
        <f t="shared" si="17"/>
        <v/>
      </c>
      <c r="I162" s="39">
        <f t="shared" si="18"/>
        <v>1</v>
      </c>
      <c r="J162" s="39" t="str">
        <f t="shared" si="19"/>
        <v/>
      </c>
      <c r="K162" s="39" t="str">
        <f t="shared" si="20"/>
        <v/>
      </c>
      <c r="L162" s="43"/>
    </row>
    <row r="163" spans="1:12" x14ac:dyDescent="0.25">
      <c r="A163" s="42">
        <v>33054</v>
      </c>
      <c r="B163" s="41">
        <v>353.4</v>
      </c>
      <c r="C163" s="39" t="s">
        <v>126</v>
      </c>
      <c r="D163" s="39">
        <v>9392.2510000000002</v>
      </c>
      <c r="E163" s="39">
        <f t="shared" si="14"/>
        <v>1</v>
      </c>
      <c r="F163" s="39">
        <f t="shared" si="15"/>
        <v>1</v>
      </c>
      <c r="G163" s="40">
        <f t="shared" si="16"/>
        <v>2</v>
      </c>
      <c r="H163" s="39" t="str">
        <f t="shared" si="17"/>
        <v/>
      </c>
      <c r="I163" s="39">
        <f t="shared" si="18"/>
        <v>1</v>
      </c>
      <c r="J163" s="39" t="str">
        <f t="shared" si="19"/>
        <v/>
      </c>
      <c r="K163" s="39" t="str">
        <f t="shared" si="20"/>
        <v/>
      </c>
      <c r="L163" s="43"/>
    </row>
    <row r="164" spans="1:12" x14ac:dyDescent="0.25">
      <c r="A164" s="42">
        <v>33146</v>
      </c>
      <c r="B164" s="41">
        <v>339.94</v>
      </c>
      <c r="C164" s="39" t="s">
        <v>125</v>
      </c>
      <c r="D164" s="39">
        <v>9398.4989999999998</v>
      </c>
      <c r="E164" s="39">
        <f t="shared" si="14"/>
        <v>0</v>
      </c>
      <c r="F164" s="39">
        <f t="shared" si="15"/>
        <v>1</v>
      </c>
      <c r="G164" s="40">
        <f t="shared" si="16"/>
        <v>1</v>
      </c>
      <c r="H164" s="39" t="str">
        <f t="shared" si="17"/>
        <v/>
      </c>
      <c r="I164" s="39" t="str">
        <f t="shared" si="18"/>
        <v/>
      </c>
      <c r="J164" s="39">
        <f t="shared" si="19"/>
        <v>1</v>
      </c>
      <c r="K164" s="39" t="str">
        <f t="shared" si="20"/>
        <v/>
      </c>
      <c r="L164" s="43"/>
    </row>
    <row r="165" spans="1:12" x14ac:dyDescent="0.25">
      <c r="A165" s="42">
        <v>33238</v>
      </c>
      <c r="B165" s="41">
        <v>358.02</v>
      </c>
      <c r="C165" s="39" t="s">
        <v>124</v>
      </c>
      <c r="D165" s="39">
        <v>9312.9369999999999</v>
      </c>
      <c r="E165" s="39">
        <f t="shared" si="14"/>
        <v>1</v>
      </c>
      <c r="F165" s="39">
        <f t="shared" si="15"/>
        <v>0</v>
      </c>
      <c r="G165" s="40">
        <f t="shared" si="16"/>
        <v>1</v>
      </c>
      <c r="H165" s="39" t="str">
        <f t="shared" si="17"/>
        <v/>
      </c>
      <c r="I165" s="39" t="str">
        <f t="shared" si="18"/>
        <v/>
      </c>
      <c r="J165" s="39" t="str">
        <f t="shared" si="19"/>
        <v/>
      </c>
      <c r="K165" s="39">
        <f t="shared" si="20"/>
        <v>1</v>
      </c>
      <c r="L165" s="43"/>
    </row>
    <row r="166" spans="1:12" x14ac:dyDescent="0.25">
      <c r="A166" s="42">
        <v>33328</v>
      </c>
      <c r="B166" s="41">
        <v>306.05</v>
      </c>
      <c r="C166" s="39" t="s">
        <v>123</v>
      </c>
      <c r="D166" s="39">
        <v>9269.3670000000002</v>
      </c>
      <c r="E166" s="39">
        <f t="shared" si="14"/>
        <v>0</v>
      </c>
      <c r="F166" s="39">
        <f t="shared" si="15"/>
        <v>0</v>
      </c>
      <c r="G166" s="40">
        <f t="shared" si="16"/>
        <v>0</v>
      </c>
      <c r="H166" s="39">
        <f t="shared" si="17"/>
        <v>1</v>
      </c>
      <c r="I166" s="39" t="str">
        <f t="shared" si="18"/>
        <v/>
      </c>
      <c r="J166" s="39" t="str">
        <f t="shared" si="19"/>
        <v/>
      </c>
      <c r="K166" s="39" t="str">
        <f t="shared" si="20"/>
        <v/>
      </c>
      <c r="L166" s="43"/>
    </row>
    <row r="167" spans="1:12" x14ac:dyDescent="0.25">
      <c r="A167" s="42">
        <v>33419</v>
      </c>
      <c r="B167" s="41">
        <v>330.22</v>
      </c>
      <c r="C167" s="39" t="s">
        <v>122</v>
      </c>
      <c r="D167" s="39">
        <v>9341.6419999999998</v>
      </c>
      <c r="E167" s="39">
        <f t="shared" si="14"/>
        <v>1</v>
      </c>
      <c r="F167" s="39">
        <f t="shared" si="15"/>
        <v>1</v>
      </c>
      <c r="G167" s="40">
        <f t="shared" si="16"/>
        <v>2</v>
      </c>
      <c r="H167" s="39" t="str">
        <f t="shared" si="17"/>
        <v/>
      </c>
      <c r="I167" s="39">
        <f t="shared" si="18"/>
        <v>1</v>
      </c>
      <c r="J167" s="39" t="str">
        <f t="shared" si="19"/>
        <v/>
      </c>
      <c r="K167" s="39" t="str">
        <f t="shared" si="20"/>
        <v/>
      </c>
      <c r="L167" s="43"/>
    </row>
    <row r="168" spans="1:12" x14ac:dyDescent="0.25">
      <c r="A168" s="42">
        <v>33511</v>
      </c>
      <c r="B168" s="41">
        <v>375.22</v>
      </c>
      <c r="C168" s="39" t="s">
        <v>121</v>
      </c>
      <c r="D168" s="39">
        <v>9388.8449999999993</v>
      </c>
      <c r="E168" s="39">
        <f t="shared" si="14"/>
        <v>1</v>
      </c>
      <c r="F168" s="39">
        <f t="shared" si="15"/>
        <v>1</v>
      </c>
      <c r="G168" s="40">
        <f t="shared" si="16"/>
        <v>2</v>
      </c>
      <c r="H168" s="39" t="str">
        <f t="shared" si="17"/>
        <v/>
      </c>
      <c r="I168" s="39">
        <f t="shared" si="18"/>
        <v>1</v>
      </c>
      <c r="J168" s="39" t="str">
        <f t="shared" si="19"/>
        <v/>
      </c>
      <c r="K168" s="39" t="str">
        <f t="shared" si="20"/>
        <v/>
      </c>
      <c r="L168" s="43"/>
    </row>
    <row r="169" spans="1:12" x14ac:dyDescent="0.25">
      <c r="A169" s="42">
        <v>33603</v>
      </c>
      <c r="B169" s="41">
        <v>371.16</v>
      </c>
      <c r="C169" s="39" t="s">
        <v>120</v>
      </c>
      <c r="D169" s="39">
        <v>9421.5650000000005</v>
      </c>
      <c r="E169" s="39">
        <f t="shared" si="14"/>
        <v>0</v>
      </c>
      <c r="F169" s="39">
        <f t="shared" si="15"/>
        <v>1</v>
      </c>
      <c r="G169" s="40">
        <f t="shared" si="16"/>
        <v>1</v>
      </c>
      <c r="H169" s="39" t="str">
        <f t="shared" si="17"/>
        <v/>
      </c>
      <c r="I169" s="39" t="str">
        <f t="shared" si="18"/>
        <v/>
      </c>
      <c r="J169" s="39">
        <f t="shared" si="19"/>
        <v>1</v>
      </c>
      <c r="K169" s="39" t="str">
        <f t="shared" si="20"/>
        <v/>
      </c>
      <c r="L169" s="43"/>
    </row>
    <row r="170" spans="1:12" x14ac:dyDescent="0.25">
      <c r="A170" s="42">
        <v>33694</v>
      </c>
      <c r="B170" s="41">
        <v>387.86</v>
      </c>
      <c r="C170" s="39" t="s">
        <v>119</v>
      </c>
      <c r="D170" s="39">
        <v>9534.3459999999995</v>
      </c>
      <c r="E170" s="39">
        <f t="shared" si="14"/>
        <v>1</v>
      </c>
      <c r="F170" s="39">
        <f t="shared" si="15"/>
        <v>1</v>
      </c>
      <c r="G170" s="40">
        <f t="shared" si="16"/>
        <v>2</v>
      </c>
      <c r="H170" s="39" t="str">
        <f t="shared" si="17"/>
        <v/>
      </c>
      <c r="I170" s="39">
        <f t="shared" si="18"/>
        <v>1</v>
      </c>
      <c r="J170" s="39" t="str">
        <f t="shared" si="19"/>
        <v/>
      </c>
      <c r="K170" s="39" t="str">
        <f t="shared" si="20"/>
        <v/>
      </c>
      <c r="L170" s="43"/>
    </row>
    <row r="171" spans="1:12" x14ac:dyDescent="0.25">
      <c r="A171" s="42">
        <v>33785</v>
      </c>
      <c r="B171" s="41">
        <v>417.09</v>
      </c>
      <c r="C171" s="39" t="s">
        <v>118</v>
      </c>
      <c r="D171" s="39">
        <v>9637.732</v>
      </c>
      <c r="E171" s="39">
        <f t="shared" si="14"/>
        <v>1</v>
      </c>
      <c r="F171" s="39">
        <f t="shared" si="15"/>
        <v>1</v>
      </c>
      <c r="G171" s="40">
        <f t="shared" si="16"/>
        <v>2</v>
      </c>
      <c r="H171" s="39" t="str">
        <f t="shared" si="17"/>
        <v/>
      </c>
      <c r="I171" s="39">
        <f t="shared" si="18"/>
        <v>1</v>
      </c>
      <c r="J171" s="39" t="str">
        <f t="shared" si="19"/>
        <v/>
      </c>
      <c r="K171" s="39" t="str">
        <f t="shared" si="20"/>
        <v/>
      </c>
      <c r="L171" s="43"/>
    </row>
    <row r="172" spans="1:12" x14ac:dyDescent="0.25">
      <c r="A172" s="42">
        <v>33877</v>
      </c>
      <c r="B172" s="41">
        <v>403.69</v>
      </c>
      <c r="C172" s="39" t="s">
        <v>117</v>
      </c>
      <c r="D172" s="39">
        <v>9732.9789999999994</v>
      </c>
      <c r="E172" s="39">
        <f t="shared" si="14"/>
        <v>0</v>
      </c>
      <c r="F172" s="39">
        <f t="shared" si="15"/>
        <v>1</v>
      </c>
      <c r="G172" s="40">
        <f t="shared" si="16"/>
        <v>1</v>
      </c>
      <c r="H172" s="39" t="str">
        <f t="shared" si="17"/>
        <v/>
      </c>
      <c r="I172" s="39" t="str">
        <f t="shared" si="18"/>
        <v/>
      </c>
      <c r="J172" s="39">
        <f t="shared" si="19"/>
        <v>1</v>
      </c>
      <c r="K172" s="39" t="str">
        <f t="shared" si="20"/>
        <v/>
      </c>
      <c r="L172" s="43"/>
    </row>
    <row r="173" spans="1:12" x14ac:dyDescent="0.25">
      <c r="A173" s="42">
        <v>33969</v>
      </c>
      <c r="B173" s="41">
        <v>408.14</v>
      </c>
      <c r="C173" s="39" t="s">
        <v>116</v>
      </c>
      <c r="D173" s="39">
        <v>9834.51</v>
      </c>
      <c r="E173" s="39">
        <f t="shared" si="14"/>
        <v>1</v>
      </c>
      <c r="F173" s="39">
        <f t="shared" si="15"/>
        <v>1</v>
      </c>
      <c r="G173" s="40">
        <f t="shared" si="16"/>
        <v>2</v>
      </c>
      <c r="H173" s="39" t="str">
        <f t="shared" si="17"/>
        <v/>
      </c>
      <c r="I173" s="39">
        <f t="shared" si="18"/>
        <v>1</v>
      </c>
      <c r="J173" s="39" t="str">
        <f t="shared" si="19"/>
        <v/>
      </c>
      <c r="K173" s="39" t="str">
        <f t="shared" si="20"/>
        <v/>
      </c>
      <c r="L173" s="43"/>
    </row>
    <row r="174" spans="1:12" x14ac:dyDescent="0.25">
      <c r="A174" s="42">
        <v>34059</v>
      </c>
      <c r="B174" s="41">
        <v>417.8</v>
      </c>
      <c r="C174" s="39" t="s">
        <v>115</v>
      </c>
      <c r="D174" s="39">
        <v>9850.973</v>
      </c>
      <c r="E174" s="39">
        <f t="shared" si="14"/>
        <v>1</v>
      </c>
      <c r="F174" s="39">
        <f t="shared" si="15"/>
        <v>1</v>
      </c>
      <c r="G174" s="40">
        <f t="shared" si="16"/>
        <v>2</v>
      </c>
      <c r="H174" s="39" t="str">
        <f t="shared" si="17"/>
        <v/>
      </c>
      <c r="I174" s="39">
        <f t="shared" si="18"/>
        <v>1</v>
      </c>
      <c r="J174" s="39" t="str">
        <f t="shared" si="19"/>
        <v/>
      </c>
      <c r="K174" s="39" t="str">
        <f t="shared" si="20"/>
        <v/>
      </c>
      <c r="L174" s="43"/>
    </row>
    <row r="175" spans="1:12" x14ac:dyDescent="0.25">
      <c r="A175" s="42">
        <v>34150</v>
      </c>
      <c r="B175" s="41">
        <v>435.71</v>
      </c>
      <c r="C175" s="39" t="s">
        <v>114</v>
      </c>
      <c r="D175" s="39">
        <v>9908.3469999999998</v>
      </c>
      <c r="E175" s="39">
        <f t="shared" si="14"/>
        <v>1</v>
      </c>
      <c r="F175" s="39">
        <f t="shared" si="15"/>
        <v>1</v>
      </c>
      <c r="G175" s="40">
        <f t="shared" si="16"/>
        <v>2</v>
      </c>
      <c r="H175" s="39" t="str">
        <f t="shared" si="17"/>
        <v/>
      </c>
      <c r="I175" s="39">
        <f t="shared" si="18"/>
        <v>1</v>
      </c>
      <c r="J175" s="39" t="str">
        <f t="shared" si="19"/>
        <v/>
      </c>
      <c r="K175" s="39" t="str">
        <f t="shared" si="20"/>
        <v/>
      </c>
      <c r="L175" s="43"/>
    </row>
    <row r="176" spans="1:12" x14ac:dyDescent="0.25">
      <c r="A176" s="42">
        <v>34242</v>
      </c>
      <c r="B176" s="41">
        <v>451.67</v>
      </c>
      <c r="C176" s="39" t="s">
        <v>113</v>
      </c>
      <c r="D176" s="39">
        <v>9955.6409999999996</v>
      </c>
      <c r="E176" s="39">
        <f t="shared" si="14"/>
        <v>1</v>
      </c>
      <c r="F176" s="39">
        <f t="shared" si="15"/>
        <v>1</v>
      </c>
      <c r="G176" s="40">
        <f t="shared" si="16"/>
        <v>2</v>
      </c>
      <c r="H176" s="39" t="str">
        <f t="shared" si="17"/>
        <v/>
      </c>
      <c r="I176" s="39">
        <f t="shared" si="18"/>
        <v>1</v>
      </c>
      <c r="J176" s="39" t="str">
        <f t="shared" si="19"/>
        <v/>
      </c>
      <c r="K176" s="39" t="str">
        <f t="shared" si="20"/>
        <v/>
      </c>
      <c r="L176" s="43"/>
    </row>
    <row r="177" spans="1:12" x14ac:dyDescent="0.25">
      <c r="A177" s="42">
        <v>34334</v>
      </c>
      <c r="B177" s="41">
        <v>450.53</v>
      </c>
      <c r="C177" s="39" t="s">
        <v>112</v>
      </c>
      <c r="D177" s="39">
        <v>10091.049000000001</v>
      </c>
      <c r="E177" s="39">
        <f t="shared" si="14"/>
        <v>0</v>
      </c>
      <c r="F177" s="39">
        <f t="shared" si="15"/>
        <v>1</v>
      </c>
      <c r="G177" s="40">
        <f t="shared" si="16"/>
        <v>1</v>
      </c>
      <c r="H177" s="39" t="str">
        <f t="shared" si="17"/>
        <v/>
      </c>
      <c r="I177" s="39" t="str">
        <f t="shared" si="18"/>
        <v/>
      </c>
      <c r="J177" s="39">
        <f t="shared" si="19"/>
        <v>1</v>
      </c>
      <c r="K177" s="39" t="str">
        <f t="shared" si="20"/>
        <v/>
      </c>
      <c r="L177" s="43"/>
    </row>
    <row r="178" spans="1:12" x14ac:dyDescent="0.25">
      <c r="A178" s="42">
        <v>34424</v>
      </c>
      <c r="B178" s="41">
        <v>458.93</v>
      </c>
      <c r="C178" s="39" t="s">
        <v>111</v>
      </c>
      <c r="D178" s="39">
        <v>10188.954</v>
      </c>
      <c r="E178" s="39">
        <f t="shared" si="14"/>
        <v>1</v>
      </c>
      <c r="F178" s="39">
        <f t="shared" si="15"/>
        <v>1</v>
      </c>
      <c r="G178" s="40">
        <f t="shared" si="16"/>
        <v>2</v>
      </c>
      <c r="H178" s="39" t="str">
        <f t="shared" si="17"/>
        <v/>
      </c>
      <c r="I178" s="39">
        <f t="shared" si="18"/>
        <v>1</v>
      </c>
      <c r="J178" s="39" t="str">
        <f t="shared" si="19"/>
        <v/>
      </c>
      <c r="K178" s="39" t="str">
        <f t="shared" si="20"/>
        <v/>
      </c>
      <c r="L178" s="43"/>
    </row>
    <row r="179" spans="1:12" x14ac:dyDescent="0.25">
      <c r="A179" s="42">
        <v>34515</v>
      </c>
      <c r="B179" s="41">
        <v>466.45</v>
      </c>
      <c r="C179" s="39" t="s">
        <v>110</v>
      </c>
      <c r="D179" s="39">
        <v>10327.019</v>
      </c>
      <c r="E179" s="39">
        <f t="shared" si="14"/>
        <v>1</v>
      </c>
      <c r="F179" s="39">
        <f t="shared" si="15"/>
        <v>1</v>
      </c>
      <c r="G179" s="40">
        <f t="shared" si="16"/>
        <v>2</v>
      </c>
      <c r="H179" s="39" t="str">
        <f t="shared" si="17"/>
        <v/>
      </c>
      <c r="I179" s="39">
        <f t="shared" si="18"/>
        <v>1</v>
      </c>
      <c r="J179" s="39" t="str">
        <f t="shared" si="19"/>
        <v/>
      </c>
      <c r="K179" s="39" t="str">
        <f t="shared" si="20"/>
        <v/>
      </c>
      <c r="L179" s="43"/>
    </row>
    <row r="180" spans="1:12" x14ac:dyDescent="0.25">
      <c r="A180" s="42">
        <v>34607</v>
      </c>
      <c r="B180" s="41">
        <v>445.77</v>
      </c>
      <c r="C180" s="39" t="s">
        <v>109</v>
      </c>
      <c r="D180" s="39">
        <v>10387.382</v>
      </c>
      <c r="E180" s="39">
        <f t="shared" si="14"/>
        <v>0</v>
      </c>
      <c r="F180" s="39">
        <f t="shared" si="15"/>
        <v>1</v>
      </c>
      <c r="G180" s="40">
        <f t="shared" si="16"/>
        <v>1</v>
      </c>
      <c r="H180" s="39" t="str">
        <f t="shared" si="17"/>
        <v/>
      </c>
      <c r="I180" s="39" t="str">
        <f t="shared" si="18"/>
        <v/>
      </c>
      <c r="J180" s="39">
        <f t="shared" si="19"/>
        <v>1</v>
      </c>
      <c r="K180" s="39" t="str">
        <f t="shared" si="20"/>
        <v/>
      </c>
      <c r="L180" s="43"/>
    </row>
    <row r="181" spans="1:12" x14ac:dyDescent="0.25">
      <c r="A181" s="42">
        <v>34699</v>
      </c>
      <c r="B181" s="41">
        <v>444.27</v>
      </c>
      <c r="C181" s="39" t="s">
        <v>108</v>
      </c>
      <c r="D181" s="39">
        <v>10506.371999999999</v>
      </c>
      <c r="E181" s="39">
        <f t="shared" si="14"/>
        <v>0</v>
      </c>
      <c r="F181" s="39">
        <f t="shared" si="15"/>
        <v>1</v>
      </c>
      <c r="G181" s="40">
        <f t="shared" si="16"/>
        <v>1</v>
      </c>
      <c r="H181" s="39" t="str">
        <f t="shared" si="17"/>
        <v/>
      </c>
      <c r="I181" s="39" t="str">
        <f t="shared" si="18"/>
        <v/>
      </c>
      <c r="J181" s="39">
        <f t="shared" si="19"/>
        <v>1</v>
      </c>
      <c r="K181" s="39" t="str">
        <f t="shared" si="20"/>
        <v/>
      </c>
      <c r="L181" s="43"/>
    </row>
    <row r="182" spans="1:12" x14ac:dyDescent="0.25">
      <c r="A182" s="42">
        <v>34789</v>
      </c>
      <c r="B182" s="41">
        <v>462.69</v>
      </c>
      <c r="C182" s="39" t="s">
        <v>107</v>
      </c>
      <c r="D182" s="39">
        <v>10543.644</v>
      </c>
      <c r="E182" s="39">
        <f t="shared" si="14"/>
        <v>1</v>
      </c>
      <c r="F182" s="39">
        <f t="shared" si="15"/>
        <v>1</v>
      </c>
      <c r="G182" s="40">
        <f t="shared" si="16"/>
        <v>2</v>
      </c>
      <c r="H182" s="39" t="str">
        <f t="shared" si="17"/>
        <v/>
      </c>
      <c r="I182" s="39">
        <f t="shared" si="18"/>
        <v>1</v>
      </c>
      <c r="J182" s="39" t="str">
        <f t="shared" si="19"/>
        <v/>
      </c>
      <c r="K182" s="39" t="str">
        <f t="shared" si="20"/>
        <v/>
      </c>
      <c r="L182" s="43"/>
    </row>
    <row r="183" spans="1:12" x14ac:dyDescent="0.25">
      <c r="A183" s="42">
        <v>34880</v>
      </c>
      <c r="B183" s="41">
        <v>459.27</v>
      </c>
      <c r="C183" s="39" t="s">
        <v>106</v>
      </c>
      <c r="D183" s="39">
        <v>10575.1</v>
      </c>
      <c r="E183" s="39">
        <f t="shared" si="14"/>
        <v>0</v>
      </c>
      <c r="F183" s="39">
        <f t="shared" si="15"/>
        <v>1</v>
      </c>
      <c r="G183" s="40">
        <f t="shared" si="16"/>
        <v>1</v>
      </c>
      <c r="H183" s="39" t="str">
        <f t="shared" si="17"/>
        <v/>
      </c>
      <c r="I183" s="39" t="str">
        <f t="shared" si="18"/>
        <v/>
      </c>
      <c r="J183" s="39">
        <f t="shared" si="19"/>
        <v>1</v>
      </c>
      <c r="K183" s="39" t="str">
        <f t="shared" si="20"/>
        <v/>
      </c>
      <c r="L183" s="43"/>
    </row>
    <row r="184" spans="1:12" x14ac:dyDescent="0.25">
      <c r="A184" s="42">
        <v>34972</v>
      </c>
      <c r="B184" s="41">
        <v>500.71</v>
      </c>
      <c r="C184" s="39" t="s">
        <v>105</v>
      </c>
      <c r="D184" s="39">
        <v>10665.06</v>
      </c>
      <c r="E184" s="39">
        <f t="shared" si="14"/>
        <v>1</v>
      </c>
      <c r="F184" s="39">
        <f t="shared" si="15"/>
        <v>1</v>
      </c>
      <c r="G184" s="40">
        <f t="shared" si="16"/>
        <v>2</v>
      </c>
      <c r="H184" s="39" t="str">
        <f t="shared" si="17"/>
        <v/>
      </c>
      <c r="I184" s="39">
        <f t="shared" si="18"/>
        <v>1</v>
      </c>
      <c r="J184" s="39" t="str">
        <f t="shared" si="19"/>
        <v/>
      </c>
      <c r="K184" s="39" t="str">
        <f t="shared" si="20"/>
        <v/>
      </c>
      <c r="L184" s="43"/>
    </row>
    <row r="185" spans="1:12" x14ac:dyDescent="0.25">
      <c r="A185" s="42">
        <v>35064</v>
      </c>
      <c r="B185" s="41">
        <v>544.75</v>
      </c>
      <c r="C185" s="39" t="s">
        <v>104</v>
      </c>
      <c r="D185" s="39">
        <v>10737.477999999999</v>
      </c>
      <c r="E185" s="39">
        <f t="shared" si="14"/>
        <v>1</v>
      </c>
      <c r="F185" s="39">
        <f t="shared" si="15"/>
        <v>1</v>
      </c>
      <c r="G185" s="40">
        <f t="shared" si="16"/>
        <v>2</v>
      </c>
      <c r="H185" s="39" t="str">
        <f t="shared" si="17"/>
        <v/>
      </c>
      <c r="I185" s="39">
        <f t="shared" si="18"/>
        <v>1</v>
      </c>
      <c r="J185" s="39" t="str">
        <f t="shared" si="19"/>
        <v/>
      </c>
      <c r="K185" s="39" t="str">
        <f t="shared" si="20"/>
        <v/>
      </c>
      <c r="L185" s="43"/>
    </row>
    <row r="186" spans="1:12" x14ac:dyDescent="0.25">
      <c r="A186" s="42">
        <v>35155</v>
      </c>
      <c r="B186" s="41">
        <v>584.41</v>
      </c>
      <c r="C186" s="39" t="s">
        <v>103</v>
      </c>
      <c r="D186" s="39">
        <v>10817.896000000001</v>
      </c>
      <c r="E186" s="39">
        <f t="shared" si="14"/>
        <v>1</v>
      </c>
      <c r="F186" s="39">
        <f t="shared" si="15"/>
        <v>1</v>
      </c>
      <c r="G186" s="40">
        <f t="shared" si="16"/>
        <v>2</v>
      </c>
      <c r="H186" s="39" t="str">
        <f t="shared" si="17"/>
        <v/>
      </c>
      <c r="I186" s="39">
        <f t="shared" si="18"/>
        <v>1</v>
      </c>
      <c r="J186" s="39" t="str">
        <f t="shared" si="19"/>
        <v/>
      </c>
      <c r="K186" s="39" t="str">
        <f t="shared" si="20"/>
        <v/>
      </c>
      <c r="L186" s="43"/>
    </row>
    <row r="187" spans="1:12" x14ac:dyDescent="0.25">
      <c r="A187" s="42">
        <v>35246</v>
      </c>
      <c r="B187" s="41">
        <v>615.92999999999995</v>
      </c>
      <c r="C187" s="39" t="s">
        <v>102</v>
      </c>
      <c r="D187" s="39">
        <v>10998.322</v>
      </c>
      <c r="E187" s="39">
        <f t="shared" si="14"/>
        <v>1</v>
      </c>
      <c r="F187" s="39">
        <f t="shared" si="15"/>
        <v>1</v>
      </c>
      <c r="G187" s="40">
        <f t="shared" si="16"/>
        <v>2</v>
      </c>
      <c r="H187" s="39" t="str">
        <f t="shared" si="17"/>
        <v/>
      </c>
      <c r="I187" s="39">
        <f t="shared" si="18"/>
        <v>1</v>
      </c>
      <c r="J187" s="39" t="str">
        <f t="shared" si="19"/>
        <v/>
      </c>
      <c r="K187" s="39" t="str">
        <f t="shared" si="20"/>
        <v/>
      </c>
      <c r="L187" s="43"/>
    </row>
    <row r="188" spans="1:12" x14ac:dyDescent="0.25">
      <c r="A188" s="42">
        <v>35338</v>
      </c>
      <c r="B188" s="41">
        <v>645.5</v>
      </c>
      <c r="C188" s="39" t="s">
        <v>101</v>
      </c>
      <c r="D188" s="39">
        <v>11096.976000000001</v>
      </c>
      <c r="E188" s="39">
        <f t="shared" si="14"/>
        <v>1</v>
      </c>
      <c r="F188" s="39">
        <f t="shared" si="15"/>
        <v>1</v>
      </c>
      <c r="G188" s="40">
        <f t="shared" si="16"/>
        <v>2</v>
      </c>
      <c r="H188" s="39" t="str">
        <f t="shared" si="17"/>
        <v/>
      </c>
      <c r="I188" s="39">
        <f t="shared" si="18"/>
        <v>1</v>
      </c>
      <c r="J188" s="39" t="str">
        <f t="shared" si="19"/>
        <v/>
      </c>
      <c r="K188" s="39" t="str">
        <f t="shared" si="20"/>
        <v/>
      </c>
      <c r="L188" s="43"/>
    </row>
    <row r="189" spans="1:12" x14ac:dyDescent="0.25">
      <c r="A189" s="42">
        <v>35430</v>
      </c>
      <c r="B189" s="41">
        <v>670.63</v>
      </c>
      <c r="C189" s="39" t="s">
        <v>100</v>
      </c>
      <c r="D189" s="39">
        <v>11212.205</v>
      </c>
      <c r="E189" s="39">
        <f t="shared" si="14"/>
        <v>1</v>
      </c>
      <c r="F189" s="39">
        <f t="shared" si="15"/>
        <v>1</v>
      </c>
      <c r="G189" s="40">
        <f t="shared" si="16"/>
        <v>2</v>
      </c>
      <c r="H189" s="39" t="str">
        <f t="shared" si="17"/>
        <v/>
      </c>
      <c r="I189" s="39">
        <f t="shared" si="18"/>
        <v>1</v>
      </c>
      <c r="J189" s="39" t="str">
        <f t="shared" si="19"/>
        <v/>
      </c>
      <c r="K189" s="39" t="str">
        <f t="shared" si="20"/>
        <v/>
      </c>
      <c r="L189" s="43"/>
    </row>
    <row r="190" spans="1:12" x14ac:dyDescent="0.25">
      <c r="A190" s="42">
        <v>35520</v>
      </c>
      <c r="B190" s="41">
        <v>687.31</v>
      </c>
      <c r="C190" s="39" t="s">
        <v>99</v>
      </c>
      <c r="D190" s="39">
        <v>11284.587</v>
      </c>
      <c r="E190" s="39">
        <f t="shared" si="14"/>
        <v>1</v>
      </c>
      <c r="F190" s="39">
        <f t="shared" si="15"/>
        <v>1</v>
      </c>
      <c r="G190" s="40">
        <f t="shared" si="16"/>
        <v>2</v>
      </c>
      <c r="H190" s="39" t="str">
        <f t="shared" si="17"/>
        <v/>
      </c>
      <c r="I190" s="39">
        <f t="shared" si="18"/>
        <v>1</v>
      </c>
      <c r="J190" s="39" t="str">
        <f t="shared" si="19"/>
        <v/>
      </c>
      <c r="K190" s="39" t="str">
        <f t="shared" si="20"/>
        <v/>
      </c>
      <c r="L190" s="43"/>
    </row>
    <row r="191" spans="1:12" x14ac:dyDescent="0.25">
      <c r="A191" s="42">
        <v>35611</v>
      </c>
      <c r="B191" s="41">
        <v>740.74</v>
      </c>
      <c r="C191" s="39" t="s">
        <v>98</v>
      </c>
      <c r="D191" s="39">
        <v>11472.137000000001</v>
      </c>
      <c r="E191" s="39">
        <f t="shared" si="14"/>
        <v>1</v>
      </c>
      <c r="F191" s="39">
        <f t="shared" si="15"/>
        <v>1</v>
      </c>
      <c r="G191" s="40">
        <f t="shared" si="16"/>
        <v>2</v>
      </c>
      <c r="H191" s="39" t="str">
        <f t="shared" si="17"/>
        <v/>
      </c>
      <c r="I191" s="39">
        <f t="shared" si="18"/>
        <v>1</v>
      </c>
      <c r="J191" s="39" t="str">
        <f t="shared" si="19"/>
        <v/>
      </c>
      <c r="K191" s="39" t="str">
        <f t="shared" si="20"/>
        <v/>
      </c>
      <c r="L191" s="43"/>
    </row>
    <row r="192" spans="1:12" x14ac:dyDescent="0.25">
      <c r="A192" s="42">
        <v>35703</v>
      </c>
      <c r="B192" s="41">
        <v>757.12</v>
      </c>
      <c r="C192" s="39" t="s">
        <v>97</v>
      </c>
      <c r="D192" s="39">
        <v>11615.636</v>
      </c>
      <c r="E192" s="39">
        <f t="shared" si="14"/>
        <v>1</v>
      </c>
      <c r="F192" s="39">
        <f t="shared" si="15"/>
        <v>1</v>
      </c>
      <c r="G192" s="40">
        <f t="shared" si="16"/>
        <v>2</v>
      </c>
      <c r="H192" s="39" t="str">
        <f t="shared" si="17"/>
        <v/>
      </c>
      <c r="I192" s="39">
        <f t="shared" si="18"/>
        <v>1</v>
      </c>
      <c r="J192" s="39" t="str">
        <f t="shared" si="19"/>
        <v/>
      </c>
      <c r="K192" s="39" t="str">
        <f t="shared" si="20"/>
        <v/>
      </c>
      <c r="L192" s="43"/>
    </row>
    <row r="193" spans="1:12" x14ac:dyDescent="0.25">
      <c r="A193" s="42">
        <v>35795</v>
      </c>
      <c r="B193" s="41">
        <v>885.14</v>
      </c>
      <c r="C193" s="39" t="s">
        <v>96</v>
      </c>
      <c r="D193" s="39">
        <v>11715.393</v>
      </c>
      <c r="E193" s="39">
        <f t="shared" si="14"/>
        <v>1</v>
      </c>
      <c r="F193" s="39">
        <f t="shared" si="15"/>
        <v>1</v>
      </c>
      <c r="G193" s="40">
        <f t="shared" si="16"/>
        <v>2</v>
      </c>
      <c r="H193" s="39" t="str">
        <f t="shared" si="17"/>
        <v/>
      </c>
      <c r="I193" s="39">
        <f t="shared" si="18"/>
        <v>1</v>
      </c>
      <c r="J193" s="39" t="str">
        <f t="shared" si="19"/>
        <v/>
      </c>
      <c r="K193" s="39" t="str">
        <f t="shared" si="20"/>
        <v/>
      </c>
      <c r="L193" s="43"/>
    </row>
    <row r="194" spans="1:12" x14ac:dyDescent="0.25">
      <c r="A194" s="42">
        <v>35885</v>
      </c>
      <c r="B194" s="41">
        <v>947.28</v>
      </c>
      <c r="C194" s="39" t="s">
        <v>95</v>
      </c>
      <c r="D194" s="39">
        <v>11832.486000000001</v>
      </c>
      <c r="E194" s="39">
        <f t="shared" si="14"/>
        <v>1</v>
      </c>
      <c r="F194" s="39">
        <f t="shared" si="15"/>
        <v>1</v>
      </c>
      <c r="G194" s="40">
        <f t="shared" si="16"/>
        <v>2</v>
      </c>
      <c r="H194" s="39" t="str">
        <f t="shared" si="17"/>
        <v/>
      </c>
      <c r="I194" s="39">
        <f t="shared" si="18"/>
        <v>1</v>
      </c>
      <c r="J194" s="39" t="str">
        <f t="shared" si="19"/>
        <v/>
      </c>
      <c r="K194" s="39" t="str">
        <f t="shared" si="20"/>
        <v/>
      </c>
      <c r="L194" s="43"/>
    </row>
    <row r="195" spans="1:12" x14ac:dyDescent="0.25">
      <c r="A195" s="42">
        <v>35976</v>
      </c>
      <c r="B195" s="41">
        <v>970.43</v>
      </c>
      <c r="C195" s="39" t="s">
        <v>94</v>
      </c>
      <c r="D195" s="39">
        <v>11942.031999999999</v>
      </c>
      <c r="E195" s="39">
        <f t="shared" si="14"/>
        <v>1</v>
      </c>
      <c r="F195" s="39">
        <f t="shared" si="15"/>
        <v>1</v>
      </c>
      <c r="G195" s="40">
        <f t="shared" si="16"/>
        <v>2</v>
      </c>
      <c r="H195" s="39" t="str">
        <f t="shared" si="17"/>
        <v/>
      </c>
      <c r="I195" s="39">
        <f t="shared" si="18"/>
        <v>1</v>
      </c>
      <c r="J195" s="39" t="str">
        <f t="shared" si="19"/>
        <v/>
      </c>
      <c r="K195" s="39" t="str">
        <f t="shared" si="20"/>
        <v/>
      </c>
      <c r="L195" s="43"/>
    </row>
    <row r="196" spans="1:12" x14ac:dyDescent="0.25">
      <c r="A196" s="42">
        <v>36068</v>
      </c>
      <c r="B196" s="41">
        <v>1101.75</v>
      </c>
      <c r="C196" s="39" t="s">
        <v>93</v>
      </c>
      <c r="D196" s="39">
        <v>12091.614</v>
      </c>
      <c r="E196" s="39">
        <f t="shared" ref="E196:E259" si="21">IF(B196&gt;B195,1,IF(B196&lt;B195,0,#N/A))</f>
        <v>1</v>
      </c>
      <c r="F196" s="39">
        <f t="shared" ref="F196:F259" si="22">IF(D196&gt;D195,1,IF(D196&lt;D195,0,#N/A))</f>
        <v>1</v>
      </c>
      <c r="G196" s="40">
        <f t="shared" ref="G196:G259" si="23">E196+F196</f>
        <v>2</v>
      </c>
      <c r="H196" s="39" t="str">
        <f t="shared" ref="H196:H259" si="24">IF(AND(E196=0,F196=0),1,"")</f>
        <v/>
      </c>
      <c r="I196" s="39">
        <f t="shared" ref="I196:I259" si="25">IF(AND(E196=1,F196=1),1,"")</f>
        <v>1</v>
      </c>
      <c r="J196" s="39" t="str">
        <f t="shared" ref="J196:J259" si="26">IF(AND(E196=0,F196=1),1,"")</f>
        <v/>
      </c>
      <c r="K196" s="39" t="str">
        <f t="shared" ref="K196:K259" si="27">IF(AND(E196=1,F196=0),1,"")</f>
        <v/>
      </c>
      <c r="L196" s="43"/>
    </row>
    <row r="197" spans="1:12" x14ac:dyDescent="0.25">
      <c r="A197" s="42">
        <v>36160</v>
      </c>
      <c r="B197" s="41">
        <v>1133.8399999999999</v>
      </c>
      <c r="C197" s="39" t="s">
        <v>92</v>
      </c>
      <c r="D197" s="39">
        <v>12287</v>
      </c>
      <c r="E197" s="39">
        <f t="shared" si="21"/>
        <v>1</v>
      </c>
      <c r="F197" s="39">
        <f t="shared" si="22"/>
        <v>1</v>
      </c>
      <c r="G197" s="40">
        <f t="shared" si="23"/>
        <v>2</v>
      </c>
      <c r="H197" s="39" t="str">
        <f t="shared" si="24"/>
        <v/>
      </c>
      <c r="I197" s="39">
        <f t="shared" si="25"/>
        <v>1</v>
      </c>
      <c r="J197" s="39" t="str">
        <f t="shared" si="26"/>
        <v/>
      </c>
      <c r="K197" s="39" t="str">
        <f t="shared" si="27"/>
        <v/>
      </c>
      <c r="L197" s="43"/>
    </row>
    <row r="198" spans="1:12" x14ac:dyDescent="0.25">
      <c r="A198" s="42">
        <v>36250</v>
      </c>
      <c r="B198" s="41">
        <v>1017.01</v>
      </c>
      <c r="C198" s="39" t="s">
        <v>91</v>
      </c>
      <c r="D198" s="39">
        <v>12403.293</v>
      </c>
      <c r="E198" s="39">
        <f t="shared" si="21"/>
        <v>0</v>
      </c>
      <c r="F198" s="39">
        <f t="shared" si="22"/>
        <v>1</v>
      </c>
      <c r="G198" s="40">
        <f t="shared" si="23"/>
        <v>1</v>
      </c>
      <c r="H198" s="39" t="str">
        <f t="shared" si="24"/>
        <v/>
      </c>
      <c r="I198" s="39" t="str">
        <f t="shared" si="25"/>
        <v/>
      </c>
      <c r="J198" s="39">
        <f t="shared" si="26"/>
        <v>1</v>
      </c>
      <c r="K198" s="39" t="str">
        <f t="shared" si="27"/>
        <v/>
      </c>
      <c r="L198" s="43"/>
    </row>
    <row r="199" spans="1:12" x14ac:dyDescent="0.25">
      <c r="A199" s="42">
        <v>36341</v>
      </c>
      <c r="B199" s="41">
        <v>1229.23</v>
      </c>
      <c r="C199" s="39" t="s">
        <v>90</v>
      </c>
      <c r="D199" s="39">
        <v>12498.694</v>
      </c>
      <c r="E199" s="39">
        <f t="shared" si="21"/>
        <v>1</v>
      </c>
      <c r="F199" s="39">
        <f t="shared" si="22"/>
        <v>1</v>
      </c>
      <c r="G199" s="40">
        <f t="shared" si="23"/>
        <v>2</v>
      </c>
      <c r="H199" s="39" t="str">
        <f t="shared" si="24"/>
        <v/>
      </c>
      <c r="I199" s="39">
        <f t="shared" si="25"/>
        <v>1</v>
      </c>
      <c r="J199" s="39" t="str">
        <f t="shared" si="26"/>
        <v/>
      </c>
      <c r="K199" s="39" t="str">
        <f t="shared" si="27"/>
        <v/>
      </c>
      <c r="L199" s="43"/>
    </row>
    <row r="200" spans="1:12" x14ac:dyDescent="0.25">
      <c r="A200" s="42">
        <v>36433</v>
      </c>
      <c r="B200" s="41">
        <v>1286.3699999999999</v>
      </c>
      <c r="C200" s="39" t="s">
        <v>89</v>
      </c>
      <c r="D200" s="39">
        <v>12662.385</v>
      </c>
      <c r="E200" s="39">
        <f t="shared" si="21"/>
        <v>1</v>
      </c>
      <c r="F200" s="39">
        <f t="shared" si="22"/>
        <v>1</v>
      </c>
      <c r="G200" s="40">
        <f t="shared" si="23"/>
        <v>2</v>
      </c>
      <c r="H200" s="39" t="str">
        <f t="shared" si="24"/>
        <v/>
      </c>
      <c r="I200" s="39">
        <f t="shared" si="25"/>
        <v>1</v>
      </c>
      <c r="J200" s="39" t="str">
        <f t="shared" si="26"/>
        <v/>
      </c>
      <c r="K200" s="39" t="str">
        <f t="shared" si="27"/>
        <v/>
      </c>
      <c r="L200" s="43"/>
    </row>
    <row r="201" spans="1:12" x14ac:dyDescent="0.25">
      <c r="A201" s="42">
        <v>36525</v>
      </c>
      <c r="B201" s="41">
        <v>1372.71</v>
      </c>
      <c r="C201" s="39" t="s">
        <v>88</v>
      </c>
      <c r="D201" s="39">
        <v>12877.593000000001</v>
      </c>
      <c r="E201" s="39">
        <f t="shared" si="21"/>
        <v>1</v>
      </c>
      <c r="F201" s="39">
        <f t="shared" si="22"/>
        <v>1</v>
      </c>
      <c r="G201" s="40">
        <f t="shared" si="23"/>
        <v>2</v>
      </c>
      <c r="H201" s="39" t="str">
        <f t="shared" si="24"/>
        <v/>
      </c>
      <c r="I201" s="39">
        <f t="shared" si="25"/>
        <v>1</v>
      </c>
      <c r="J201" s="39" t="str">
        <f t="shared" si="26"/>
        <v/>
      </c>
      <c r="K201" s="39" t="str">
        <f t="shared" si="27"/>
        <v/>
      </c>
      <c r="L201" s="43"/>
    </row>
    <row r="202" spans="1:12" x14ac:dyDescent="0.25">
      <c r="A202" s="42">
        <v>36616</v>
      </c>
      <c r="B202" s="41">
        <v>1282.71</v>
      </c>
      <c r="C202" s="39" t="s">
        <v>87</v>
      </c>
      <c r="D202" s="39">
        <v>12924.179</v>
      </c>
      <c r="E202" s="39">
        <f t="shared" si="21"/>
        <v>0</v>
      </c>
      <c r="F202" s="39">
        <f t="shared" si="22"/>
        <v>1</v>
      </c>
      <c r="G202" s="40">
        <f t="shared" si="23"/>
        <v>1</v>
      </c>
      <c r="H202" s="39" t="str">
        <f t="shared" si="24"/>
        <v/>
      </c>
      <c r="I202" s="39" t="str">
        <f t="shared" si="25"/>
        <v/>
      </c>
      <c r="J202" s="39">
        <f t="shared" si="26"/>
        <v>1</v>
      </c>
      <c r="K202" s="39" t="str">
        <f t="shared" si="27"/>
        <v/>
      </c>
      <c r="L202" s="43"/>
    </row>
    <row r="203" spans="1:12" x14ac:dyDescent="0.25">
      <c r="A203" s="42">
        <v>36707</v>
      </c>
      <c r="B203" s="41">
        <v>1469.25</v>
      </c>
      <c r="C203" s="39" t="s">
        <v>86</v>
      </c>
      <c r="D203" s="39">
        <v>13160.842000000001</v>
      </c>
      <c r="E203" s="39">
        <f t="shared" si="21"/>
        <v>1</v>
      </c>
      <c r="F203" s="39">
        <f t="shared" si="22"/>
        <v>1</v>
      </c>
      <c r="G203" s="40">
        <f t="shared" si="23"/>
        <v>2</v>
      </c>
      <c r="H203" s="39" t="str">
        <f t="shared" si="24"/>
        <v/>
      </c>
      <c r="I203" s="39">
        <f t="shared" si="25"/>
        <v>1</v>
      </c>
      <c r="J203" s="39" t="str">
        <f t="shared" si="26"/>
        <v/>
      </c>
      <c r="K203" s="39" t="str">
        <f t="shared" si="27"/>
        <v/>
      </c>
      <c r="L203" s="43"/>
    </row>
    <row r="204" spans="1:12" x14ac:dyDescent="0.25">
      <c r="A204" s="42">
        <v>36799</v>
      </c>
      <c r="B204" s="41">
        <v>1498.58</v>
      </c>
      <c r="C204" s="39" t="s">
        <v>85</v>
      </c>
      <c r="D204" s="39">
        <v>13178.419</v>
      </c>
      <c r="E204" s="39">
        <f t="shared" si="21"/>
        <v>1</v>
      </c>
      <c r="F204" s="39">
        <f t="shared" si="22"/>
        <v>1</v>
      </c>
      <c r="G204" s="40">
        <f t="shared" si="23"/>
        <v>2</v>
      </c>
      <c r="H204" s="39" t="str">
        <f t="shared" si="24"/>
        <v/>
      </c>
      <c r="I204" s="39">
        <f t="shared" si="25"/>
        <v>1</v>
      </c>
      <c r="J204" s="39" t="str">
        <f t="shared" si="26"/>
        <v/>
      </c>
      <c r="K204" s="39" t="str">
        <f t="shared" si="27"/>
        <v/>
      </c>
      <c r="L204" s="43"/>
    </row>
    <row r="205" spans="1:12" x14ac:dyDescent="0.25">
      <c r="A205" s="42">
        <v>36891</v>
      </c>
      <c r="B205" s="41">
        <v>1454.6</v>
      </c>
      <c r="C205" s="39" t="s">
        <v>84</v>
      </c>
      <c r="D205" s="39">
        <v>13260.505999999999</v>
      </c>
      <c r="E205" s="39">
        <f t="shared" si="21"/>
        <v>0</v>
      </c>
      <c r="F205" s="39">
        <f t="shared" si="22"/>
        <v>1</v>
      </c>
      <c r="G205" s="40">
        <f t="shared" si="23"/>
        <v>1</v>
      </c>
      <c r="H205" s="39" t="str">
        <f t="shared" si="24"/>
        <v/>
      </c>
      <c r="I205" s="39" t="str">
        <f t="shared" si="25"/>
        <v/>
      </c>
      <c r="J205" s="39">
        <f t="shared" si="26"/>
        <v>1</v>
      </c>
      <c r="K205" s="39" t="str">
        <f t="shared" si="27"/>
        <v/>
      </c>
      <c r="L205" s="43"/>
    </row>
    <row r="206" spans="1:12" x14ac:dyDescent="0.25">
      <c r="A206" s="42">
        <v>36981</v>
      </c>
      <c r="B206" s="41">
        <v>1436.51</v>
      </c>
      <c r="C206" s="39" t="s">
        <v>83</v>
      </c>
      <c r="D206" s="39">
        <v>13222.69</v>
      </c>
      <c r="E206" s="39">
        <f t="shared" si="21"/>
        <v>0</v>
      </c>
      <c r="F206" s="39">
        <f t="shared" si="22"/>
        <v>0</v>
      </c>
      <c r="G206" s="40">
        <f t="shared" si="23"/>
        <v>0</v>
      </c>
      <c r="H206" s="39">
        <f t="shared" si="24"/>
        <v>1</v>
      </c>
      <c r="I206" s="39" t="str">
        <f t="shared" si="25"/>
        <v/>
      </c>
      <c r="J206" s="39" t="str">
        <f t="shared" si="26"/>
        <v/>
      </c>
      <c r="K206" s="39" t="str">
        <f t="shared" si="27"/>
        <v/>
      </c>
      <c r="L206" s="43"/>
    </row>
    <row r="207" spans="1:12" x14ac:dyDescent="0.25">
      <c r="A207" s="42">
        <v>37072</v>
      </c>
      <c r="B207" s="41">
        <v>1320.28</v>
      </c>
      <c r="C207" s="39" t="s">
        <v>82</v>
      </c>
      <c r="D207" s="39">
        <v>13299.984</v>
      </c>
      <c r="E207" s="39">
        <f t="shared" si="21"/>
        <v>0</v>
      </c>
      <c r="F207" s="39">
        <f t="shared" si="22"/>
        <v>1</v>
      </c>
      <c r="G207" s="40">
        <f t="shared" si="23"/>
        <v>1</v>
      </c>
      <c r="H207" s="39" t="str">
        <f t="shared" si="24"/>
        <v/>
      </c>
      <c r="I207" s="39" t="str">
        <f t="shared" si="25"/>
        <v/>
      </c>
      <c r="J207" s="39">
        <f t="shared" si="26"/>
        <v>1</v>
      </c>
      <c r="K207" s="39" t="str">
        <f t="shared" si="27"/>
        <v/>
      </c>
      <c r="L207" s="43"/>
    </row>
    <row r="208" spans="1:12" x14ac:dyDescent="0.25">
      <c r="A208" s="42">
        <v>37164</v>
      </c>
      <c r="B208" s="41">
        <v>1160.33</v>
      </c>
      <c r="C208" s="39" t="s">
        <v>81</v>
      </c>
      <c r="D208" s="39">
        <v>13244.784</v>
      </c>
      <c r="E208" s="39">
        <f t="shared" si="21"/>
        <v>0</v>
      </c>
      <c r="F208" s="39">
        <f t="shared" si="22"/>
        <v>0</v>
      </c>
      <c r="G208" s="40">
        <f t="shared" si="23"/>
        <v>0</v>
      </c>
      <c r="H208" s="39">
        <f t="shared" si="24"/>
        <v>1</v>
      </c>
      <c r="I208" s="39" t="str">
        <f t="shared" si="25"/>
        <v/>
      </c>
      <c r="J208" s="39" t="str">
        <f t="shared" si="26"/>
        <v/>
      </c>
      <c r="K208" s="39" t="str">
        <f t="shared" si="27"/>
        <v/>
      </c>
      <c r="L208" s="43"/>
    </row>
    <row r="209" spans="1:12" x14ac:dyDescent="0.25">
      <c r="A209" s="42">
        <v>37256</v>
      </c>
      <c r="B209" s="41">
        <v>1224.42</v>
      </c>
      <c r="C209" s="39" t="s">
        <v>80</v>
      </c>
      <c r="D209" s="39">
        <v>13280.859</v>
      </c>
      <c r="E209" s="39">
        <f t="shared" si="21"/>
        <v>1</v>
      </c>
      <c r="F209" s="39">
        <f t="shared" si="22"/>
        <v>1</v>
      </c>
      <c r="G209" s="40">
        <f t="shared" si="23"/>
        <v>2</v>
      </c>
      <c r="H209" s="39" t="str">
        <f t="shared" si="24"/>
        <v/>
      </c>
      <c r="I209" s="39">
        <f t="shared" si="25"/>
        <v>1</v>
      </c>
      <c r="J209" s="39" t="str">
        <f t="shared" si="26"/>
        <v/>
      </c>
      <c r="K209" s="39" t="str">
        <f t="shared" si="27"/>
        <v/>
      </c>
      <c r="L209" s="43"/>
    </row>
    <row r="210" spans="1:12" x14ac:dyDescent="0.25">
      <c r="A210" s="42">
        <v>37346</v>
      </c>
      <c r="B210" s="41">
        <v>1040.94</v>
      </c>
      <c r="C210" s="39" t="s">
        <v>79</v>
      </c>
      <c r="D210" s="39">
        <v>13397.002</v>
      </c>
      <c r="E210" s="39">
        <f t="shared" si="21"/>
        <v>0</v>
      </c>
      <c r="F210" s="39">
        <f t="shared" si="22"/>
        <v>1</v>
      </c>
      <c r="G210" s="40">
        <f t="shared" si="23"/>
        <v>1</v>
      </c>
      <c r="H210" s="39" t="str">
        <f t="shared" si="24"/>
        <v/>
      </c>
      <c r="I210" s="39" t="str">
        <f t="shared" si="25"/>
        <v/>
      </c>
      <c r="J210" s="39">
        <f t="shared" si="26"/>
        <v>1</v>
      </c>
      <c r="K210" s="39" t="str">
        <f t="shared" si="27"/>
        <v/>
      </c>
      <c r="L210" s="43"/>
    </row>
    <row r="211" spans="1:12" x14ac:dyDescent="0.25">
      <c r="A211" s="42">
        <v>37437</v>
      </c>
      <c r="B211" s="41">
        <v>1148.08</v>
      </c>
      <c r="C211" s="39" t="s">
        <v>78</v>
      </c>
      <c r="D211" s="39">
        <v>13478.152</v>
      </c>
      <c r="E211" s="39">
        <f t="shared" si="21"/>
        <v>1</v>
      </c>
      <c r="F211" s="39">
        <f t="shared" si="22"/>
        <v>1</v>
      </c>
      <c r="G211" s="40">
        <f t="shared" si="23"/>
        <v>2</v>
      </c>
      <c r="H211" s="39" t="str">
        <f t="shared" si="24"/>
        <v/>
      </c>
      <c r="I211" s="39">
        <f t="shared" si="25"/>
        <v>1</v>
      </c>
      <c r="J211" s="39" t="str">
        <f t="shared" si="26"/>
        <v/>
      </c>
      <c r="K211" s="39" t="str">
        <f t="shared" si="27"/>
        <v/>
      </c>
      <c r="L211" s="43"/>
    </row>
    <row r="212" spans="1:12" x14ac:dyDescent="0.25">
      <c r="A212" s="42">
        <v>37529</v>
      </c>
      <c r="B212" s="41">
        <v>1147.3900000000001</v>
      </c>
      <c r="C212" s="39" t="s">
        <v>77</v>
      </c>
      <c r="D212" s="39">
        <v>13538.072</v>
      </c>
      <c r="E212" s="39">
        <f t="shared" si="21"/>
        <v>0</v>
      </c>
      <c r="F212" s="39">
        <f t="shared" si="22"/>
        <v>1</v>
      </c>
      <c r="G212" s="40">
        <f t="shared" si="23"/>
        <v>1</v>
      </c>
      <c r="H212" s="39" t="str">
        <f t="shared" si="24"/>
        <v/>
      </c>
      <c r="I212" s="39" t="str">
        <f t="shared" si="25"/>
        <v/>
      </c>
      <c r="J212" s="39">
        <f t="shared" si="26"/>
        <v>1</v>
      </c>
      <c r="K212" s="39" t="str">
        <f t="shared" si="27"/>
        <v/>
      </c>
      <c r="L212" s="43"/>
    </row>
    <row r="213" spans="1:12" x14ac:dyDescent="0.25">
      <c r="A213" s="42">
        <v>37621</v>
      </c>
      <c r="B213" s="41">
        <v>989.81</v>
      </c>
      <c r="C213" s="39" t="s">
        <v>76</v>
      </c>
      <c r="D213" s="39">
        <v>13559.031999999999</v>
      </c>
      <c r="E213" s="39">
        <f t="shared" si="21"/>
        <v>0</v>
      </c>
      <c r="F213" s="39">
        <f t="shared" si="22"/>
        <v>1</v>
      </c>
      <c r="G213" s="40">
        <f t="shared" si="23"/>
        <v>1</v>
      </c>
      <c r="H213" s="39" t="str">
        <f t="shared" si="24"/>
        <v/>
      </c>
      <c r="I213" s="39" t="str">
        <f t="shared" si="25"/>
        <v/>
      </c>
      <c r="J213" s="39">
        <f t="shared" si="26"/>
        <v>1</v>
      </c>
      <c r="K213" s="39" t="str">
        <f t="shared" si="27"/>
        <v/>
      </c>
      <c r="L213" s="43"/>
    </row>
    <row r="214" spans="1:12" x14ac:dyDescent="0.25">
      <c r="A214" s="42">
        <v>37711</v>
      </c>
      <c r="B214" s="41">
        <v>815.28</v>
      </c>
      <c r="C214" s="39" t="s">
        <v>75</v>
      </c>
      <c r="D214" s="39">
        <v>13634.253000000001</v>
      </c>
      <c r="E214" s="39">
        <f t="shared" si="21"/>
        <v>0</v>
      </c>
      <c r="F214" s="39">
        <f t="shared" si="22"/>
        <v>1</v>
      </c>
      <c r="G214" s="40">
        <f t="shared" si="23"/>
        <v>1</v>
      </c>
      <c r="H214" s="39" t="str">
        <f t="shared" si="24"/>
        <v/>
      </c>
      <c r="I214" s="39" t="str">
        <f t="shared" si="25"/>
        <v/>
      </c>
      <c r="J214" s="39">
        <f t="shared" si="26"/>
        <v>1</v>
      </c>
      <c r="K214" s="39" t="str">
        <f t="shared" si="27"/>
        <v/>
      </c>
      <c r="L214" s="43"/>
    </row>
    <row r="215" spans="1:12" x14ac:dyDescent="0.25">
      <c r="A215" s="42">
        <v>37802</v>
      </c>
      <c r="B215" s="41">
        <v>879.82</v>
      </c>
      <c r="C215" s="39" t="s">
        <v>74</v>
      </c>
      <c r="D215" s="39">
        <v>13751.543</v>
      </c>
      <c r="E215" s="39">
        <f t="shared" si="21"/>
        <v>1</v>
      </c>
      <c r="F215" s="39">
        <f t="shared" si="22"/>
        <v>1</v>
      </c>
      <c r="G215" s="40">
        <f t="shared" si="23"/>
        <v>2</v>
      </c>
      <c r="H215" s="39" t="str">
        <f t="shared" si="24"/>
        <v/>
      </c>
      <c r="I215" s="39">
        <f t="shared" si="25"/>
        <v>1</v>
      </c>
      <c r="J215" s="39" t="str">
        <f t="shared" si="26"/>
        <v/>
      </c>
      <c r="K215" s="39" t="str">
        <f t="shared" si="27"/>
        <v/>
      </c>
      <c r="L215" s="43"/>
    </row>
    <row r="216" spans="1:12" x14ac:dyDescent="0.25">
      <c r="A216" s="42">
        <v>37894</v>
      </c>
      <c r="B216" s="41">
        <v>848.18</v>
      </c>
      <c r="C216" s="39" t="s">
        <v>73</v>
      </c>
      <c r="D216" s="39">
        <v>13985.073</v>
      </c>
      <c r="E216" s="39">
        <f t="shared" si="21"/>
        <v>0</v>
      </c>
      <c r="F216" s="39">
        <f t="shared" si="22"/>
        <v>1</v>
      </c>
      <c r="G216" s="40">
        <f t="shared" si="23"/>
        <v>1</v>
      </c>
      <c r="H216" s="39" t="str">
        <f t="shared" si="24"/>
        <v/>
      </c>
      <c r="I216" s="39" t="str">
        <f t="shared" si="25"/>
        <v/>
      </c>
      <c r="J216" s="39">
        <f t="shared" si="26"/>
        <v>1</v>
      </c>
      <c r="K216" s="39" t="str">
        <f t="shared" si="27"/>
        <v/>
      </c>
      <c r="L216" s="43"/>
    </row>
    <row r="217" spans="1:12" x14ac:dyDescent="0.25">
      <c r="A217" s="42">
        <v>37986</v>
      </c>
      <c r="B217" s="41">
        <v>974.5</v>
      </c>
      <c r="C217" s="39" t="s">
        <v>72</v>
      </c>
      <c r="D217" s="39">
        <v>14145.645</v>
      </c>
      <c r="E217" s="39">
        <f t="shared" si="21"/>
        <v>1</v>
      </c>
      <c r="F217" s="39">
        <f t="shared" si="22"/>
        <v>1</v>
      </c>
      <c r="G217" s="40">
        <f t="shared" si="23"/>
        <v>2</v>
      </c>
      <c r="H217" s="39" t="str">
        <f t="shared" si="24"/>
        <v/>
      </c>
      <c r="I217" s="39">
        <f t="shared" si="25"/>
        <v>1</v>
      </c>
      <c r="J217" s="39" t="str">
        <f t="shared" si="26"/>
        <v/>
      </c>
      <c r="K217" s="39" t="str">
        <f t="shared" si="27"/>
        <v/>
      </c>
      <c r="L217" s="43"/>
    </row>
    <row r="218" spans="1:12" x14ac:dyDescent="0.25">
      <c r="A218" s="42">
        <v>38077</v>
      </c>
      <c r="B218" s="41">
        <v>995.97</v>
      </c>
      <c r="C218" s="39" t="s">
        <v>71</v>
      </c>
      <c r="D218" s="39">
        <v>14221.147000000001</v>
      </c>
      <c r="E218" s="39">
        <f t="shared" si="21"/>
        <v>1</v>
      </c>
      <c r="F218" s="39">
        <f t="shared" si="22"/>
        <v>1</v>
      </c>
      <c r="G218" s="40">
        <f t="shared" si="23"/>
        <v>2</v>
      </c>
      <c r="H218" s="39" t="str">
        <f t="shared" si="24"/>
        <v/>
      </c>
      <c r="I218" s="39">
        <f t="shared" si="25"/>
        <v>1</v>
      </c>
      <c r="J218" s="39" t="str">
        <f t="shared" si="26"/>
        <v/>
      </c>
      <c r="K218" s="39" t="str">
        <f t="shared" si="27"/>
        <v/>
      </c>
      <c r="L218" s="43"/>
    </row>
    <row r="219" spans="1:12" x14ac:dyDescent="0.25">
      <c r="A219" s="42">
        <v>38168</v>
      </c>
      <c r="B219" s="41">
        <v>1111.92</v>
      </c>
      <c r="C219" s="39" t="s">
        <v>70</v>
      </c>
      <c r="D219" s="39">
        <v>14329.522999999999</v>
      </c>
      <c r="E219" s="39">
        <f t="shared" si="21"/>
        <v>1</v>
      </c>
      <c r="F219" s="39">
        <f t="shared" si="22"/>
        <v>1</v>
      </c>
      <c r="G219" s="40">
        <f t="shared" si="23"/>
        <v>2</v>
      </c>
      <c r="H219" s="39" t="str">
        <f t="shared" si="24"/>
        <v/>
      </c>
      <c r="I219" s="39">
        <f t="shared" si="25"/>
        <v>1</v>
      </c>
      <c r="J219" s="39" t="str">
        <f t="shared" si="26"/>
        <v/>
      </c>
      <c r="K219" s="39" t="str">
        <f t="shared" si="27"/>
        <v/>
      </c>
      <c r="L219" s="43"/>
    </row>
    <row r="220" spans="1:12" x14ac:dyDescent="0.25">
      <c r="A220" s="42">
        <v>38260</v>
      </c>
      <c r="B220" s="41">
        <v>1126.21</v>
      </c>
      <c r="C220" s="39" t="s">
        <v>69</v>
      </c>
      <c r="D220" s="39">
        <v>14464.984</v>
      </c>
      <c r="E220" s="39">
        <f t="shared" si="21"/>
        <v>1</v>
      </c>
      <c r="F220" s="39">
        <f t="shared" si="22"/>
        <v>1</v>
      </c>
      <c r="G220" s="40">
        <f t="shared" si="23"/>
        <v>2</v>
      </c>
      <c r="H220" s="39" t="str">
        <f t="shared" si="24"/>
        <v/>
      </c>
      <c r="I220" s="39">
        <f t="shared" si="25"/>
        <v>1</v>
      </c>
      <c r="J220" s="39" t="str">
        <f t="shared" si="26"/>
        <v/>
      </c>
      <c r="K220" s="39" t="str">
        <f t="shared" si="27"/>
        <v/>
      </c>
      <c r="L220" s="43"/>
    </row>
    <row r="221" spans="1:12" x14ac:dyDescent="0.25">
      <c r="A221" s="42">
        <v>38352</v>
      </c>
      <c r="B221" s="41">
        <v>1140.8399999999999</v>
      </c>
      <c r="C221" s="39" t="s">
        <v>68</v>
      </c>
      <c r="D221" s="39">
        <v>14609.876</v>
      </c>
      <c r="E221" s="39">
        <f t="shared" si="21"/>
        <v>1</v>
      </c>
      <c r="F221" s="39">
        <f t="shared" si="22"/>
        <v>1</v>
      </c>
      <c r="G221" s="40">
        <f t="shared" si="23"/>
        <v>2</v>
      </c>
      <c r="H221" s="39" t="str">
        <f t="shared" si="24"/>
        <v/>
      </c>
      <c r="I221" s="39">
        <f t="shared" si="25"/>
        <v>1</v>
      </c>
      <c r="J221" s="39" t="str">
        <f t="shared" si="26"/>
        <v/>
      </c>
      <c r="K221" s="39" t="str">
        <f t="shared" si="27"/>
        <v/>
      </c>
      <c r="L221" s="43"/>
    </row>
    <row r="222" spans="1:12" x14ac:dyDescent="0.25">
      <c r="A222" s="42">
        <v>38442</v>
      </c>
      <c r="B222" s="41">
        <v>1114.58</v>
      </c>
      <c r="C222" s="39" t="s">
        <v>67</v>
      </c>
      <c r="D222" s="39">
        <v>14771.602000000001</v>
      </c>
      <c r="E222" s="39">
        <f t="shared" si="21"/>
        <v>0</v>
      </c>
      <c r="F222" s="39">
        <f t="shared" si="22"/>
        <v>1</v>
      </c>
      <c r="G222" s="40">
        <f t="shared" si="23"/>
        <v>1</v>
      </c>
      <c r="H222" s="39" t="str">
        <f t="shared" si="24"/>
        <v/>
      </c>
      <c r="I222" s="39" t="str">
        <f t="shared" si="25"/>
        <v/>
      </c>
      <c r="J222" s="39">
        <f t="shared" si="26"/>
        <v>1</v>
      </c>
      <c r="K222" s="39" t="str">
        <f t="shared" si="27"/>
        <v/>
      </c>
      <c r="L222" s="43"/>
    </row>
    <row r="223" spans="1:12" x14ac:dyDescent="0.25">
      <c r="A223" s="42">
        <v>38533</v>
      </c>
      <c r="B223" s="41">
        <v>1211.92</v>
      </c>
      <c r="C223" s="39" t="s">
        <v>66</v>
      </c>
      <c r="D223" s="39">
        <v>14839.781999999999</v>
      </c>
      <c r="E223" s="39">
        <f t="shared" si="21"/>
        <v>1</v>
      </c>
      <c r="F223" s="39">
        <f t="shared" si="22"/>
        <v>1</v>
      </c>
      <c r="G223" s="40">
        <f t="shared" si="23"/>
        <v>2</v>
      </c>
      <c r="H223" s="39" t="str">
        <f t="shared" si="24"/>
        <v/>
      </c>
      <c r="I223" s="39">
        <f t="shared" si="25"/>
        <v>1</v>
      </c>
      <c r="J223" s="39" t="str">
        <f t="shared" si="26"/>
        <v/>
      </c>
      <c r="K223" s="39" t="str">
        <f t="shared" si="27"/>
        <v/>
      </c>
      <c r="L223" s="43"/>
    </row>
    <row r="224" spans="1:12" x14ac:dyDescent="0.25">
      <c r="A224" s="42">
        <v>38625</v>
      </c>
      <c r="B224" s="41">
        <v>1180.5899999999999</v>
      </c>
      <c r="C224" s="39" t="s">
        <v>65</v>
      </c>
      <c r="D224" s="39">
        <v>14972.054</v>
      </c>
      <c r="E224" s="39">
        <f t="shared" si="21"/>
        <v>0</v>
      </c>
      <c r="F224" s="39">
        <f t="shared" si="22"/>
        <v>1</v>
      </c>
      <c r="G224" s="40">
        <f t="shared" si="23"/>
        <v>1</v>
      </c>
      <c r="H224" s="39" t="str">
        <f t="shared" si="24"/>
        <v/>
      </c>
      <c r="I224" s="39" t="str">
        <f t="shared" si="25"/>
        <v/>
      </c>
      <c r="J224" s="39">
        <f t="shared" si="26"/>
        <v>1</v>
      </c>
      <c r="K224" s="39" t="str">
        <f t="shared" si="27"/>
        <v/>
      </c>
      <c r="L224" s="43"/>
    </row>
    <row r="225" spans="1:12" x14ac:dyDescent="0.25">
      <c r="A225" s="42">
        <v>38717</v>
      </c>
      <c r="B225" s="41">
        <v>1191.33</v>
      </c>
      <c r="C225" s="39" t="s">
        <v>64</v>
      </c>
      <c r="D225" s="39">
        <v>15066.597</v>
      </c>
      <c r="E225" s="39">
        <f t="shared" si="21"/>
        <v>1</v>
      </c>
      <c r="F225" s="39">
        <f t="shared" si="22"/>
        <v>1</v>
      </c>
      <c r="G225" s="40">
        <f t="shared" si="23"/>
        <v>2</v>
      </c>
      <c r="H225" s="39" t="str">
        <f t="shared" si="24"/>
        <v/>
      </c>
      <c r="I225" s="39">
        <f t="shared" si="25"/>
        <v>1</v>
      </c>
      <c r="J225" s="39" t="str">
        <f t="shared" si="26"/>
        <v/>
      </c>
      <c r="K225" s="39" t="str">
        <f t="shared" si="27"/>
        <v/>
      </c>
      <c r="L225" s="43"/>
    </row>
    <row r="226" spans="1:12" x14ac:dyDescent="0.25">
      <c r="A226" s="42">
        <v>38807</v>
      </c>
      <c r="B226" s="41">
        <v>1228.81</v>
      </c>
      <c r="C226" s="39" t="s">
        <v>63</v>
      </c>
      <c r="D226" s="39">
        <v>15267.026</v>
      </c>
      <c r="E226" s="39">
        <f t="shared" si="21"/>
        <v>1</v>
      </c>
      <c r="F226" s="39">
        <f t="shared" si="22"/>
        <v>1</v>
      </c>
      <c r="G226" s="40">
        <f t="shared" si="23"/>
        <v>2</v>
      </c>
      <c r="H226" s="39" t="str">
        <f t="shared" si="24"/>
        <v/>
      </c>
      <c r="I226" s="39">
        <f t="shared" si="25"/>
        <v>1</v>
      </c>
      <c r="J226" s="39" t="str">
        <f t="shared" si="26"/>
        <v/>
      </c>
      <c r="K226" s="39" t="str">
        <f t="shared" si="27"/>
        <v/>
      </c>
      <c r="L226" s="43"/>
    </row>
    <row r="227" spans="1:12" x14ac:dyDescent="0.25">
      <c r="A227" s="42">
        <v>38898</v>
      </c>
      <c r="B227" s="41">
        <v>1248.29</v>
      </c>
      <c r="C227" s="39" t="s">
        <v>62</v>
      </c>
      <c r="D227" s="39">
        <v>15302.705</v>
      </c>
      <c r="E227" s="39">
        <f t="shared" si="21"/>
        <v>1</v>
      </c>
      <c r="F227" s="39">
        <f t="shared" si="22"/>
        <v>1</v>
      </c>
      <c r="G227" s="40">
        <f t="shared" si="23"/>
        <v>2</v>
      </c>
      <c r="H227" s="39" t="str">
        <f t="shared" si="24"/>
        <v/>
      </c>
      <c r="I227" s="39">
        <f t="shared" si="25"/>
        <v>1</v>
      </c>
      <c r="J227" s="39" t="str">
        <f t="shared" si="26"/>
        <v/>
      </c>
      <c r="K227" s="39" t="str">
        <f t="shared" si="27"/>
        <v/>
      </c>
      <c r="L227" s="43"/>
    </row>
    <row r="228" spans="1:12" x14ac:dyDescent="0.25">
      <c r="A228" s="42">
        <v>38990</v>
      </c>
      <c r="B228" s="41">
        <v>1294.83</v>
      </c>
      <c r="C228" s="39" t="s">
        <v>61</v>
      </c>
      <c r="D228" s="39">
        <v>15326.368</v>
      </c>
      <c r="E228" s="39">
        <f t="shared" si="21"/>
        <v>1</v>
      </c>
      <c r="F228" s="39">
        <f t="shared" si="22"/>
        <v>1</v>
      </c>
      <c r="G228" s="40">
        <f t="shared" si="23"/>
        <v>2</v>
      </c>
      <c r="H228" s="39" t="str">
        <f t="shared" si="24"/>
        <v/>
      </c>
      <c r="I228" s="39">
        <f t="shared" si="25"/>
        <v>1</v>
      </c>
      <c r="J228" s="39" t="str">
        <f t="shared" si="26"/>
        <v/>
      </c>
      <c r="K228" s="39" t="str">
        <f t="shared" si="27"/>
        <v/>
      </c>
      <c r="L228" s="43"/>
    </row>
    <row r="229" spans="1:12" x14ac:dyDescent="0.25">
      <c r="A229" s="42">
        <v>39082</v>
      </c>
      <c r="B229" s="41">
        <v>1270.2</v>
      </c>
      <c r="C229" s="39" t="s">
        <v>60</v>
      </c>
      <c r="D229" s="39">
        <v>15456.928</v>
      </c>
      <c r="E229" s="39">
        <f t="shared" si="21"/>
        <v>0</v>
      </c>
      <c r="F229" s="39">
        <f t="shared" si="22"/>
        <v>1</v>
      </c>
      <c r="G229" s="40">
        <f t="shared" si="23"/>
        <v>1</v>
      </c>
      <c r="H229" s="39" t="str">
        <f t="shared" si="24"/>
        <v/>
      </c>
      <c r="I229" s="39" t="str">
        <f t="shared" si="25"/>
        <v/>
      </c>
      <c r="J229" s="39">
        <f t="shared" si="26"/>
        <v>1</v>
      </c>
      <c r="K229" s="39" t="str">
        <f t="shared" si="27"/>
        <v/>
      </c>
      <c r="L229" s="43"/>
    </row>
    <row r="230" spans="1:12" x14ac:dyDescent="0.25">
      <c r="A230" s="42">
        <v>39172</v>
      </c>
      <c r="B230" s="41">
        <v>1335.85</v>
      </c>
      <c r="C230" s="39" t="s">
        <v>59</v>
      </c>
      <c r="D230" s="39">
        <v>15493.328</v>
      </c>
      <c r="E230" s="39">
        <f t="shared" si="21"/>
        <v>1</v>
      </c>
      <c r="F230" s="39">
        <f t="shared" si="22"/>
        <v>1</v>
      </c>
      <c r="G230" s="40">
        <f t="shared" si="23"/>
        <v>2</v>
      </c>
      <c r="H230" s="39" t="str">
        <f t="shared" si="24"/>
        <v/>
      </c>
      <c r="I230" s="39">
        <f t="shared" si="25"/>
        <v>1</v>
      </c>
      <c r="J230" s="39" t="str">
        <f t="shared" si="26"/>
        <v/>
      </c>
      <c r="K230" s="39" t="str">
        <f t="shared" si="27"/>
        <v/>
      </c>
      <c r="L230" s="43"/>
    </row>
    <row r="231" spans="1:12" x14ac:dyDescent="0.25">
      <c r="A231" s="42">
        <v>39263</v>
      </c>
      <c r="B231" s="41">
        <v>1418.3</v>
      </c>
      <c r="C231" s="39" t="s">
        <v>58</v>
      </c>
      <c r="D231" s="39">
        <v>15582.084999999999</v>
      </c>
      <c r="E231" s="39">
        <f t="shared" si="21"/>
        <v>1</v>
      </c>
      <c r="F231" s="39">
        <f t="shared" si="22"/>
        <v>1</v>
      </c>
      <c r="G231" s="40">
        <f t="shared" si="23"/>
        <v>2</v>
      </c>
      <c r="H231" s="39" t="str">
        <f t="shared" si="24"/>
        <v/>
      </c>
      <c r="I231" s="39">
        <f t="shared" si="25"/>
        <v>1</v>
      </c>
      <c r="J231" s="39" t="str">
        <f t="shared" si="26"/>
        <v/>
      </c>
      <c r="K231" s="39" t="str">
        <f t="shared" si="27"/>
        <v/>
      </c>
      <c r="L231" s="43"/>
    </row>
    <row r="232" spans="1:12" x14ac:dyDescent="0.25">
      <c r="A232" s="42">
        <v>39355</v>
      </c>
      <c r="B232" s="41">
        <v>1420.86</v>
      </c>
      <c r="C232" s="39" t="s">
        <v>57</v>
      </c>
      <c r="D232" s="39">
        <v>15666.737999999999</v>
      </c>
      <c r="E232" s="39">
        <f t="shared" si="21"/>
        <v>1</v>
      </c>
      <c r="F232" s="39">
        <f t="shared" si="22"/>
        <v>1</v>
      </c>
      <c r="G232" s="40">
        <f t="shared" si="23"/>
        <v>2</v>
      </c>
      <c r="H232" s="39" t="str">
        <f t="shared" si="24"/>
        <v/>
      </c>
      <c r="I232" s="39">
        <f t="shared" si="25"/>
        <v>1</v>
      </c>
      <c r="J232" s="39" t="str">
        <f t="shared" si="26"/>
        <v/>
      </c>
      <c r="K232" s="39" t="str">
        <f t="shared" si="27"/>
        <v/>
      </c>
      <c r="L232" s="43"/>
    </row>
    <row r="233" spans="1:12" x14ac:dyDescent="0.25">
      <c r="A233" s="42">
        <v>39447</v>
      </c>
      <c r="B233" s="41">
        <v>1503.35</v>
      </c>
      <c r="C233" s="39" t="s">
        <v>56</v>
      </c>
      <c r="D233" s="39">
        <v>15761.967000000001</v>
      </c>
      <c r="E233" s="39">
        <f t="shared" si="21"/>
        <v>1</v>
      </c>
      <c r="F233" s="39">
        <f t="shared" si="22"/>
        <v>1</v>
      </c>
      <c r="G233" s="40">
        <f t="shared" si="23"/>
        <v>2</v>
      </c>
      <c r="H233" s="39" t="str">
        <f t="shared" si="24"/>
        <v/>
      </c>
      <c r="I233" s="39">
        <f t="shared" si="25"/>
        <v>1</v>
      </c>
      <c r="J233" s="39" t="str">
        <f t="shared" si="26"/>
        <v/>
      </c>
      <c r="K233" s="39" t="str">
        <f t="shared" si="27"/>
        <v/>
      </c>
      <c r="L233" s="43"/>
    </row>
    <row r="234" spans="1:12" x14ac:dyDescent="0.25">
      <c r="A234" s="42">
        <v>39538</v>
      </c>
      <c r="B234" s="41">
        <v>1526.75</v>
      </c>
      <c r="C234" s="39" t="s">
        <v>55</v>
      </c>
      <c r="D234" s="39">
        <v>15671.383</v>
      </c>
      <c r="E234" s="39">
        <f t="shared" si="21"/>
        <v>1</v>
      </c>
      <c r="F234" s="39">
        <f t="shared" si="22"/>
        <v>0</v>
      </c>
      <c r="G234" s="40">
        <f t="shared" si="23"/>
        <v>1</v>
      </c>
      <c r="H234" s="39" t="str">
        <f t="shared" si="24"/>
        <v/>
      </c>
      <c r="I234" s="39" t="str">
        <f t="shared" si="25"/>
        <v/>
      </c>
      <c r="J234" s="39" t="str">
        <f t="shared" si="26"/>
        <v/>
      </c>
      <c r="K234" s="39">
        <f t="shared" si="27"/>
        <v>1</v>
      </c>
      <c r="L234" s="43"/>
    </row>
    <row r="235" spans="1:12" x14ac:dyDescent="0.25">
      <c r="A235" s="42">
        <v>39629</v>
      </c>
      <c r="B235" s="41">
        <v>1468.36</v>
      </c>
      <c r="C235" s="39" t="s">
        <v>54</v>
      </c>
      <c r="D235" s="39">
        <v>15752.308000000001</v>
      </c>
      <c r="E235" s="39">
        <f t="shared" si="21"/>
        <v>0</v>
      </c>
      <c r="F235" s="39">
        <f t="shared" si="22"/>
        <v>1</v>
      </c>
      <c r="G235" s="40">
        <f t="shared" si="23"/>
        <v>1</v>
      </c>
      <c r="H235" s="39" t="str">
        <f t="shared" si="24"/>
        <v/>
      </c>
      <c r="I235" s="39" t="str">
        <f t="shared" si="25"/>
        <v/>
      </c>
      <c r="J235" s="39">
        <f t="shared" si="26"/>
        <v>1</v>
      </c>
      <c r="K235" s="39" t="str">
        <f t="shared" si="27"/>
        <v/>
      </c>
      <c r="L235" s="43"/>
    </row>
    <row r="236" spans="1:12" x14ac:dyDescent="0.25">
      <c r="A236" s="42">
        <v>39721</v>
      </c>
      <c r="B236" s="41">
        <v>1322.7</v>
      </c>
      <c r="C236" s="39" t="s">
        <v>53</v>
      </c>
      <c r="D236" s="39">
        <v>15667.031999999999</v>
      </c>
      <c r="E236" s="39">
        <f t="shared" si="21"/>
        <v>0</v>
      </c>
      <c r="F236" s="39">
        <f t="shared" si="22"/>
        <v>0</v>
      </c>
      <c r="G236" s="40">
        <f t="shared" si="23"/>
        <v>0</v>
      </c>
      <c r="H236" s="39">
        <f t="shared" si="24"/>
        <v>1</v>
      </c>
      <c r="I236" s="39" t="str">
        <f t="shared" si="25"/>
        <v/>
      </c>
      <c r="J236" s="39" t="str">
        <f t="shared" si="26"/>
        <v/>
      </c>
      <c r="K236" s="39" t="str">
        <f t="shared" si="27"/>
        <v/>
      </c>
      <c r="L236" s="43"/>
    </row>
    <row r="237" spans="1:12" x14ac:dyDescent="0.25">
      <c r="A237" s="42">
        <v>39813</v>
      </c>
      <c r="B237" s="41">
        <v>1280</v>
      </c>
      <c r="C237" s="39" t="s">
        <v>52</v>
      </c>
      <c r="D237" s="39">
        <v>15328.027</v>
      </c>
      <c r="E237" s="39">
        <f t="shared" si="21"/>
        <v>0</v>
      </c>
      <c r="F237" s="39">
        <f t="shared" si="22"/>
        <v>0</v>
      </c>
      <c r="G237" s="40">
        <f t="shared" si="23"/>
        <v>0</v>
      </c>
      <c r="H237" s="39">
        <f t="shared" si="24"/>
        <v>1</v>
      </c>
      <c r="I237" s="39" t="str">
        <f t="shared" si="25"/>
        <v/>
      </c>
      <c r="J237" s="39" t="str">
        <f t="shared" si="26"/>
        <v/>
      </c>
      <c r="K237" s="39" t="str">
        <f t="shared" si="27"/>
        <v/>
      </c>
      <c r="L237" s="43"/>
    </row>
    <row r="238" spans="1:12" x14ac:dyDescent="0.25">
      <c r="A238" s="42">
        <v>39903</v>
      </c>
      <c r="B238" s="41">
        <v>1166.3599999999999</v>
      </c>
      <c r="C238" s="39" t="s">
        <v>51</v>
      </c>
      <c r="D238" s="39">
        <v>15155.94</v>
      </c>
      <c r="E238" s="39">
        <f t="shared" si="21"/>
        <v>0</v>
      </c>
      <c r="F238" s="39">
        <f t="shared" si="22"/>
        <v>0</v>
      </c>
      <c r="G238" s="40">
        <f t="shared" si="23"/>
        <v>0</v>
      </c>
      <c r="H238" s="39">
        <f t="shared" si="24"/>
        <v>1</v>
      </c>
      <c r="I238" s="39" t="str">
        <f t="shared" si="25"/>
        <v/>
      </c>
      <c r="J238" s="39" t="str">
        <f t="shared" si="26"/>
        <v/>
      </c>
      <c r="K238" s="39" t="str">
        <f t="shared" si="27"/>
        <v/>
      </c>
      <c r="L238" s="43"/>
    </row>
    <row r="239" spans="1:12" x14ac:dyDescent="0.25">
      <c r="A239" s="42">
        <v>39994</v>
      </c>
      <c r="B239" s="41">
        <v>903.25</v>
      </c>
      <c r="C239" s="39" t="s">
        <v>50</v>
      </c>
      <c r="D239" s="39">
        <v>15134.117</v>
      </c>
      <c r="E239" s="39">
        <f t="shared" si="21"/>
        <v>0</v>
      </c>
      <c r="F239" s="39">
        <f t="shared" si="22"/>
        <v>0</v>
      </c>
      <c r="G239" s="40">
        <f t="shared" si="23"/>
        <v>0</v>
      </c>
      <c r="H239" s="39">
        <f t="shared" si="24"/>
        <v>1</v>
      </c>
      <c r="I239" s="39" t="str">
        <f t="shared" si="25"/>
        <v/>
      </c>
      <c r="J239" s="39" t="str">
        <f t="shared" si="26"/>
        <v/>
      </c>
      <c r="K239" s="39" t="str">
        <f t="shared" si="27"/>
        <v/>
      </c>
      <c r="L239" s="43"/>
    </row>
    <row r="240" spans="1:12" x14ac:dyDescent="0.25">
      <c r="A240" s="42">
        <v>40086</v>
      </c>
      <c r="B240" s="41">
        <v>797.87</v>
      </c>
      <c r="C240" s="39" t="s">
        <v>49</v>
      </c>
      <c r="D240" s="39">
        <v>15189.222</v>
      </c>
      <c r="E240" s="39">
        <f t="shared" si="21"/>
        <v>0</v>
      </c>
      <c r="F240" s="39">
        <f t="shared" si="22"/>
        <v>1</v>
      </c>
      <c r="G240" s="40">
        <f t="shared" si="23"/>
        <v>1</v>
      </c>
      <c r="H240" s="39" t="str">
        <f t="shared" si="24"/>
        <v/>
      </c>
      <c r="I240" s="39" t="str">
        <f t="shared" si="25"/>
        <v/>
      </c>
      <c r="J240" s="39">
        <f t="shared" si="26"/>
        <v>1</v>
      </c>
      <c r="K240" s="39" t="str">
        <f t="shared" si="27"/>
        <v/>
      </c>
      <c r="L240" s="43"/>
    </row>
    <row r="241" spans="1:12" x14ac:dyDescent="0.25">
      <c r="A241" s="42">
        <v>40178</v>
      </c>
      <c r="B241" s="41">
        <v>919.32</v>
      </c>
      <c r="C241" s="39" t="s">
        <v>48</v>
      </c>
      <c r="D241" s="39">
        <v>15356.058000000001</v>
      </c>
      <c r="E241" s="39">
        <f t="shared" si="21"/>
        <v>1</v>
      </c>
      <c r="F241" s="39">
        <f t="shared" si="22"/>
        <v>1</v>
      </c>
      <c r="G241" s="40">
        <f t="shared" si="23"/>
        <v>2</v>
      </c>
      <c r="H241" s="39" t="str">
        <f t="shared" si="24"/>
        <v/>
      </c>
      <c r="I241" s="39">
        <f t="shared" si="25"/>
        <v>1</v>
      </c>
      <c r="J241" s="39" t="str">
        <f t="shared" si="26"/>
        <v/>
      </c>
      <c r="K241" s="39" t="str">
        <f t="shared" si="27"/>
        <v/>
      </c>
      <c r="L241" s="43"/>
    </row>
    <row r="242" spans="1:12" x14ac:dyDescent="0.25">
      <c r="A242" s="42">
        <v>40268</v>
      </c>
      <c r="B242" s="41">
        <v>1057.08</v>
      </c>
      <c r="C242" s="39" t="s">
        <v>47</v>
      </c>
      <c r="D242" s="39">
        <v>15415.145</v>
      </c>
      <c r="E242" s="39">
        <f t="shared" si="21"/>
        <v>1</v>
      </c>
      <c r="F242" s="39">
        <f t="shared" si="22"/>
        <v>1</v>
      </c>
      <c r="G242" s="40">
        <f t="shared" si="23"/>
        <v>2</v>
      </c>
      <c r="H242" s="39" t="str">
        <f t="shared" si="24"/>
        <v/>
      </c>
      <c r="I242" s="39">
        <f t="shared" si="25"/>
        <v>1</v>
      </c>
      <c r="J242" s="39" t="str">
        <f t="shared" si="26"/>
        <v/>
      </c>
      <c r="K242" s="39" t="str">
        <f t="shared" si="27"/>
        <v/>
      </c>
      <c r="L242" s="43"/>
    </row>
    <row r="243" spans="1:12" x14ac:dyDescent="0.25">
      <c r="A243" s="42">
        <v>40359</v>
      </c>
      <c r="B243" s="41">
        <v>1115.0999999999999</v>
      </c>
      <c r="C243" s="39" t="s">
        <v>46</v>
      </c>
      <c r="D243" s="39">
        <v>15557.277</v>
      </c>
      <c r="E243" s="39">
        <f t="shared" si="21"/>
        <v>1</v>
      </c>
      <c r="F243" s="39">
        <f t="shared" si="22"/>
        <v>1</v>
      </c>
      <c r="G243" s="40">
        <f t="shared" si="23"/>
        <v>2</v>
      </c>
      <c r="H243" s="39" t="str">
        <f t="shared" si="24"/>
        <v/>
      </c>
      <c r="I243" s="39">
        <f t="shared" si="25"/>
        <v>1</v>
      </c>
      <c r="J243" s="39" t="str">
        <f t="shared" si="26"/>
        <v/>
      </c>
      <c r="K243" s="39" t="str">
        <f t="shared" si="27"/>
        <v/>
      </c>
      <c r="L243" s="43"/>
    </row>
    <row r="244" spans="1:12" x14ac:dyDescent="0.25">
      <c r="A244" s="42">
        <v>40451</v>
      </c>
      <c r="B244" s="41">
        <v>1169.43</v>
      </c>
      <c r="C244" s="39" t="s">
        <v>45</v>
      </c>
      <c r="D244" s="39">
        <v>15671.967000000001</v>
      </c>
      <c r="E244" s="39">
        <f t="shared" si="21"/>
        <v>1</v>
      </c>
      <c r="F244" s="39">
        <f t="shared" si="22"/>
        <v>1</v>
      </c>
      <c r="G244" s="40">
        <f t="shared" si="23"/>
        <v>2</v>
      </c>
      <c r="H244" s="39" t="str">
        <f t="shared" si="24"/>
        <v/>
      </c>
      <c r="I244" s="39">
        <f t="shared" si="25"/>
        <v>1</v>
      </c>
      <c r="J244" s="39" t="str">
        <f t="shared" si="26"/>
        <v/>
      </c>
      <c r="K244" s="39" t="str">
        <f t="shared" si="27"/>
        <v/>
      </c>
      <c r="L244" s="43"/>
    </row>
    <row r="245" spans="1:12" x14ac:dyDescent="0.25">
      <c r="A245" s="42">
        <v>40543</v>
      </c>
      <c r="B245" s="41">
        <v>1030.71</v>
      </c>
      <c r="C245" s="39" t="s">
        <v>44</v>
      </c>
      <c r="D245" s="39">
        <v>15750.625</v>
      </c>
      <c r="E245" s="39">
        <f t="shared" si="21"/>
        <v>0</v>
      </c>
      <c r="F245" s="39">
        <f t="shared" si="22"/>
        <v>1</v>
      </c>
      <c r="G245" s="40">
        <f t="shared" si="23"/>
        <v>1</v>
      </c>
      <c r="H245" s="39" t="str">
        <f t="shared" si="24"/>
        <v/>
      </c>
      <c r="I245" s="39" t="str">
        <f t="shared" si="25"/>
        <v/>
      </c>
      <c r="J245" s="39">
        <f t="shared" si="26"/>
        <v>1</v>
      </c>
      <c r="K245" s="39" t="str">
        <f t="shared" si="27"/>
        <v/>
      </c>
      <c r="L245" s="43"/>
    </row>
    <row r="246" spans="1:12" x14ac:dyDescent="0.25">
      <c r="A246" s="42">
        <v>40633</v>
      </c>
      <c r="B246" s="41">
        <v>1141.2</v>
      </c>
      <c r="C246" s="39" t="s">
        <v>43</v>
      </c>
      <c r="D246" s="39">
        <v>15712.754000000001</v>
      </c>
      <c r="E246" s="39">
        <f t="shared" si="21"/>
        <v>1</v>
      </c>
      <c r="F246" s="39">
        <f t="shared" si="22"/>
        <v>0</v>
      </c>
      <c r="G246" s="40">
        <f t="shared" si="23"/>
        <v>1</v>
      </c>
      <c r="H246" s="39" t="str">
        <f t="shared" si="24"/>
        <v/>
      </c>
      <c r="I246" s="39" t="str">
        <f t="shared" si="25"/>
        <v/>
      </c>
      <c r="J246" s="39" t="str">
        <f t="shared" si="26"/>
        <v/>
      </c>
      <c r="K246" s="39">
        <f t="shared" si="27"/>
        <v>1</v>
      </c>
      <c r="L246" s="43"/>
    </row>
    <row r="247" spans="1:12" x14ac:dyDescent="0.25">
      <c r="A247" s="42">
        <v>40724</v>
      </c>
      <c r="B247" s="41">
        <v>1257.6400000000001</v>
      </c>
      <c r="C247" s="39" t="s">
        <v>42</v>
      </c>
      <c r="D247" s="39">
        <v>15825.096</v>
      </c>
      <c r="E247" s="39">
        <f t="shared" si="21"/>
        <v>1</v>
      </c>
      <c r="F247" s="39">
        <f t="shared" si="22"/>
        <v>1</v>
      </c>
      <c r="G247" s="40">
        <f t="shared" si="23"/>
        <v>2</v>
      </c>
      <c r="H247" s="39" t="str">
        <f t="shared" si="24"/>
        <v/>
      </c>
      <c r="I247" s="39">
        <f t="shared" si="25"/>
        <v>1</v>
      </c>
      <c r="J247" s="39" t="str">
        <f t="shared" si="26"/>
        <v/>
      </c>
      <c r="K247" s="39" t="str">
        <f t="shared" si="27"/>
        <v/>
      </c>
      <c r="L247" s="43"/>
    </row>
    <row r="248" spans="1:12" x14ac:dyDescent="0.25">
      <c r="A248" s="42">
        <v>40816</v>
      </c>
      <c r="B248" s="41">
        <v>1325.83</v>
      </c>
      <c r="C248" s="39" t="s">
        <v>41</v>
      </c>
      <c r="D248" s="39">
        <v>15820.7</v>
      </c>
      <c r="E248" s="39">
        <f t="shared" si="21"/>
        <v>1</v>
      </c>
      <c r="F248" s="39">
        <f t="shared" si="22"/>
        <v>0</v>
      </c>
      <c r="G248" s="40">
        <f t="shared" si="23"/>
        <v>1</v>
      </c>
      <c r="H248" s="39" t="str">
        <f t="shared" si="24"/>
        <v/>
      </c>
      <c r="I248" s="39" t="str">
        <f t="shared" si="25"/>
        <v/>
      </c>
      <c r="J248" s="39" t="str">
        <f t="shared" si="26"/>
        <v/>
      </c>
      <c r="K248" s="39">
        <f t="shared" si="27"/>
        <v>1</v>
      </c>
      <c r="L248" s="43"/>
    </row>
    <row r="249" spans="1:12" x14ac:dyDescent="0.25">
      <c r="A249" s="42">
        <v>40908</v>
      </c>
      <c r="B249" s="41">
        <v>1320.64</v>
      </c>
      <c r="C249" s="39" t="s">
        <v>40</v>
      </c>
      <c r="D249" s="39">
        <v>16004.107</v>
      </c>
      <c r="E249" s="39">
        <f t="shared" si="21"/>
        <v>0</v>
      </c>
      <c r="F249" s="39">
        <f t="shared" si="22"/>
        <v>1</v>
      </c>
      <c r="G249" s="40">
        <f t="shared" si="23"/>
        <v>1</v>
      </c>
      <c r="H249" s="39" t="str">
        <f t="shared" si="24"/>
        <v/>
      </c>
      <c r="I249" s="39" t="str">
        <f t="shared" si="25"/>
        <v/>
      </c>
      <c r="J249" s="39">
        <f t="shared" si="26"/>
        <v>1</v>
      </c>
      <c r="K249" s="39" t="str">
        <f t="shared" si="27"/>
        <v/>
      </c>
      <c r="L249" s="43"/>
    </row>
    <row r="250" spans="1:12" x14ac:dyDescent="0.25">
      <c r="A250" s="42">
        <v>40999</v>
      </c>
      <c r="B250" s="41">
        <v>1131.42</v>
      </c>
      <c r="C250" s="39" t="s">
        <v>39</v>
      </c>
      <c r="D250" s="39">
        <v>16129.418</v>
      </c>
      <c r="E250" s="39">
        <f t="shared" si="21"/>
        <v>0</v>
      </c>
      <c r="F250" s="39">
        <f t="shared" si="22"/>
        <v>1</v>
      </c>
      <c r="G250" s="40">
        <f t="shared" si="23"/>
        <v>1</v>
      </c>
      <c r="H250" s="39" t="str">
        <f t="shared" si="24"/>
        <v/>
      </c>
      <c r="I250" s="39" t="str">
        <f t="shared" si="25"/>
        <v/>
      </c>
      <c r="J250" s="39">
        <f t="shared" si="26"/>
        <v>1</v>
      </c>
      <c r="K250" s="39" t="str">
        <f t="shared" si="27"/>
        <v/>
      </c>
      <c r="L250" s="43"/>
    </row>
    <row r="251" spans="1:12" x14ac:dyDescent="0.25">
      <c r="A251" s="42">
        <v>41090</v>
      </c>
      <c r="B251" s="41">
        <v>1257.5999999999999</v>
      </c>
      <c r="C251" s="39" t="s">
        <v>38</v>
      </c>
      <c r="D251" s="39">
        <v>16198.807000000001</v>
      </c>
      <c r="E251" s="39">
        <f t="shared" si="21"/>
        <v>1</v>
      </c>
      <c r="F251" s="39">
        <f t="shared" si="22"/>
        <v>1</v>
      </c>
      <c r="G251" s="40">
        <f t="shared" si="23"/>
        <v>2</v>
      </c>
      <c r="H251" s="39" t="str">
        <f t="shared" si="24"/>
        <v/>
      </c>
      <c r="I251" s="39">
        <f t="shared" si="25"/>
        <v>1</v>
      </c>
      <c r="J251" s="39" t="str">
        <f t="shared" si="26"/>
        <v/>
      </c>
      <c r="K251" s="39" t="str">
        <f t="shared" si="27"/>
        <v/>
      </c>
      <c r="L251" s="43"/>
    </row>
    <row r="252" spans="1:12" x14ac:dyDescent="0.25">
      <c r="A252" s="42">
        <v>41182</v>
      </c>
      <c r="B252" s="41">
        <v>1408.47</v>
      </c>
      <c r="C252" s="39" t="s">
        <v>37</v>
      </c>
      <c r="D252" s="39">
        <v>16220.666999999999</v>
      </c>
      <c r="E252" s="39">
        <f t="shared" si="21"/>
        <v>1</v>
      </c>
      <c r="F252" s="39">
        <f t="shared" si="22"/>
        <v>1</v>
      </c>
      <c r="G252" s="40">
        <f t="shared" si="23"/>
        <v>2</v>
      </c>
      <c r="H252" s="39" t="str">
        <f t="shared" si="24"/>
        <v/>
      </c>
      <c r="I252" s="39">
        <f t="shared" si="25"/>
        <v>1</v>
      </c>
      <c r="J252" s="39" t="str">
        <f t="shared" si="26"/>
        <v/>
      </c>
      <c r="K252" s="39" t="str">
        <f t="shared" si="27"/>
        <v/>
      </c>
      <c r="L252" s="43"/>
    </row>
    <row r="253" spans="1:12" x14ac:dyDescent="0.25">
      <c r="A253" s="42">
        <v>41274</v>
      </c>
      <c r="B253" s="41">
        <v>1362.16</v>
      </c>
      <c r="C253" s="39" t="s">
        <v>36</v>
      </c>
      <c r="D253" s="39">
        <v>16239.138000000001</v>
      </c>
      <c r="E253" s="39">
        <f t="shared" si="21"/>
        <v>0</v>
      </c>
      <c r="F253" s="39">
        <f t="shared" si="22"/>
        <v>1</v>
      </c>
      <c r="G253" s="40">
        <f t="shared" si="23"/>
        <v>1</v>
      </c>
      <c r="H253" s="39" t="str">
        <f t="shared" si="24"/>
        <v/>
      </c>
      <c r="I253" s="39" t="str">
        <f t="shared" si="25"/>
        <v/>
      </c>
      <c r="J253" s="39">
        <f t="shared" si="26"/>
        <v>1</v>
      </c>
      <c r="K253" s="39" t="str">
        <f t="shared" si="27"/>
        <v/>
      </c>
      <c r="L253" s="43"/>
    </row>
    <row r="254" spans="1:12" x14ac:dyDescent="0.25">
      <c r="A254" s="42">
        <v>41364</v>
      </c>
      <c r="B254" s="41">
        <v>1440.67</v>
      </c>
      <c r="C254" s="39" t="s">
        <v>35</v>
      </c>
      <c r="D254" s="39">
        <v>16382.964</v>
      </c>
      <c r="E254" s="39">
        <f t="shared" si="21"/>
        <v>1</v>
      </c>
      <c r="F254" s="39">
        <f t="shared" si="22"/>
        <v>1</v>
      </c>
      <c r="G254" s="40">
        <f t="shared" si="23"/>
        <v>2</v>
      </c>
      <c r="H254" s="39" t="str">
        <f t="shared" si="24"/>
        <v/>
      </c>
      <c r="I254" s="39">
        <f t="shared" si="25"/>
        <v>1</v>
      </c>
      <c r="J254" s="39" t="str">
        <f t="shared" si="26"/>
        <v/>
      </c>
      <c r="K254" s="39" t="str">
        <f t="shared" si="27"/>
        <v/>
      </c>
      <c r="L254" s="43"/>
    </row>
    <row r="255" spans="1:12" x14ac:dyDescent="0.25">
      <c r="A255" s="42">
        <v>41455</v>
      </c>
      <c r="B255" s="41">
        <v>1426.19</v>
      </c>
      <c r="C255" s="39" t="s">
        <v>34</v>
      </c>
      <c r="D255" s="39">
        <v>16403.18</v>
      </c>
      <c r="E255" s="39">
        <f t="shared" si="21"/>
        <v>0</v>
      </c>
      <c r="F255" s="39">
        <f t="shared" si="22"/>
        <v>1</v>
      </c>
      <c r="G255" s="40">
        <f t="shared" si="23"/>
        <v>1</v>
      </c>
      <c r="H255" s="39" t="str">
        <f t="shared" si="24"/>
        <v/>
      </c>
      <c r="I255" s="39" t="str">
        <f t="shared" si="25"/>
        <v/>
      </c>
      <c r="J255" s="39">
        <f t="shared" si="26"/>
        <v>1</v>
      </c>
      <c r="K255" s="39" t="str">
        <f t="shared" si="27"/>
        <v/>
      </c>
      <c r="L255" s="43"/>
    </row>
    <row r="256" spans="1:12" x14ac:dyDescent="0.25">
      <c r="A256" s="42">
        <v>41547</v>
      </c>
      <c r="B256" s="41">
        <v>1569.19</v>
      </c>
      <c r="C256" s="39" t="s">
        <v>33</v>
      </c>
      <c r="D256" s="39">
        <v>16531.685000000001</v>
      </c>
      <c r="E256" s="39">
        <f t="shared" si="21"/>
        <v>1</v>
      </c>
      <c r="F256" s="39">
        <f t="shared" si="22"/>
        <v>1</v>
      </c>
      <c r="G256" s="40">
        <f t="shared" si="23"/>
        <v>2</v>
      </c>
      <c r="H256" s="39" t="str">
        <f t="shared" si="24"/>
        <v/>
      </c>
      <c r="I256" s="39">
        <f t="shared" si="25"/>
        <v>1</v>
      </c>
      <c r="J256" s="39" t="str">
        <f t="shared" si="26"/>
        <v/>
      </c>
      <c r="K256" s="39" t="str">
        <f t="shared" si="27"/>
        <v/>
      </c>
      <c r="L256" s="43"/>
    </row>
    <row r="257" spans="1:12" x14ac:dyDescent="0.25">
      <c r="A257" s="42">
        <v>41639</v>
      </c>
      <c r="B257" s="41">
        <v>1606.28</v>
      </c>
      <c r="C257" s="39" t="s">
        <v>32</v>
      </c>
      <c r="D257" s="39">
        <v>16663.649000000001</v>
      </c>
      <c r="E257" s="39">
        <f t="shared" si="21"/>
        <v>1</v>
      </c>
      <c r="F257" s="39">
        <f t="shared" si="22"/>
        <v>1</v>
      </c>
      <c r="G257" s="40">
        <f t="shared" si="23"/>
        <v>2</v>
      </c>
      <c r="H257" s="39" t="str">
        <f t="shared" si="24"/>
        <v/>
      </c>
      <c r="I257" s="39">
        <f t="shared" si="25"/>
        <v>1</v>
      </c>
      <c r="J257" s="39" t="str">
        <f t="shared" si="26"/>
        <v/>
      </c>
      <c r="K257" s="39" t="str">
        <f t="shared" si="27"/>
        <v/>
      </c>
      <c r="L257" s="43"/>
    </row>
    <row r="258" spans="1:12" x14ac:dyDescent="0.25">
      <c r="A258" s="42">
        <v>41729</v>
      </c>
      <c r="B258" s="41">
        <v>1681.55</v>
      </c>
      <c r="C258" s="39" t="s">
        <v>31</v>
      </c>
      <c r="D258" s="39">
        <v>16616.54</v>
      </c>
      <c r="E258" s="39">
        <f t="shared" si="21"/>
        <v>1</v>
      </c>
      <c r="F258" s="39">
        <f t="shared" si="22"/>
        <v>0</v>
      </c>
      <c r="G258" s="40">
        <f t="shared" si="23"/>
        <v>1</v>
      </c>
      <c r="H258" s="39" t="str">
        <f t="shared" si="24"/>
        <v/>
      </c>
      <c r="I258" s="39" t="str">
        <f t="shared" si="25"/>
        <v/>
      </c>
      <c r="J258" s="39" t="str">
        <f t="shared" si="26"/>
        <v/>
      </c>
      <c r="K258" s="39">
        <f t="shared" si="27"/>
        <v>1</v>
      </c>
      <c r="L258" s="43"/>
    </row>
    <row r="259" spans="1:12" x14ac:dyDescent="0.25">
      <c r="A259" s="42">
        <v>41820</v>
      </c>
      <c r="B259" s="41">
        <v>1848.36</v>
      </c>
      <c r="C259" s="39" t="s">
        <v>30</v>
      </c>
      <c r="D259" s="39">
        <v>16841.474999999999</v>
      </c>
      <c r="E259" s="39">
        <f t="shared" si="21"/>
        <v>1</v>
      </c>
      <c r="F259" s="39">
        <f t="shared" si="22"/>
        <v>1</v>
      </c>
      <c r="G259" s="40">
        <f t="shared" si="23"/>
        <v>2</v>
      </c>
      <c r="H259" s="39" t="str">
        <f t="shared" si="24"/>
        <v/>
      </c>
      <c r="I259" s="39">
        <f t="shared" si="25"/>
        <v>1</v>
      </c>
      <c r="J259" s="39" t="str">
        <f t="shared" si="26"/>
        <v/>
      </c>
      <c r="K259" s="39" t="str">
        <f t="shared" si="27"/>
        <v/>
      </c>
      <c r="L259" s="43"/>
    </row>
    <row r="260" spans="1:12" x14ac:dyDescent="0.25">
      <c r="A260" s="42">
        <v>41912</v>
      </c>
      <c r="B260" s="41">
        <v>1872.34</v>
      </c>
      <c r="C260" s="39" t="s">
        <v>29</v>
      </c>
      <c r="D260" s="39">
        <v>17047.098000000002</v>
      </c>
      <c r="E260" s="39">
        <f t="shared" ref="E260:E276" si="28">IF(B260&gt;B259,1,IF(B260&lt;B259,0,#N/A))</f>
        <v>1</v>
      </c>
      <c r="F260" s="39">
        <f t="shared" ref="F260:F276" si="29">IF(D260&gt;D259,1,IF(D260&lt;D259,0,#N/A))</f>
        <v>1</v>
      </c>
      <c r="G260" s="40">
        <f t="shared" ref="G260:G276" si="30">E260+F260</f>
        <v>2</v>
      </c>
      <c r="H260" s="39" t="str">
        <f t="shared" ref="H260:H276" si="31">IF(AND(E260=0,F260=0),1,"")</f>
        <v/>
      </c>
      <c r="I260" s="39">
        <f t="shared" ref="I260:I276" si="32">IF(AND(E260=1,F260=1),1,"")</f>
        <v>1</v>
      </c>
      <c r="J260" s="39" t="str">
        <f t="shared" ref="J260:J276" si="33">IF(AND(E260=0,F260=1),1,"")</f>
        <v/>
      </c>
      <c r="K260" s="39" t="str">
        <f t="shared" ref="K260:K276" si="34">IF(AND(E260=1,F260=0),1,"")</f>
        <v/>
      </c>
      <c r="L260" s="43"/>
    </row>
    <row r="261" spans="1:12" x14ac:dyDescent="0.25">
      <c r="A261" s="42">
        <v>42004</v>
      </c>
      <c r="B261" s="41">
        <v>1960.23</v>
      </c>
      <c r="C261" s="39" t="s">
        <v>28</v>
      </c>
      <c r="D261" s="39">
        <v>17143.038</v>
      </c>
      <c r="E261" s="39">
        <f t="shared" si="28"/>
        <v>1</v>
      </c>
      <c r="F261" s="39">
        <f t="shared" si="29"/>
        <v>1</v>
      </c>
      <c r="G261" s="40">
        <f t="shared" si="30"/>
        <v>2</v>
      </c>
      <c r="H261" s="39" t="str">
        <f t="shared" si="31"/>
        <v/>
      </c>
      <c r="I261" s="39">
        <f t="shared" si="32"/>
        <v>1</v>
      </c>
      <c r="J261" s="39" t="str">
        <f t="shared" si="33"/>
        <v/>
      </c>
      <c r="K261" s="39" t="str">
        <f t="shared" si="34"/>
        <v/>
      </c>
      <c r="L261" s="43"/>
    </row>
    <row r="262" spans="1:12" x14ac:dyDescent="0.25">
      <c r="A262" s="42">
        <v>42094</v>
      </c>
      <c r="B262" s="41">
        <v>1972.29</v>
      </c>
      <c r="C262" s="39" t="s">
        <v>27</v>
      </c>
      <c r="D262" s="39">
        <v>17305.752</v>
      </c>
      <c r="E262" s="39">
        <f t="shared" si="28"/>
        <v>1</v>
      </c>
      <c r="F262" s="39">
        <f t="shared" si="29"/>
        <v>1</v>
      </c>
      <c r="G262" s="40">
        <f t="shared" si="30"/>
        <v>2</v>
      </c>
      <c r="H262" s="39" t="str">
        <f t="shared" si="31"/>
        <v/>
      </c>
      <c r="I262" s="39">
        <f t="shared" si="32"/>
        <v>1</v>
      </c>
      <c r="J262" s="39" t="str">
        <f t="shared" si="33"/>
        <v/>
      </c>
      <c r="K262" s="39" t="str">
        <f t="shared" si="34"/>
        <v/>
      </c>
      <c r="L262" s="43"/>
    </row>
    <row r="263" spans="1:12" x14ac:dyDescent="0.25">
      <c r="A263" s="42">
        <v>42185</v>
      </c>
      <c r="B263" s="41">
        <v>2058.9</v>
      </c>
      <c r="C263" s="39" t="s">
        <v>26</v>
      </c>
      <c r="D263" s="39">
        <v>17422.845000000001</v>
      </c>
      <c r="E263" s="39">
        <f t="shared" si="28"/>
        <v>1</v>
      </c>
      <c r="F263" s="39">
        <f t="shared" si="29"/>
        <v>1</v>
      </c>
      <c r="G263" s="40">
        <f t="shared" si="30"/>
        <v>2</v>
      </c>
      <c r="H263" s="39" t="str">
        <f t="shared" si="31"/>
        <v/>
      </c>
      <c r="I263" s="39">
        <f t="shared" si="32"/>
        <v>1</v>
      </c>
      <c r="J263" s="39" t="str">
        <f t="shared" si="33"/>
        <v/>
      </c>
      <c r="K263" s="39" t="str">
        <f t="shared" si="34"/>
        <v/>
      </c>
      <c r="L263" s="43"/>
    </row>
    <row r="264" spans="1:12" x14ac:dyDescent="0.25">
      <c r="A264" s="42">
        <v>42277</v>
      </c>
      <c r="B264" s="41">
        <v>2067.89</v>
      </c>
      <c r="C264" s="39" t="s">
        <v>25</v>
      </c>
      <c r="D264" s="39">
        <v>17486.021000000001</v>
      </c>
      <c r="E264" s="39">
        <f t="shared" si="28"/>
        <v>1</v>
      </c>
      <c r="F264" s="39">
        <f t="shared" si="29"/>
        <v>1</v>
      </c>
      <c r="G264" s="40">
        <f t="shared" si="30"/>
        <v>2</v>
      </c>
      <c r="H264" s="39" t="str">
        <f t="shared" si="31"/>
        <v/>
      </c>
      <c r="I264" s="39">
        <f t="shared" si="32"/>
        <v>1</v>
      </c>
      <c r="J264" s="39" t="str">
        <f t="shared" si="33"/>
        <v/>
      </c>
      <c r="K264" s="39" t="str">
        <f t="shared" si="34"/>
        <v/>
      </c>
    </row>
    <row r="265" spans="1:12" x14ac:dyDescent="0.25">
      <c r="A265" s="42">
        <v>42369</v>
      </c>
      <c r="B265" s="41">
        <v>2063.11</v>
      </c>
      <c r="C265" s="39" t="s">
        <v>24</v>
      </c>
      <c r="D265" s="39">
        <v>17514.062000000002</v>
      </c>
      <c r="E265" s="39">
        <f t="shared" si="28"/>
        <v>0</v>
      </c>
      <c r="F265" s="39">
        <f t="shared" si="29"/>
        <v>1</v>
      </c>
      <c r="G265" s="40">
        <f t="shared" si="30"/>
        <v>1</v>
      </c>
      <c r="H265" s="39" t="str">
        <f t="shared" si="31"/>
        <v/>
      </c>
      <c r="I265" s="39" t="str">
        <f t="shared" si="32"/>
        <v/>
      </c>
      <c r="J265" s="39">
        <f t="shared" si="33"/>
        <v>1</v>
      </c>
      <c r="K265" s="39" t="str">
        <f t="shared" si="34"/>
        <v/>
      </c>
    </row>
    <row r="266" spans="1:12" x14ac:dyDescent="0.25">
      <c r="A266" s="42">
        <v>42460</v>
      </c>
      <c r="B266" s="41">
        <v>1920.03</v>
      </c>
      <c r="C266" s="39" t="s">
        <v>23</v>
      </c>
      <c r="D266" s="39">
        <v>17613.263999999999</v>
      </c>
      <c r="E266" s="39">
        <f t="shared" si="28"/>
        <v>0</v>
      </c>
      <c r="F266" s="39">
        <f t="shared" si="29"/>
        <v>1</v>
      </c>
      <c r="G266" s="40">
        <f t="shared" si="30"/>
        <v>1</v>
      </c>
      <c r="H266" s="39" t="str">
        <f t="shared" si="31"/>
        <v/>
      </c>
      <c r="I266" s="39" t="str">
        <f t="shared" si="32"/>
        <v/>
      </c>
      <c r="J266" s="39">
        <f t="shared" si="33"/>
        <v>1</v>
      </c>
      <c r="K266" s="39" t="str">
        <f t="shared" si="34"/>
        <v/>
      </c>
    </row>
    <row r="267" spans="1:12" x14ac:dyDescent="0.25">
      <c r="A267" s="42">
        <v>42551</v>
      </c>
      <c r="B267" s="41">
        <v>2043.94</v>
      </c>
      <c r="C267" s="39" t="s">
        <v>22</v>
      </c>
      <c r="D267" s="39">
        <v>17668.203000000001</v>
      </c>
      <c r="E267" s="39">
        <f t="shared" si="28"/>
        <v>1</v>
      </c>
      <c r="F267" s="39">
        <f t="shared" si="29"/>
        <v>1</v>
      </c>
      <c r="G267" s="40">
        <f t="shared" si="30"/>
        <v>2</v>
      </c>
      <c r="H267" s="39" t="str">
        <f t="shared" si="31"/>
        <v/>
      </c>
      <c r="I267" s="39">
        <f t="shared" si="32"/>
        <v>1</v>
      </c>
      <c r="J267" s="39" t="str">
        <f t="shared" si="33"/>
        <v/>
      </c>
      <c r="K267" s="39" t="str">
        <f t="shared" si="34"/>
        <v/>
      </c>
    </row>
    <row r="268" spans="1:12" x14ac:dyDescent="0.25">
      <c r="A268" s="42">
        <v>42643</v>
      </c>
      <c r="B268" s="41">
        <v>2059.7399999999998</v>
      </c>
      <c r="C268" s="39" t="s">
        <v>21</v>
      </c>
      <c r="D268" s="39">
        <v>17764.387999999999</v>
      </c>
      <c r="E268" s="39">
        <f t="shared" si="28"/>
        <v>1</v>
      </c>
      <c r="F268" s="39">
        <f t="shared" si="29"/>
        <v>1</v>
      </c>
      <c r="G268" s="40">
        <f t="shared" si="30"/>
        <v>2</v>
      </c>
      <c r="H268" s="39" t="str">
        <f t="shared" si="31"/>
        <v/>
      </c>
      <c r="I268" s="39">
        <f t="shared" si="32"/>
        <v>1</v>
      </c>
      <c r="J268" s="39" t="str">
        <f t="shared" si="33"/>
        <v/>
      </c>
      <c r="K268" s="39" t="str">
        <f t="shared" si="34"/>
        <v/>
      </c>
    </row>
    <row r="269" spans="1:12" x14ac:dyDescent="0.25">
      <c r="A269" s="42">
        <v>42735</v>
      </c>
      <c r="B269" s="41">
        <v>2098.86</v>
      </c>
      <c r="C269" s="39" t="s">
        <v>20</v>
      </c>
      <c r="D269" s="39">
        <v>17876.179</v>
      </c>
      <c r="E269" s="39">
        <f t="shared" si="28"/>
        <v>1</v>
      </c>
      <c r="F269" s="39">
        <f t="shared" si="29"/>
        <v>1</v>
      </c>
      <c r="G269" s="40">
        <f t="shared" si="30"/>
        <v>2</v>
      </c>
      <c r="H269" s="39" t="str">
        <f t="shared" si="31"/>
        <v/>
      </c>
      <c r="I269" s="39">
        <f t="shared" si="32"/>
        <v>1</v>
      </c>
      <c r="J269" s="39" t="str">
        <f t="shared" si="33"/>
        <v/>
      </c>
      <c r="K269" s="39" t="str">
        <f t="shared" si="34"/>
        <v/>
      </c>
    </row>
    <row r="270" spans="1:12" x14ac:dyDescent="0.25">
      <c r="A270" s="42">
        <v>42825</v>
      </c>
      <c r="B270" s="41">
        <v>2168.27</v>
      </c>
      <c r="C270" s="39" t="s">
        <v>19</v>
      </c>
      <c r="D270" s="39">
        <v>17977.298999999999</v>
      </c>
      <c r="E270" s="39">
        <f t="shared" si="28"/>
        <v>1</v>
      </c>
      <c r="F270" s="39">
        <f t="shared" si="29"/>
        <v>1</v>
      </c>
      <c r="G270" s="40">
        <f t="shared" si="30"/>
        <v>2</v>
      </c>
      <c r="H270" s="39" t="str">
        <f t="shared" si="31"/>
        <v/>
      </c>
      <c r="I270" s="39">
        <f t="shared" si="32"/>
        <v>1</v>
      </c>
      <c r="J270" s="39" t="str">
        <f t="shared" si="33"/>
        <v/>
      </c>
      <c r="K270" s="39" t="str">
        <f t="shared" si="34"/>
        <v/>
      </c>
    </row>
    <row r="271" spans="1:12" x14ac:dyDescent="0.25">
      <c r="A271" s="42">
        <v>42916</v>
      </c>
      <c r="B271" s="41">
        <v>2238.83</v>
      </c>
      <c r="C271" s="39" t="s">
        <v>18</v>
      </c>
      <c r="D271" s="39">
        <v>18054.052</v>
      </c>
      <c r="E271" s="39">
        <f t="shared" si="28"/>
        <v>1</v>
      </c>
      <c r="F271" s="39">
        <f t="shared" si="29"/>
        <v>1</v>
      </c>
      <c r="G271" s="40">
        <f t="shared" si="30"/>
        <v>2</v>
      </c>
      <c r="H271" s="39" t="str">
        <f t="shared" si="31"/>
        <v/>
      </c>
      <c r="I271" s="39">
        <f t="shared" si="32"/>
        <v>1</v>
      </c>
      <c r="J271" s="39" t="str">
        <f t="shared" si="33"/>
        <v/>
      </c>
      <c r="K271" s="39" t="str">
        <f t="shared" si="34"/>
        <v/>
      </c>
    </row>
    <row r="272" spans="1:12" x14ac:dyDescent="0.25">
      <c r="A272" s="42">
        <v>43008</v>
      </c>
      <c r="B272" s="41">
        <v>2362.7199999999998</v>
      </c>
      <c r="C272" s="39" t="s">
        <v>17</v>
      </c>
      <c r="D272" s="39">
        <v>18185.635999999999</v>
      </c>
      <c r="E272" s="39">
        <f t="shared" si="28"/>
        <v>1</v>
      </c>
      <c r="F272" s="39">
        <f t="shared" si="29"/>
        <v>1</v>
      </c>
      <c r="G272" s="40">
        <f t="shared" si="30"/>
        <v>2</v>
      </c>
      <c r="H272" s="39" t="str">
        <f t="shared" si="31"/>
        <v/>
      </c>
      <c r="I272" s="39">
        <f t="shared" si="32"/>
        <v>1</v>
      </c>
      <c r="J272" s="39" t="str">
        <f t="shared" si="33"/>
        <v/>
      </c>
      <c r="K272" s="39" t="str">
        <f t="shared" si="34"/>
        <v/>
      </c>
    </row>
    <row r="273" spans="1:11" x14ac:dyDescent="0.25">
      <c r="A273" s="42">
        <v>43100</v>
      </c>
      <c r="B273" s="41">
        <v>2423.41</v>
      </c>
      <c r="C273" s="39" t="s">
        <v>16</v>
      </c>
      <c r="D273" s="39">
        <v>18359.432000000001</v>
      </c>
      <c r="E273" s="39">
        <f t="shared" si="28"/>
        <v>1</v>
      </c>
      <c r="F273" s="39">
        <f t="shared" si="29"/>
        <v>1</v>
      </c>
      <c r="G273" s="40">
        <f t="shared" si="30"/>
        <v>2</v>
      </c>
      <c r="H273" s="39" t="str">
        <f t="shared" si="31"/>
        <v/>
      </c>
      <c r="I273" s="39">
        <f t="shared" si="32"/>
        <v>1</v>
      </c>
      <c r="J273" s="39" t="str">
        <f t="shared" si="33"/>
        <v/>
      </c>
      <c r="K273" s="39" t="s">
        <v>392</v>
      </c>
    </row>
    <row r="274" spans="1:11" x14ac:dyDescent="0.25">
      <c r="A274" s="42">
        <v>43190</v>
      </c>
      <c r="B274" s="41">
        <v>2519.36</v>
      </c>
      <c r="C274" s="39" t="s">
        <v>15</v>
      </c>
      <c r="D274" s="39">
        <v>18530.483</v>
      </c>
      <c r="E274" s="39">
        <f t="shared" si="28"/>
        <v>1</v>
      </c>
      <c r="F274" s="39">
        <f t="shared" si="29"/>
        <v>1</v>
      </c>
      <c r="G274" s="40">
        <f t="shared" si="30"/>
        <v>2</v>
      </c>
      <c r="H274" s="39" t="str">
        <f t="shared" si="31"/>
        <v/>
      </c>
      <c r="I274" s="39">
        <f t="shared" si="32"/>
        <v>1</v>
      </c>
      <c r="J274" s="39" t="str">
        <f t="shared" si="33"/>
        <v/>
      </c>
      <c r="K274" s="39" t="str">
        <f t="shared" si="34"/>
        <v/>
      </c>
    </row>
    <row r="275" spans="1:11" x14ac:dyDescent="0.25">
      <c r="A275" s="42">
        <v>43281</v>
      </c>
      <c r="B275" s="41">
        <v>2673.61</v>
      </c>
      <c r="C275" s="39" t="s">
        <v>14</v>
      </c>
      <c r="D275" s="39">
        <v>18654.383000000002</v>
      </c>
      <c r="E275" s="39">
        <f t="shared" si="28"/>
        <v>1</v>
      </c>
      <c r="F275" s="39">
        <f t="shared" si="29"/>
        <v>1</v>
      </c>
      <c r="G275" s="40">
        <f t="shared" si="30"/>
        <v>2</v>
      </c>
      <c r="H275" s="39" t="str">
        <f t="shared" si="31"/>
        <v/>
      </c>
      <c r="I275" s="39">
        <f t="shared" si="32"/>
        <v>1</v>
      </c>
      <c r="J275" s="39" t="str">
        <f t="shared" si="33"/>
        <v/>
      </c>
      <c r="K275" s="39" t="str">
        <f t="shared" si="34"/>
        <v/>
      </c>
    </row>
    <row r="276" spans="1:11" x14ac:dyDescent="0.25">
      <c r="A276" s="42">
        <v>43373</v>
      </c>
      <c r="B276" s="41">
        <v>2640.87</v>
      </c>
      <c r="C276" s="39" t="s">
        <v>13</v>
      </c>
      <c r="D276" s="39">
        <v>18752.355</v>
      </c>
      <c r="E276" s="39">
        <f t="shared" si="28"/>
        <v>0</v>
      </c>
      <c r="F276" s="39">
        <f t="shared" si="29"/>
        <v>1</v>
      </c>
      <c r="G276" s="40">
        <f t="shared" si="30"/>
        <v>1</v>
      </c>
      <c r="H276" s="39" t="str">
        <f t="shared" si="31"/>
        <v/>
      </c>
      <c r="I276" s="39" t="str">
        <f t="shared" si="32"/>
        <v/>
      </c>
      <c r="J276" s="39">
        <f t="shared" si="33"/>
        <v>1</v>
      </c>
      <c r="K276" s="39" t="str">
        <f t="shared" si="34"/>
        <v/>
      </c>
    </row>
    <row r="277" spans="1:11" x14ac:dyDescent="0.25">
      <c r="A277" s="42">
        <v>43465</v>
      </c>
      <c r="B277" s="41">
        <v>2718.37</v>
      </c>
      <c r="C277" s="39" t="s">
        <v>311</v>
      </c>
      <c r="D277" s="39">
        <v>18813.922999999999</v>
      </c>
      <c r="E277" s="39">
        <f t="shared" ref="E277:E284" si="35">IF(B277&gt;B276,1,IF(B277&lt;B276,0,#N/A))</f>
        <v>1</v>
      </c>
      <c r="F277" s="39">
        <f t="shared" ref="F277:F284" si="36">IF(D277&gt;D276,1,IF(D277&lt;D276,0,#N/A))</f>
        <v>1</v>
      </c>
      <c r="G277" s="40">
        <f t="shared" ref="G277:G284" si="37">E277+F277</f>
        <v>2</v>
      </c>
      <c r="H277" s="39" t="str">
        <f t="shared" ref="H277:H284" si="38">IF(AND(E277=0,F277=0),1,"")</f>
        <v/>
      </c>
      <c r="I277" s="39">
        <f t="shared" ref="I277:I284" si="39">IF(AND(E277=1,F277=1),1,"")</f>
        <v>1</v>
      </c>
      <c r="J277" s="39" t="str">
        <f t="shared" ref="J277:J284" si="40">IF(AND(E277=0,F277=1),1,"")</f>
        <v/>
      </c>
      <c r="K277" s="39" t="str">
        <f t="shared" ref="K277:K284" si="41">IF(AND(E277=1,F277=0),1,"")</f>
        <v/>
      </c>
    </row>
    <row r="278" spans="1:11" x14ac:dyDescent="0.25">
      <c r="A278" s="42">
        <v>43555</v>
      </c>
      <c r="B278" s="41">
        <v>2913.98</v>
      </c>
      <c r="C278" s="39" t="s">
        <v>312</v>
      </c>
      <c r="D278" s="39">
        <v>18950.347000000002</v>
      </c>
      <c r="E278" s="39">
        <f t="shared" si="35"/>
        <v>1</v>
      </c>
      <c r="F278" s="39">
        <f t="shared" si="36"/>
        <v>1</v>
      </c>
      <c r="G278" s="40">
        <f t="shared" si="37"/>
        <v>2</v>
      </c>
      <c r="H278" s="39" t="str">
        <f t="shared" si="38"/>
        <v/>
      </c>
      <c r="I278" s="39">
        <f t="shared" si="39"/>
        <v>1</v>
      </c>
      <c r="J278" s="39" t="str">
        <f t="shared" si="40"/>
        <v/>
      </c>
      <c r="K278" s="39" t="str">
        <f t="shared" si="41"/>
        <v/>
      </c>
    </row>
    <row r="279" spans="1:11" x14ac:dyDescent="0.25">
      <c r="A279" s="42">
        <v>43646</v>
      </c>
      <c r="B279" s="41">
        <v>2506.85</v>
      </c>
      <c r="C279" s="39" t="s">
        <v>313</v>
      </c>
      <c r="D279" s="39">
        <v>19020.598999999998</v>
      </c>
      <c r="E279" s="39">
        <f t="shared" si="35"/>
        <v>0</v>
      </c>
      <c r="F279" s="39">
        <f t="shared" si="36"/>
        <v>1</v>
      </c>
      <c r="G279" s="40">
        <f t="shared" si="37"/>
        <v>1</v>
      </c>
      <c r="H279" s="39" t="str">
        <f t="shared" si="38"/>
        <v/>
      </c>
      <c r="I279" s="39" t="str">
        <f t="shared" si="39"/>
        <v/>
      </c>
      <c r="J279" s="39">
        <f t="shared" si="40"/>
        <v>1</v>
      </c>
      <c r="K279" s="39" t="str">
        <f t="shared" si="41"/>
        <v/>
      </c>
    </row>
    <row r="280" spans="1:11" x14ac:dyDescent="0.25">
      <c r="A280" s="42">
        <v>43738</v>
      </c>
      <c r="B280" s="41">
        <v>2834.4</v>
      </c>
      <c r="C280" s="39" t="s">
        <v>314</v>
      </c>
      <c r="D280" s="39">
        <v>19141.743999999999</v>
      </c>
      <c r="E280" s="39">
        <f t="shared" si="35"/>
        <v>1</v>
      </c>
      <c r="F280" s="39">
        <f t="shared" si="36"/>
        <v>1</v>
      </c>
      <c r="G280" s="40">
        <f t="shared" si="37"/>
        <v>2</v>
      </c>
      <c r="H280" s="39" t="str">
        <f t="shared" si="38"/>
        <v/>
      </c>
      <c r="I280" s="39">
        <f t="shared" si="39"/>
        <v>1</v>
      </c>
      <c r="J280" s="39" t="str">
        <f t="shared" si="40"/>
        <v/>
      </c>
      <c r="K280" s="39" t="str">
        <f t="shared" si="41"/>
        <v/>
      </c>
    </row>
    <row r="281" spans="1:11" x14ac:dyDescent="0.25">
      <c r="A281" s="42">
        <v>43830</v>
      </c>
      <c r="B281" s="41">
        <v>2941.76</v>
      </c>
      <c r="C281" s="39" t="s">
        <v>315</v>
      </c>
      <c r="D281" s="39">
        <v>19253.958999999999</v>
      </c>
      <c r="E281" s="39">
        <f t="shared" si="35"/>
        <v>1</v>
      </c>
      <c r="F281" s="39">
        <f t="shared" si="36"/>
        <v>1</v>
      </c>
      <c r="G281" s="40">
        <f t="shared" si="37"/>
        <v>2</v>
      </c>
      <c r="H281" s="39" t="str">
        <f t="shared" si="38"/>
        <v/>
      </c>
      <c r="I281" s="39">
        <f t="shared" si="39"/>
        <v>1</v>
      </c>
      <c r="J281" s="39" t="str">
        <f t="shared" si="40"/>
        <v/>
      </c>
      <c r="K281" s="39" t="str">
        <f t="shared" si="41"/>
        <v/>
      </c>
    </row>
    <row r="282" spans="1:11" x14ac:dyDescent="0.25">
      <c r="A282" s="42">
        <v>43921</v>
      </c>
      <c r="B282" s="41">
        <v>2976.74</v>
      </c>
      <c r="C282" s="39" t="s">
        <v>316</v>
      </c>
      <c r="D282" s="39">
        <v>19010.848000000002</v>
      </c>
      <c r="E282" s="39">
        <f t="shared" si="35"/>
        <v>1</v>
      </c>
      <c r="F282" s="39">
        <f t="shared" si="36"/>
        <v>0</v>
      </c>
      <c r="G282" s="40">
        <f t="shared" si="37"/>
        <v>1</v>
      </c>
      <c r="H282" s="39" t="str">
        <f t="shared" si="38"/>
        <v/>
      </c>
      <c r="I282" s="39" t="str">
        <f t="shared" si="39"/>
        <v/>
      </c>
      <c r="J282" s="39" t="str">
        <f t="shared" si="40"/>
        <v/>
      </c>
      <c r="K282" s="39">
        <f t="shared" si="41"/>
        <v>1</v>
      </c>
    </row>
    <row r="283" spans="1:11" x14ac:dyDescent="0.25">
      <c r="A283" s="42">
        <v>44012</v>
      </c>
      <c r="B283" s="41">
        <v>3230.78</v>
      </c>
      <c r="C283" s="39" t="s">
        <v>317</v>
      </c>
      <c r="D283" s="39">
        <v>17302.510999999999</v>
      </c>
      <c r="E283" s="39">
        <f t="shared" si="35"/>
        <v>1</v>
      </c>
      <c r="F283" s="39">
        <f t="shared" si="36"/>
        <v>0</v>
      </c>
      <c r="G283" s="40">
        <f t="shared" si="37"/>
        <v>1</v>
      </c>
      <c r="H283" s="39" t="str">
        <f t="shared" si="38"/>
        <v/>
      </c>
      <c r="I283" s="39" t="str">
        <f t="shared" si="39"/>
        <v/>
      </c>
      <c r="J283" s="39" t="str">
        <f t="shared" si="40"/>
        <v/>
      </c>
      <c r="K283" s="39">
        <f t="shared" si="41"/>
        <v>1</v>
      </c>
    </row>
    <row r="284" spans="1:11" x14ac:dyDescent="0.25">
      <c r="A284" s="42">
        <v>44104</v>
      </c>
      <c r="B284" s="41">
        <v>2584.59</v>
      </c>
      <c r="C284" s="39" t="s">
        <v>318</v>
      </c>
      <c r="D284" s="39">
        <v>18596.521000000001</v>
      </c>
      <c r="E284" s="39">
        <f t="shared" si="35"/>
        <v>0</v>
      </c>
      <c r="F284" s="39">
        <f t="shared" si="36"/>
        <v>1</v>
      </c>
      <c r="G284" s="40">
        <f t="shared" si="37"/>
        <v>1</v>
      </c>
      <c r="H284" s="39" t="str">
        <f t="shared" si="38"/>
        <v/>
      </c>
      <c r="I284" s="39" t="str">
        <f t="shared" si="39"/>
        <v/>
      </c>
      <c r="J284" s="39">
        <f t="shared" si="40"/>
        <v>1</v>
      </c>
      <c r="K284" s="39" t="str">
        <f t="shared" si="41"/>
        <v/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23D5-A630-4CC4-9AB3-34E6904113CD}">
  <dimension ref="A1:AN285"/>
  <sheetViews>
    <sheetView zoomScale="85" zoomScaleNormal="85" workbookViewId="0"/>
  </sheetViews>
  <sheetFormatPr defaultRowHeight="15" x14ac:dyDescent="0.25"/>
  <cols>
    <col min="1" max="1" width="14.42578125" style="44" customWidth="1"/>
    <col min="2" max="2" width="11.42578125" style="88" customWidth="1"/>
    <col min="3" max="3" width="13.28515625" style="44" customWidth="1"/>
    <col min="4" max="4" width="16.7109375" style="2" bestFit="1" customWidth="1"/>
    <col min="5" max="5" width="12" style="2" bestFit="1" customWidth="1"/>
    <col min="6" max="6" width="15" style="2" customWidth="1"/>
    <col min="7" max="8" width="11" customWidth="1"/>
    <col min="9" max="9" width="13.28515625" customWidth="1"/>
    <col min="12" max="12" width="13.7109375" customWidth="1"/>
    <col min="15" max="15" width="13.28515625" customWidth="1"/>
    <col min="18" max="18" width="13" customWidth="1"/>
    <col min="35" max="35" width="10.28515625" customWidth="1"/>
    <col min="40" max="40" width="13.140625" customWidth="1"/>
  </cols>
  <sheetData>
    <row r="1" spans="1:18" ht="58.5" customHeight="1" x14ac:dyDescent="0.25">
      <c r="A1" s="125" t="s">
        <v>310</v>
      </c>
      <c r="B1" s="126" t="s">
        <v>343</v>
      </c>
      <c r="C1" s="127" t="s">
        <v>349</v>
      </c>
      <c r="D1" s="126" t="s">
        <v>344</v>
      </c>
      <c r="E1" s="113" t="s">
        <v>320</v>
      </c>
      <c r="F1" s="114" t="s">
        <v>338</v>
      </c>
      <c r="G1" s="120" t="s">
        <v>344</v>
      </c>
      <c r="H1" s="121" t="s">
        <v>320</v>
      </c>
      <c r="I1" s="122" t="s">
        <v>339</v>
      </c>
      <c r="J1" s="120" t="s">
        <v>344</v>
      </c>
      <c r="K1" s="113" t="s">
        <v>320</v>
      </c>
      <c r="L1" s="114" t="s">
        <v>340</v>
      </c>
      <c r="M1" s="120" t="s">
        <v>344</v>
      </c>
      <c r="N1" s="113" t="s">
        <v>320</v>
      </c>
      <c r="O1" s="114" t="s">
        <v>341</v>
      </c>
      <c r="P1" s="120" t="s">
        <v>344</v>
      </c>
      <c r="Q1" s="113" t="s">
        <v>320</v>
      </c>
      <c r="R1" s="114" t="s">
        <v>342</v>
      </c>
    </row>
    <row r="2" spans="1:18" ht="18" customHeight="1" x14ac:dyDescent="0.35">
      <c r="A2" s="128"/>
      <c r="B2" s="92"/>
      <c r="C2" s="93"/>
      <c r="D2" s="91" t="s">
        <v>321</v>
      </c>
      <c r="E2" s="93"/>
      <c r="F2" s="129"/>
      <c r="G2" s="123"/>
      <c r="H2" s="94" t="s">
        <v>345</v>
      </c>
      <c r="I2" s="124"/>
      <c r="J2" s="115"/>
      <c r="K2" s="94" t="s">
        <v>346</v>
      </c>
      <c r="L2" s="116"/>
      <c r="M2" s="115"/>
      <c r="N2" s="94" t="s">
        <v>347</v>
      </c>
      <c r="O2" s="116"/>
      <c r="P2" s="115"/>
      <c r="Q2" s="94" t="s">
        <v>348</v>
      </c>
      <c r="R2" s="116"/>
    </row>
    <row r="3" spans="1:18" x14ac:dyDescent="0.25">
      <c r="A3" s="130">
        <v>34789</v>
      </c>
      <c r="B3" s="41">
        <v>121.27</v>
      </c>
      <c r="C3" s="39">
        <v>8752192.5999999996</v>
      </c>
      <c r="D3" s="12"/>
      <c r="E3" s="12"/>
      <c r="F3" s="13"/>
      <c r="G3" s="14"/>
      <c r="H3" s="15"/>
      <c r="I3" s="117"/>
      <c r="J3" s="14"/>
      <c r="K3" s="15"/>
      <c r="L3" s="117"/>
      <c r="M3" s="14"/>
      <c r="N3" s="15"/>
      <c r="O3" s="117"/>
      <c r="P3" s="14"/>
      <c r="Q3" s="15"/>
      <c r="R3" s="117"/>
    </row>
    <row r="4" spans="1:18" x14ac:dyDescent="0.25">
      <c r="A4" s="130">
        <v>34880</v>
      </c>
      <c r="B4" s="41">
        <v>127.88</v>
      </c>
      <c r="C4" s="39">
        <v>8845628.9000000004</v>
      </c>
      <c r="D4" s="12"/>
      <c r="E4" s="12"/>
      <c r="F4" s="13"/>
      <c r="G4" s="14"/>
      <c r="H4" s="15"/>
      <c r="I4" s="117"/>
      <c r="J4" s="14"/>
      <c r="K4" s="15"/>
      <c r="L4" s="117"/>
      <c r="M4" s="14"/>
      <c r="N4" s="15"/>
      <c r="O4" s="117"/>
      <c r="P4" s="14"/>
      <c r="Q4" s="15"/>
      <c r="R4" s="117"/>
    </row>
    <row r="5" spans="1:18" x14ac:dyDescent="0.25">
      <c r="A5" s="130">
        <v>34972</v>
      </c>
      <c r="B5" s="41">
        <v>135.28</v>
      </c>
      <c r="C5" s="39">
        <v>8881672.8000000007</v>
      </c>
      <c r="D5" s="12"/>
      <c r="E5" s="12"/>
      <c r="F5" s="13"/>
      <c r="G5" s="14"/>
      <c r="H5" s="15"/>
      <c r="I5" s="117"/>
      <c r="J5" s="14"/>
      <c r="K5" s="15"/>
      <c r="L5" s="117"/>
      <c r="M5" s="14"/>
      <c r="N5" s="15"/>
      <c r="O5" s="117"/>
      <c r="P5" s="14"/>
      <c r="Q5" s="15"/>
      <c r="R5" s="117"/>
    </row>
    <row r="6" spans="1:18" x14ac:dyDescent="0.25">
      <c r="A6" s="130">
        <v>35064</v>
      </c>
      <c r="B6" s="41">
        <v>141.69</v>
      </c>
      <c r="C6" s="39">
        <v>8930471.5999999996</v>
      </c>
      <c r="D6" s="12"/>
      <c r="E6" s="12"/>
      <c r="F6" s="13"/>
      <c r="G6" s="14"/>
      <c r="H6" s="15"/>
      <c r="I6" s="117"/>
      <c r="J6" s="14"/>
      <c r="K6" s="15"/>
      <c r="L6" s="117"/>
      <c r="M6" s="14"/>
      <c r="N6" s="15"/>
      <c r="O6" s="117"/>
      <c r="P6" s="14"/>
      <c r="Q6" s="15"/>
      <c r="R6" s="117"/>
    </row>
    <row r="7" spans="1:18" x14ac:dyDescent="0.25">
      <c r="A7" s="130">
        <v>35155</v>
      </c>
      <c r="B7" s="41">
        <v>149.02000000000001</v>
      </c>
      <c r="C7" s="39">
        <v>8926828.5</v>
      </c>
      <c r="D7" s="12">
        <f>B7/B3-1</f>
        <v>0.2288282345180177</v>
      </c>
      <c r="E7" s="12">
        <f>C7/C3-1</f>
        <v>1.9953388594305066E-2</v>
      </c>
      <c r="F7" s="13"/>
      <c r="G7" s="14"/>
      <c r="H7" s="12">
        <f>E7</f>
        <v>1.9953388594305066E-2</v>
      </c>
      <c r="I7" s="117"/>
      <c r="J7" s="14"/>
      <c r="K7" s="12">
        <f>E7</f>
        <v>1.9953388594305066E-2</v>
      </c>
      <c r="L7" s="117"/>
      <c r="M7" s="14"/>
      <c r="N7" s="12">
        <f>E7</f>
        <v>1.9953388594305066E-2</v>
      </c>
      <c r="O7" s="117"/>
      <c r="P7" s="14"/>
      <c r="Q7" s="12">
        <f>E7</f>
        <v>1.9953388594305066E-2</v>
      </c>
      <c r="R7" s="117"/>
    </row>
    <row r="8" spans="1:18" x14ac:dyDescent="0.25">
      <c r="A8" s="130">
        <v>35246</v>
      </c>
      <c r="B8" s="41">
        <v>153.22999999999999</v>
      </c>
      <c r="C8" s="39">
        <v>8996948</v>
      </c>
      <c r="D8" s="12">
        <f t="shared" ref="D8:E71" si="0">B8/B4-1</f>
        <v>0.19823271817328747</v>
      </c>
      <c r="E8" s="12">
        <f t="shared" si="0"/>
        <v>1.7106652529816024E-2</v>
      </c>
      <c r="F8" s="13"/>
      <c r="G8" s="118">
        <f>D7</f>
        <v>0.2288282345180177</v>
      </c>
      <c r="H8" s="12">
        <f>E8</f>
        <v>1.7106652529816024E-2</v>
      </c>
      <c r="I8" s="117"/>
      <c r="J8" s="14"/>
      <c r="K8" s="12">
        <f t="shared" ref="K8:K71" si="1">E8</f>
        <v>1.7106652529816024E-2</v>
      </c>
      <c r="L8" s="117"/>
      <c r="M8" s="14"/>
      <c r="N8" s="12">
        <f t="shared" ref="N8:N71" si="2">E8</f>
        <v>1.7106652529816024E-2</v>
      </c>
      <c r="O8" s="117"/>
      <c r="P8" s="14"/>
      <c r="Q8" s="12">
        <f t="shared" ref="Q8:Q71" si="3">E8</f>
        <v>1.7106652529816024E-2</v>
      </c>
      <c r="R8" s="117"/>
    </row>
    <row r="9" spans="1:18" x14ac:dyDescent="0.25">
      <c r="A9" s="130">
        <v>35338</v>
      </c>
      <c r="B9" s="41">
        <v>157.4</v>
      </c>
      <c r="C9" s="39">
        <v>9042839.1999999993</v>
      </c>
      <c r="D9" s="12">
        <f t="shared" si="0"/>
        <v>0.1635127143701951</v>
      </c>
      <c r="E9" s="12">
        <f t="shared" si="0"/>
        <v>1.8145951064533428E-2</v>
      </c>
      <c r="F9" s="13"/>
      <c r="G9" s="118">
        <f t="shared" ref="G9:G72" si="4">D8</f>
        <v>0.19823271817328747</v>
      </c>
      <c r="H9" s="12">
        <f t="shared" ref="H9:H72" si="5">E9</f>
        <v>1.8145951064533428E-2</v>
      </c>
      <c r="I9" s="117"/>
      <c r="J9" s="118">
        <f>D7</f>
        <v>0.2288282345180177</v>
      </c>
      <c r="K9" s="12">
        <f t="shared" si="1"/>
        <v>1.8145951064533428E-2</v>
      </c>
      <c r="L9" s="117"/>
      <c r="M9" s="14"/>
      <c r="N9" s="12">
        <f t="shared" si="2"/>
        <v>1.8145951064533428E-2</v>
      </c>
      <c r="O9" s="117"/>
      <c r="P9" s="14"/>
      <c r="Q9" s="12">
        <f t="shared" si="3"/>
        <v>1.8145951064533428E-2</v>
      </c>
      <c r="R9" s="117"/>
    </row>
    <row r="10" spans="1:18" x14ac:dyDescent="0.25">
      <c r="A10" s="130">
        <v>35430</v>
      </c>
      <c r="B10" s="41">
        <v>171.31</v>
      </c>
      <c r="C10" s="39">
        <v>9076638.5</v>
      </c>
      <c r="D10" s="12">
        <f t="shared" si="0"/>
        <v>0.2090479215188088</v>
      </c>
      <c r="E10" s="12">
        <f t="shared" si="0"/>
        <v>1.6367209543558747E-2</v>
      </c>
      <c r="F10" s="13"/>
      <c r="G10" s="118">
        <f t="shared" si="4"/>
        <v>0.1635127143701951</v>
      </c>
      <c r="H10" s="12">
        <f t="shared" si="5"/>
        <v>1.6367209543558747E-2</v>
      </c>
      <c r="I10" s="117"/>
      <c r="J10" s="118">
        <f t="shared" ref="J10:J73" si="6">D8</f>
        <v>0.19823271817328747</v>
      </c>
      <c r="K10" s="12">
        <f t="shared" si="1"/>
        <v>1.6367209543558747E-2</v>
      </c>
      <c r="L10" s="117"/>
      <c r="M10" s="118">
        <f>D7</f>
        <v>0.2288282345180177</v>
      </c>
      <c r="N10" s="12">
        <f t="shared" si="2"/>
        <v>1.6367209543558747E-2</v>
      </c>
      <c r="O10" s="117"/>
      <c r="P10" s="14"/>
      <c r="Q10" s="12">
        <f t="shared" si="3"/>
        <v>1.6367209543558747E-2</v>
      </c>
      <c r="R10" s="117"/>
    </row>
    <row r="11" spans="1:18" x14ac:dyDescent="0.25">
      <c r="A11" s="130">
        <v>35520</v>
      </c>
      <c r="B11" s="41">
        <v>192.54</v>
      </c>
      <c r="C11" s="39">
        <v>9111059.4000000004</v>
      </c>
      <c r="D11" s="12">
        <f t="shared" si="0"/>
        <v>0.29204133673332433</v>
      </c>
      <c r="E11" s="12">
        <f t="shared" si="0"/>
        <v>2.0637889481129879E-2</v>
      </c>
      <c r="F11" s="13"/>
      <c r="G11" s="118">
        <f t="shared" si="4"/>
        <v>0.2090479215188088</v>
      </c>
      <c r="H11" s="12">
        <f t="shared" si="5"/>
        <v>2.0637889481129879E-2</v>
      </c>
      <c r="I11" s="117"/>
      <c r="J11" s="118">
        <f t="shared" si="6"/>
        <v>0.1635127143701951</v>
      </c>
      <c r="K11" s="12">
        <f t="shared" si="1"/>
        <v>2.0637889481129879E-2</v>
      </c>
      <c r="L11" s="117"/>
      <c r="M11" s="118">
        <f t="shared" ref="M11:M74" si="7">D8</f>
        <v>0.19823271817328747</v>
      </c>
      <c r="N11" s="12">
        <f t="shared" si="2"/>
        <v>2.0637889481129879E-2</v>
      </c>
      <c r="O11" s="117"/>
      <c r="P11" s="118">
        <f>D7</f>
        <v>0.2288282345180177</v>
      </c>
      <c r="Q11" s="12">
        <f t="shared" si="3"/>
        <v>2.0637889481129879E-2</v>
      </c>
      <c r="R11" s="117"/>
    </row>
    <row r="12" spans="1:18" x14ac:dyDescent="0.25">
      <c r="A12" s="130">
        <v>35611</v>
      </c>
      <c r="B12" s="41">
        <v>214.15</v>
      </c>
      <c r="C12" s="39">
        <v>9222570.8000000007</v>
      </c>
      <c r="D12" s="12">
        <f t="shared" si="0"/>
        <v>0.39757227696926201</v>
      </c>
      <c r="E12" s="12">
        <f t="shared" si="0"/>
        <v>2.5077704128111167E-2</v>
      </c>
      <c r="F12" s="13"/>
      <c r="G12" s="118">
        <f t="shared" si="4"/>
        <v>0.29204133673332433</v>
      </c>
      <c r="H12" s="12">
        <f t="shared" si="5"/>
        <v>2.5077704128111167E-2</v>
      </c>
      <c r="I12" s="117"/>
      <c r="J12" s="118">
        <f t="shared" si="6"/>
        <v>0.2090479215188088</v>
      </c>
      <c r="K12" s="12">
        <f t="shared" si="1"/>
        <v>2.5077704128111167E-2</v>
      </c>
      <c r="L12" s="117"/>
      <c r="M12" s="118">
        <f t="shared" si="7"/>
        <v>0.1635127143701951</v>
      </c>
      <c r="N12" s="12">
        <f t="shared" si="2"/>
        <v>2.5077704128111167E-2</v>
      </c>
      <c r="O12" s="117"/>
      <c r="P12" s="118">
        <f t="shared" ref="P12:P75" si="8">D8</f>
        <v>0.19823271817328747</v>
      </c>
      <c r="Q12" s="12">
        <f t="shared" si="3"/>
        <v>2.5077704128111167E-2</v>
      </c>
      <c r="R12" s="117"/>
    </row>
    <row r="13" spans="1:18" x14ac:dyDescent="0.25">
      <c r="A13" s="130">
        <v>35703</v>
      </c>
      <c r="B13" s="41">
        <v>234.15</v>
      </c>
      <c r="C13" s="39">
        <v>9288616.5999999996</v>
      </c>
      <c r="D13" s="12">
        <f t="shared" si="0"/>
        <v>0.48761118170266826</v>
      </c>
      <c r="E13" s="12">
        <f t="shared" si="0"/>
        <v>2.7179229284537199E-2</v>
      </c>
      <c r="F13" s="13"/>
      <c r="G13" s="118">
        <f t="shared" si="4"/>
        <v>0.39757227696926201</v>
      </c>
      <c r="H13" s="12">
        <f t="shared" si="5"/>
        <v>2.7179229284537199E-2</v>
      </c>
      <c r="I13" s="117"/>
      <c r="J13" s="118">
        <f t="shared" si="6"/>
        <v>0.29204133673332433</v>
      </c>
      <c r="K13" s="12">
        <f t="shared" si="1"/>
        <v>2.7179229284537199E-2</v>
      </c>
      <c r="L13" s="117"/>
      <c r="M13" s="118">
        <f t="shared" si="7"/>
        <v>0.2090479215188088</v>
      </c>
      <c r="N13" s="12">
        <f t="shared" si="2"/>
        <v>2.7179229284537199E-2</v>
      </c>
      <c r="O13" s="117"/>
      <c r="P13" s="118">
        <f t="shared" si="8"/>
        <v>0.1635127143701951</v>
      </c>
      <c r="Q13" s="12">
        <f t="shared" si="3"/>
        <v>2.7179229284537199E-2</v>
      </c>
      <c r="R13" s="117"/>
    </row>
    <row r="14" spans="1:18" x14ac:dyDescent="0.25">
      <c r="A14" s="130">
        <v>35795</v>
      </c>
      <c r="B14" s="41">
        <v>235.79</v>
      </c>
      <c r="C14" s="39">
        <v>9394578</v>
      </c>
      <c r="D14" s="12">
        <f t="shared" si="0"/>
        <v>0.37639367229000054</v>
      </c>
      <c r="E14" s="12">
        <f t="shared" si="0"/>
        <v>3.50283312484021E-2</v>
      </c>
      <c r="F14" s="13"/>
      <c r="G14" s="118">
        <f t="shared" si="4"/>
        <v>0.48761118170266826</v>
      </c>
      <c r="H14" s="12">
        <f t="shared" si="5"/>
        <v>3.50283312484021E-2</v>
      </c>
      <c r="I14" s="117"/>
      <c r="J14" s="118">
        <f t="shared" si="6"/>
        <v>0.39757227696926201</v>
      </c>
      <c r="K14" s="12">
        <f t="shared" si="1"/>
        <v>3.50283312484021E-2</v>
      </c>
      <c r="L14" s="117"/>
      <c r="M14" s="118">
        <f t="shared" si="7"/>
        <v>0.29204133673332433</v>
      </c>
      <c r="N14" s="12">
        <f t="shared" si="2"/>
        <v>3.50283312484021E-2</v>
      </c>
      <c r="O14" s="117"/>
      <c r="P14" s="118">
        <f t="shared" si="8"/>
        <v>0.2090479215188088</v>
      </c>
      <c r="Q14" s="12">
        <f t="shared" si="3"/>
        <v>3.50283312484021E-2</v>
      </c>
      <c r="R14" s="117"/>
    </row>
    <row r="15" spans="1:18" x14ac:dyDescent="0.25">
      <c r="A15" s="130">
        <v>35885</v>
      </c>
      <c r="B15" s="41">
        <v>287.92</v>
      </c>
      <c r="C15" s="39">
        <v>9462438.8000000007</v>
      </c>
      <c r="D15" s="12">
        <f t="shared" si="0"/>
        <v>0.4953775838786747</v>
      </c>
      <c r="E15" s="12">
        <f t="shared" si="0"/>
        <v>3.8566250594305185E-2</v>
      </c>
      <c r="F15" s="13"/>
      <c r="G15" s="118">
        <f t="shared" si="4"/>
        <v>0.37639367229000054</v>
      </c>
      <c r="H15" s="12">
        <f t="shared" si="5"/>
        <v>3.8566250594305185E-2</v>
      </c>
      <c r="I15" s="117"/>
      <c r="J15" s="118">
        <f t="shared" si="6"/>
        <v>0.48761118170266826</v>
      </c>
      <c r="K15" s="12">
        <f t="shared" si="1"/>
        <v>3.8566250594305185E-2</v>
      </c>
      <c r="L15" s="117"/>
      <c r="M15" s="118">
        <f t="shared" si="7"/>
        <v>0.39757227696926201</v>
      </c>
      <c r="N15" s="12">
        <f t="shared" si="2"/>
        <v>3.8566250594305185E-2</v>
      </c>
      <c r="O15" s="117"/>
      <c r="P15" s="118">
        <f t="shared" si="8"/>
        <v>0.29204133673332433</v>
      </c>
      <c r="Q15" s="12">
        <f t="shared" si="3"/>
        <v>3.8566250594305185E-2</v>
      </c>
      <c r="R15" s="117"/>
    </row>
    <row r="16" spans="1:18" x14ac:dyDescent="0.25">
      <c r="A16" s="130">
        <v>35976</v>
      </c>
      <c r="B16" s="41">
        <v>297.52</v>
      </c>
      <c r="C16" s="39">
        <v>9501619.1999999993</v>
      </c>
      <c r="D16" s="12">
        <f t="shared" si="0"/>
        <v>0.38930656082185378</v>
      </c>
      <c r="E16" s="12">
        <f t="shared" si="0"/>
        <v>3.0257116594865074E-2</v>
      </c>
      <c r="F16" s="13"/>
      <c r="G16" s="118">
        <f t="shared" si="4"/>
        <v>0.4953775838786747</v>
      </c>
      <c r="H16" s="12">
        <f t="shared" si="5"/>
        <v>3.0257116594865074E-2</v>
      </c>
      <c r="I16" s="117"/>
      <c r="J16" s="118">
        <f t="shared" si="6"/>
        <v>0.37639367229000054</v>
      </c>
      <c r="K16" s="12">
        <f t="shared" si="1"/>
        <v>3.0257116594865074E-2</v>
      </c>
      <c r="L16" s="117"/>
      <c r="M16" s="118">
        <f t="shared" si="7"/>
        <v>0.48761118170266826</v>
      </c>
      <c r="N16" s="12">
        <f t="shared" si="2"/>
        <v>3.0257116594865074E-2</v>
      </c>
      <c r="O16" s="117"/>
      <c r="P16" s="118">
        <f t="shared" si="8"/>
        <v>0.39757227696926201</v>
      </c>
      <c r="Q16" s="12">
        <f t="shared" si="3"/>
        <v>3.0257116594865074E-2</v>
      </c>
      <c r="R16" s="117"/>
    </row>
    <row r="17" spans="1:40" x14ac:dyDescent="0.25">
      <c r="A17" s="130">
        <v>36068</v>
      </c>
      <c r="B17" s="41">
        <v>235.86</v>
      </c>
      <c r="C17" s="39">
        <v>9558413.5999999996</v>
      </c>
      <c r="D17" s="12">
        <f t="shared" si="0"/>
        <v>7.3030108904548197E-3</v>
      </c>
      <c r="E17" s="12">
        <f t="shared" si="0"/>
        <v>2.9045983015382415E-2</v>
      </c>
      <c r="F17" s="13"/>
      <c r="G17" s="118">
        <f t="shared" si="4"/>
        <v>0.38930656082185378</v>
      </c>
      <c r="H17" s="12">
        <f t="shared" si="5"/>
        <v>2.9045983015382415E-2</v>
      </c>
      <c r="I17" s="117"/>
      <c r="J17" s="118">
        <f t="shared" si="6"/>
        <v>0.4953775838786747</v>
      </c>
      <c r="K17" s="12">
        <f t="shared" si="1"/>
        <v>2.9045983015382415E-2</v>
      </c>
      <c r="L17" s="117"/>
      <c r="M17" s="118">
        <f t="shared" si="7"/>
        <v>0.37639367229000054</v>
      </c>
      <c r="N17" s="12">
        <f t="shared" si="2"/>
        <v>2.9045983015382415E-2</v>
      </c>
      <c r="O17" s="117"/>
      <c r="P17" s="118">
        <f t="shared" si="8"/>
        <v>0.48761118170266826</v>
      </c>
      <c r="Q17" s="12">
        <f t="shared" si="3"/>
        <v>2.9045983015382415E-2</v>
      </c>
      <c r="R17" s="117"/>
    </row>
    <row r="18" spans="1:40" x14ac:dyDescent="0.25">
      <c r="A18" s="130">
        <v>36160</v>
      </c>
      <c r="B18" s="41">
        <v>279.31</v>
      </c>
      <c r="C18" s="39">
        <v>9572135.8000000007</v>
      </c>
      <c r="D18" s="12">
        <f t="shared" si="0"/>
        <v>0.18457101658255226</v>
      </c>
      <c r="E18" s="12">
        <f t="shared" si="0"/>
        <v>1.8900029357359127E-2</v>
      </c>
      <c r="F18" s="13"/>
      <c r="G18" s="118">
        <f t="shared" si="4"/>
        <v>7.3030108904548197E-3</v>
      </c>
      <c r="H18" s="12">
        <f t="shared" si="5"/>
        <v>1.8900029357359127E-2</v>
      </c>
      <c r="I18" s="117"/>
      <c r="J18" s="118">
        <f t="shared" si="6"/>
        <v>0.38930656082185378</v>
      </c>
      <c r="K18" s="12">
        <f t="shared" si="1"/>
        <v>1.8900029357359127E-2</v>
      </c>
      <c r="L18" s="117"/>
      <c r="M18" s="118">
        <f t="shared" si="7"/>
        <v>0.4953775838786747</v>
      </c>
      <c r="N18" s="12">
        <f t="shared" si="2"/>
        <v>1.8900029357359127E-2</v>
      </c>
      <c r="O18" s="117"/>
      <c r="P18" s="118">
        <f t="shared" si="8"/>
        <v>0.37639367229000054</v>
      </c>
      <c r="Q18" s="12">
        <f t="shared" si="3"/>
        <v>1.8900029357359127E-2</v>
      </c>
      <c r="R18" s="117"/>
    </row>
    <row r="19" spans="1:40" x14ac:dyDescent="0.25">
      <c r="A19" s="130">
        <v>36250</v>
      </c>
      <c r="B19" s="41">
        <v>297.14999999999998</v>
      </c>
      <c r="C19" s="39">
        <v>9666250.9000000004</v>
      </c>
      <c r="D19" s="12">
        <f t="shared" si="0"/>
        <v>3.2057515976660067E-2</v>
      </c>
      <c r="E19" s="12">
        <f t="shared" si="0"/>
        <v>2.1539066651611982E-2</v>
      </c>
      <c r="F19" s="13"/>
      <c r="G19" s="118">
        <f t="shared" si="4"/>
        <v>0.18457101658255226</v>
      </c>
      <c r="H19" s="12">
        <f t="shared" si="5"/>
        <v>2.1539066651611982E-2</v>
      </c>
      <c r="I19" s="117"/>
      <c r="J19" s="118">
        <f t="shared" si="6"/>
        <v>7.3030108904548197E-3</v>
      </c>
      <c r="K19" s="12">
        <f t="shared" si="1"/>
        <v>2.1539066651611982E-2</v>
      </c>
      <c r="L19" s="117"/>
      <c r="M19" s="118">
        <f t="shared" si="7"/>
        <v>0.38930656082185378</v>
      </c>
      <c r="N19" s="12">
        <f t="shared" si="2"/>
        <v>2.1539066651611982E-2</v>
      </c>
      <c r="O19" s="117"/>
      <c r="P19" s="118">
        <f t="shared" si="8"/>
        <v>0.4953775838786747</v>
      </c>
      <c r="Q19" s="12">
        <f t="shared" si="3"/>
        <v>2.1539066651611982E-2</v>
      </c>
      <c r="R19" s="117"/>
    </row>
    <row r="20" spans="1:40" x14ac:dyDescent="0.25">
      <c r="A20" s="130">
        <v>36341</v>
      </c>
      <c r="B20" s="41">
        <v>309.69</v>
      </c>
      <c r="C20" s="39">
        <v>9724899.4000000004</v>
      </c>
      <c r="D20" s="12">
        <f t="shared" si="0"/>
        <v>4.0904813121807049E-2</v>
      </c>
      <c r="E20" s="12">
        <f t="shared" si="0"/>
        <v>2.3499173698731335E-2</v>
      </c>
      <c r="F20" s="13"/>
      <c r="G20" s="118">
        <f t="shared" si="4"/>
        <v>3.2057515976660067E-2</v>
      </c>
      <c r="H20" s="12">
        <f t="shared" si="5"/>
        <v>2.3499173698731335E-2</v>
      </c>
      <c r="I20" s="117"/>
      <c r="J20" s="118">
        <f t="shared" si="6"/>
        <v>0.18457101658255226</v>
      </c>
      <c r="K20" s="12">
        <f t="shared" si="1"/>
        <v>2.3499173698731335E-2</v>
      </c>
      <c r="L20" s="117"/>
      <c r="M20" s="118">
        <f t="shared" si="7"/>
        <v>7.3030108904548197E-3</v>
      </c>
      <c r="N20" s="12">
        <f t="shared" si="2"/>
        <v>2.3499173698731335E-2</v>
      </c>
      <c r="O20" s="117"/>
      <c r="P20" s="118">
        <f t="shared" si="8"/>
        <v>0.38930656082185378</v>
      </c>
      <c r="Q20" s="12">
        <f t="shared" si="3"/>
        <v>2.3499173698731335E-2</v>
      </c>
      <c r="R20" s="117"/>
    </row>
    <row r="21" spans="1:40" x14ac:dyDescent="0.25">
      <c r="A21" s="130">
        <v>36433</v>
      </c>
      <c r="B21" s="41">
        <v>303.91000000000003</v>
      </c>
      <c r="C21" s="39">
        <v>9837455.8000000007</v>
      </c>
      <c r="D21" s="12">
        <f t="shared" si="0"/>
        <v>0.28851861273636903</v>
      </c>
      <c r="E21" s="12">
        <f t="shared" si="0"/>
        <v>2.9193359031879584E-2</v>
      </c>
      <c r="F21" s="13"/>
      <c r="G21" s="118">
        <f t="shared" si="4"/>
        <v>4.0904813121807049E-2</v>
      </c>
      <c r="H21" s="12">
        <f t="shared" si="5"/>
        <v>2.9193359031879584E-2</v>
      </c>
      <c r="I21" s="117"/>
      <c r="J21" s="118">
        <f t="shared" si="6"/>
        <v>3.2057515976660067E-2</v>
      </c>
      <c r="K21" s="12">
        <f t="shared" si="1"/>
        <v>2.9193359031879584E-2</v>
      </c>
      <c r="L21" s="117"/>
      <c r="M21" s="118">
        <f t="shared" si="7"/>
        <v>0.18457101658255226</v>
      </c>
      <c r="N21" s="12">
        <f t="shared" si="2"/>
        <v>2.9193359031879584E-2</v>
      </c>
      <c r="O21" s="117"/>
      <c r="P21" s="118">
        <f t="shared" si="8"/>
        <v>7.3030108904548197E-3</v>
      </c>
      <c r="Q21" s="12">
        <f t="shared" si="3"/>
        <v>2.9193359031879584E-2</v>
      </c>
      <c r="R21" s="117"/>
    </row>
    <row r="22" spans="1:40" x14ac:dyDescent="0.25">
      <c r="A22" s="130">
        <v>36525</v>
      </c>
      <c r="B22" s="41">
        <v>379.49</v>
      </c>
      <c r="C22" s="39">
        <v>9956099.1999999993</v>
      </c>
      <c r="D22" s="12">
        <f t="shared" si="0"/>
        <v>0.35866957860441806</v>
      </c>
      <c r="E22" s="12">
        <f t="shared" si="0"/>
        <v>4.0112615201301161E-2</v>
      </c>
      <c r="F22" s="13"/>
      <c r="G22" s="118">
        <f t="shared" si="4"/>
        <v>0.28851861273636903</v>
      </c>
      <c r="H22" s="12">
        <f t="shared" si="5"/>
        <v>4.0112615201301161E-2</v>
      </c>
      <c r="I22" s="117"/>
      <c r="J22" s="118">
        <f t="shared" si="6"/>
        <v>4.0904813121807049E-2</v>
      </c>
      <c r="K22" s="12">
        <f t="shared" si="1"/>
        <v>4.0112615201301161E-2</v>
      </c>
      <c r="L22" s="117"/>
      <c r="M22" s="118">
        <f t="shared" si="7"/>
        <v>3.2057515976660067E-2</v>
      </c>
      <c r="N22" s="12">
        <f t="shared" si="2"/>
        <v>4.0112615201301161E-2</v>
      </c>
      <c r="O22" s="117"/>
      <c r="P22" s="118">
        <f t="shared" si="8"/>
        <v>0.18457101658255226</v>
      </c>
      <c r="Q22" s="12">
        <f t="shared" si="3"/>
        <v>4.0112615201301161E-2</v>
      </c>
      <c r="R22" s="117"/>
    </row>
    <row r="23" spans="1:40" ht="15.75" thickBot="1" x14ac:dyDescent="0.3">
      <c r="A23" s="130">
        <v>36616</v>
      </c>
      <c r="B23" s="41">
        <v>394.1</v>
      </c>
      <c r="C23" s="39">
        <v>10070867</v>
      </c>
      <c r="D23" s="12">
        <f t="shared" si="0"/>
        <v>0.32626619552414615</v>
      </c>
      <c r="E23" s="12">
        <f t="shared" si="0"/>
        <v>4.1858638285501071E-2</v>
      </c>
      <c r="F23" s="13"/>
      <c r="G23" s="118">
        <f t="shared" si="4"/>
        <v>0.35866957860441806</v>
      </c>
      <c r="H23" s="12">
        <f t="shared" si="5"/>
        <v>4.1858638285501071E-2</v>
      </c>
      <c r="I23" s="117"/>
      <c r="J23" s="118">
        <f t="shared" si="6"/>
        <v>0.28851861273636903</v>
      </c>
      <c r="K23" s="12">
        <f t="shared" si="1"/>
        <v>4.1858638285501071E-2</v>
      </c>
      <c r="L23" s="117"/>
      <c r="M23" s="118">
        <f t="shared" si="7"/>
        <v>4.0904813121807049E-2</v>
      </c>
      <c r="N23" s="12">
        <f t="shared" si="2"/>
        <v>4.1858638285501071E-2</v>
      </c>
      <c r="O23" s="117"/>
      <c r="P23" s="118">
        <f t="shared" si="8"/>
        <v>3.2057515976660067E-2</v>
      </c>
      <c r="Q23" s="12">
        <f t="shared" si="3"/>
        <v>4.1858638285501071E-2</v>
      </c>
      <c r="R23" s="117"/>
    </row>
    <row r="24" spans="1:40" ht="15.75" thickBot="1" x14ac:dyDescent="0.3">
      <c r="A24" s="130">
        <v>36707</v>
      </c>
      <c r="B24" s="41">
        <v>376.74</v>
      </c>
      <c r="C24" s="39">
        <v>10166348.9</v>
      </c>
      <c r="D24" s="12">
        <f t="shared" si="0"/>
        <v>0.21650682941005517</v>
      </c>
      <c r="E24" s="12">
        <f t="shared" si="0"/>
        <v>4.539373435575067E-2</v>
      </c>
      <c r="F24" s="13"/>
      <c r="G24" s="118">
        <f t="shared" si="4"/>
        <v>0.32626619552414615</v>
      </c>
      <c r="H24" s="12">
        <f t="shared" si="5"/>
        <v>4.539373435575067E-2</v>
      </c>
      <c r="I24" s="117"/>
      <c r="J24" s="118">
        <f t="shared" si="6"/>
        <v>0.35866957860441806</v>
      </c>
      <c r="K24" s="12">
        <f t="shared" si="1"/>
        <v>4.539373435575067E-2</v>
      </c>
      <c r="L24" s="117"/>
      <c r="M24" s="118">
        <f t="shared" si="7"/>
        <v>0.28851861273636903</v>
      </c>
      <c r="N24" s="12">
        <f t="shared" si="2"/>
        <v>4.539373435575067E-2</v>
      </c>
      <c r="O24" s="117"/>
      <c r="P24" s="118">
        <f t="shared" si="8"/>
        <v>4.0904813121807049E-2</v>
      </c>
      <c r="Q24" s="12">
        <f t="shared" si="3"/>
        <v>4.539373435575067E-2</v>
      </c>
      <c r="R24" s="117"/>
      <c r="AI24" s="95" t="s">
        <v>364</v>
      </c>
      <c r="AJ24" s="96"/>
      <c r="AK24" s="96"/>
      <c r="AL24" s="96"/>
      <c r="AM24" s="96"/>
      <c r="AN24" s="97"/>
    </row>
    <row r="25" spans="1:40" x14ac:dyDescent="0.25">
      <c r="A25" s="130">
        <v>36799</v>
      </c>
      <c r="B25" s="41">
        <v>377.44</v>
      </c>
      <c r="C25" s="39">
        <v>10222849.800000001</v>
      </c>
      <c r="D25" s="12">
        <f t="shared" si="0"/>
        <v>0.241946628936198</v>
      </c>
      <c r="E25" s="12">
        <f t="shared" si="0"/>
        <v>3.9176186184236794E-2</v>
      </c>
      <c r="F25" s="13"/>
      <c r="G25" s="118">
        <f t="shared" si="4"/>
        <v>0.21650682941005517</v>
      </c>
      <c r="H25" s="12">
        <f t="shared" si="5"/>
        <v>3.9176186184236794E-2</v>
      </c>
      <c r="I25" s="117"/>
      <c r="J25" s="118">
        <f t="shared" si="6"/>
        <v>0.32626619552414615</v>
      </c>
      <c r="K25" s="12">
        <f t="shared" si="1"/>
        <v>3.9176186184236794E-2</v>
      </c>
      <c r="L25" s="117"/>
      <c r="M25" s="118">
        <f t="shared" si="7"/>
        <v>0.35866957860441806</v>
      </c>
      <c r="N25" s="12">
        <f t="shared" si="2"/>
        <v>3.9176186184236794E-2</v>
      </c>
      <c r="O25" s="117"/>
      <c r="P25" s="118">
        <f t="shared" si="8"/>
        <v>0.28851861273636903</v>
      </c>
      <c r="Q25" s="12">
        <f t="shared" si="3"/>
        <v>3.9176186184236794E-2</v>
      </c>
      <c r="R25" s="117"/>
      <c r="AI25" s="98" t="s">
        <v>321</v>
      </c>
      <c r="AJ25" s="99">
        <f>AVERAGE(F:F)</f>
        <v>0.37020014701877108</v>
      </c>
      <c r="AK25" s="100"/>
      <c r="AL25" s="100"/>
      <c r="AM25" s="100"/>
      <c r="AN25" s="101"/>
    </row>
    <row r="26" spans="1:40" x14ac:dyDescent="0.25">
      <c r="A26" s="130">
        <v>36891</v>
      </c>
      <c r="B26" s="41">
        <v>359.79</v>
      </c>
      <c r="C26" s="39">
        <v>10295129.1</v>
      </c>
      <c r="D26" s="12">
        <f t="shared" si="0"/>
        <v>-5.1911776331392101E-2</v>
      </c>
      <c r="E26" s="12">
        <f t="shared" si="0"/>
        <v>3.4052483125117883E-2</v>
      </c>
      <c r="F26" s="13"/>
      <c r="G26" s="118">
        <f t="shared" si="4"/>
        <v>0.241946628936198</v>
      </c>
      <c r="H26" s="12">
        <f t="shared" si="5"/>
        <v>3.4052483125117883E-2</v>
      </c>
      <c r="I26" s="117"/>
      <c r="J26" s="118">
        <f t="shared" si="6"/>
        <v>0.21650682941005517</v>
      </c>
      <c r="K26" s="12">
        <f t="shared" si="1"/>
        <v>3.4052483125117883E-2</v>
      </c>
      <c r="L26" s="117"/>
      <c r="M26" s="118">
        <f t="shared" si="7"/>
        <v>0.32626619552414615</v>
      </c>
      <c r="N26" s="12">
        <f t="shared" si="2"/>
        <v>3.4052483125117883E-2</v>
      </c>
      <c r="O26" s="117"/>
      <c r="P26" s="118">
        <f t="shared" si="8"/>
        <v>0.35866957860441806</v>
      </c>
      <c r="Q26" s="12">
        <f t="shared" si="3"/>
        <v>3.4052483125117883E-2</v>
      </c>
      <c r="R26" s="117"/>
      <c r="AI26" s="102" t="s">
        <v>331</v>
      </c>
      <c r="AJ26" s="103">
        <f>AVERAGE(I:I)</f>
        <v>0.57750107487803426</v>
      </c>
      <c r="AK26" s="104"/>
      <c r="AL26" s="104"/>
      <c r="AM26" s="104"/>
      <c r="AN26" s="105"/>
    </row>
    <row r="27" spans="1:40" x14ac:dyDescent="0.25">
      <c r="A27" s="130">
        <v>36981</v>
      </c>
      <c r="B27" s="41">
        <v>321.7</v>
      </c>
      <c r="C27" s="39">
        <v>10386106.199999999</v>
      </c>
      <c r="D27" s="12">
        <f t="shared" si="0"/>
        <v>-0.18370971834559768</v>
      </c>
      <c r="E27" s="12">
        <f t="shared" si="0"/>
        <v>3.1302091468390802E-2</v>
      </c>
      <c r="F27" s="13">
        <f t="shared" ref="F27:F85" si="9">CORREL(D7:D27,E7:E27)</f>
        <v>0.20468427955112461</v>
      </c>
      <c r="G27" s="118">
        <f t="shared" si="4"/>
        <v>-5.1911776331392101E-2</v>
      </c>
      <c r="H27" s="12">
        <f t="shared" si="5"/>
        <v>3.1302091468390802E-2</v>
      </c>
      <c r="I27" s="13"/>
      <c r="J27" s="118">
        <f t="shared" si="6"/>
        <v>0.241946628936198</v>
      </c>
      <c r="K27" s="12">
        <f t="shared" si="1"/>
        <v>3.1302091468390802E-2</v>
      </c>
      <c r="L27" s="117"/>
      <c r="M27" s="118">
        <f t="shared" si="7"/>
        <v>0.21650682941005517</v>
      </c>
      <c r="N27" s="12">
        <f t="shared" si="2"/>
        <v>3.1302091468390802E-2</v>
      </c>
      <c r="O27" s="117"/>
      <c r="P27" s="118">
        <f t="shared" si="8"/>
        <v>0.32626619552414615</v>
      </c>
      <c r="Q27" s="12">
        <f t="shared" si="3"/>
        <v>3.1302091468390802E-2</v>
      </c>
      <c r="R27" s="117"/>
      <c r="AI27" s="102" t="s">
        <v>332</v>
      </c>
      <c r="AJ27" s="103">
        <f>AVERAGE(L:L)</f>
        <v>0.62793444944634069</v>
      </c>
      <c r="AK27" s="104"/>
      <c r="AL27" s="104"/>
      <c r="AM27" s="104"/>
      <c r="AN27" s="105"/>
    </row>
    <row r="28" spans="1:40" x14ac:dyDescent="0.25">
      <c r="A28" s="130">
        <v>37072</v>
      </c>
      <c r="B28" s="41">
        <v>329.35</v>
      </c>
      <c r="C28" s="39">
        <v>10395823.199999999</v>
      </c>
      <c r="D28" s="12">
        <f t="shared" si="0"/>
        <v>-0.12578966926793012</v>
      </c>
      <c r="E28" s="12">
        <f t="shared" si="0"/>
        <v>2.2571948125840846E-2</v>
      </c>
      <c r="F28" s="13">
        <f t="shared" si="9"/>
        <v>0.25576309764542643</v>
      </c>
      <c r="G28" s="118">
        <f t="shared" si="4"/>
        <v>-0.18370971834559768</v>
      </c>
      <c r="H28" s="12">
        <f t="shared" si="5"/>
        <v>2.2571948125840846E-2</v>
      </c>
      <c r="I28" s="13">
        <f t="shared" ref="I28:I90" si="10">CORREL(G8:G28,H8:H28)</f>
        <v>0.43353782475065145</v>
      </c>
      <c r="J28" s="118">
        <f t="shared" si="6"/>
        <v>-5.1911776331392101E-2</v>
      </c>
      <c r="K28" s="12">
        <f t="shared" si="1"/>
        <v>2.2571948125840846E-2</v>
      </c>
      <c r="L28" s="117"/>
      <c r="M28" s="118">
        <f t="shared" si="7"/>
        <v>0.241946628936198</v>
      </c>
      <c r="N28" s="12">
        <f t="shared" si="2"/>
        <v>2.2571948125840846E-2</v>
      </c>
      <c r="O28" s="117"/>
      <c r="P28" s="118">
        <f t="shared" si="8"/>
        <v>0.21650682941005517</v>
      </c>
      <c r="Q28" s="12">
        <f t="shared" si="3"/>
        <v>2.2571948125840846E-2</v>
      </c>
      <c r="R28" s="117"/>
      <c r="AI28" s="102" t="s">
        <v>333</v>
      </c>
      <c r="AJ28" s="103">
        <f>AVERAGE(O:O)</f>
        <v>0.57204375501732574</v>
      </c>
      <c r="AK28" s="104"/>
      <c r="AL28" s="104"/>
      <c r="AM28" s="104"/>
      <c r="AN28" s="105"/>
    </row>
    <row r="29" spans="1:40" ht="15.75" thickBot="1" x14ac:dyDescent="0.3">
      <c r="A29" s="130">
        <v>37164</v>
      </c>
      <c r="B29" s="41">
        <v>266.29000000000002</v>
      </c>
      <c r="C29" s="39">
        <v>10416658.6</v>
      </c>
      <c r="D29" s="12">
        <f t="shared" si="0"/>
        <v>-0.29448389147944043</v>
      </c>
      <c r="E29" s="12">
        <f t="shared" si="0"/>
        <v>1.8958392600075147E-2</v>
      </c>
      <c r="F29" s="13">
        <f t="shared" si="9"/>
        <v>0.35170773268867145</v>
      </c>
      <c r="G29" s="118">
        <f t="shared" si="4"/>
        <v>-0.12578966926793012</v>
      </c>
      <c r="H29" s="12">
        <f t="shared" si="5"/>
        <v>1.8958392600075147E-2</v>
      </c>
      <c r="I29" s="13">
        <f t="shared" si="10"/>
        <v>0.5086767817868475</v>
      </c>
      <c r="J29" s="118">
        <f t="shared" si="6"/>
        <v>-0.18370971834559768</v>
      </c>
      <c r="K29" s="12">
        <f t="shared" si="1"/>
        <v>1.8958392600075147E-2</v>
      </c>
      <c r="L29" s="13">
        <f t="shared" ref="L29:L92" si="11">CORREL(J9:J29,K9:K29)</f>
        <v>0.40600570669653918</v>
      </c>
      <c r="M29" s="118">
        <f t="shared" si="7"/>
        <v>-5.1911776331392101E-2</v>
      </c>
      <c r="N29" s="12">
        <f t="shared" si="2"/>
        <v>1.8958392600075147E-2</v>
      </c>
      <c r="O29" s="117"/>
      <c r="P29" s="118">
        <f t="shared" si="8"/>
        <v>0.241946628936198</v>
      </c>
      <c r="Q29" s="12">
        <f t="shared" si="3"/>
        <v>1.8958392600075147E-2</v>
      </c>
      <c r="R29" s="117"/>
      <c r="AI29" s="106" t="s">
        <v>334</v>
      </c>
      <c r="AJ29" s="107">
        <f>AVERAGE(R:R)</f>
        <v>0.4393195269065428</v>
      </c>
      <c r="AK29" s="108"/>
      <c r="AL29" s="108"/>
      <c r="AM29" s="108"/>
      <c r="AN29" s="109"/>
    </row>
    <row r="30" spans="1:40" x14ac:dyDescent="0.25">
      <c r="A30" s="130">
        <v>37256</v>
      </c>
      <c r="B30" s="41">
        <v>298.16000000000003</v>
      </c>
      <c r="C30" s="39">
        <v>10434708.5</v>
      </c>
      <c r="D30" s="12">
        <f t="shared" si="0"/>
        <v>-0.17129436615803662</v>
      </c>
      <c r="E30" s="12">
        <f t="shared" si="0"/>
        <v>1.3557809585894365E-2</v>
      </c>
      <c r="F30" s="13">
        <f t="shared" si="9"/>
        <v>0.44105783424151634</v>
      </c>
      <c r="G30" s="118">
        <f t="shared" si="4"/>
        <v>-0.29448389147944043</v>
      </c>
      <c r="H30" s="12">
        <f t="shared" si="5"/>
        <v>1.3557809585894365E-2</v>
      </c>
      <c r="I30" s="13">
        <f t="shared" si="10"/>
        <v>0.61274770866226025</v>
      </c>
      <c r="J30" s="118">
        <f t="shared" si="6"/>
        <v>-0.12578966926793012</v>
      </c>
      <c r="K30" s="12">
        <f t="shared" si="1"/>
        <v>1.3557809585894365E-2</v>
      </c>
      <c r="L30" s="13">
        <f t="shared" si="11"/>
        <v>0.51223995298744329</v>
      </c>
      <c r="M30" s="118">
        <f t="shared" si="7"/>
        <v>-0.18370971834559768</v>
      </c>
      <c r="N30" s="12">
        <f t="shared" si="2"/>
        <v>1.3557809585894365E-2</v>
      </c>
      <c r="O30" s="13">
        <f t="shared" ref="O30:O93" si="12">CORREL(M10:M30,N10:N30)</f>
        <v>0.23184781275545283</v>
      </c>
      <c r="P30" s="118">
        <f t="shared" si="8"/>
        <v>-5.1911776331392101E-2</v>
      </c>
      <c r="Q30" s="12">
        <f t="shared" si="3"/>
        <v>1.3557809585894365E-2</v>
      </c>
      <c r="R30" s="117"/>
      <c r="AJ30" s="2"/>
    </row>
    <row r="31" spans="1:40" x14ac:dyDescent="0.25">
      <c r="A31" s="130">
        <v>37346</v>
      </c>
      <c r="B31" s="41">
        <v>303.04000000000002</v>
      </c>
      <c r="C31" s="39">
        <v>10443821.1</v>
      </c>
      <c r="D31" s="12">
        <f t="shared" si="0"/>
        <v>-5.800435188063402E-2</v>
      </c>
      <c r="E31" s="12">
        <f t="shared" si="0"/>
        <v>5.5569333577583091E-3</v>
      </c>
      <c r="F31" s="13">
        <f t="shared" si="9"/>
        <v>0.50575352293168263</v>
      </c>
      <c r="G31" s="118">
        <f t="shared" si="4"/>
        <v>-0.17129436615803662</v>
      </c>
      <c r="H31" s="12">
        <f t="shared" si="5"/>
        <v>5.5569333577583091E-3</v>
      </c>
      <c r="I31" s="13">
        <f t="shared" si="10"/>
        <v>0.68656187401805646</v>
      </c>
      <c r="J31" s="118">
        <f t="shared" si="6"/>
        <v>-0.29448389147944043</v>
      </c>
      <c r="K31" s="12">
        <f t="shared" si="1"/>
        <v>5.5569333577583091E-3</v>
      </c>
      <c r="L31" s="13">
        <f t="shared" si="11"/>
        <v>0.65396621026899437</v>
      </c>
      <c r="M31" s="118">
        <f t="shared" si="7"/>
        <v>-0.12578966926793012</v>
      </c>
      <c r="N31" s="12">
        <f t="shared" si="2"/>
        <v>5.5569333577583091E-3</v>
      </c>
      <c r="O31" s="13">
        <f t="shared" si="12"/>
        <v>0.39775159226764678</v>
      </c>
      <c r="P31" s="118">
        <f t="shared" si="8"/>
        <v>-0.18370971834559768</v>
      </c>
      <c r="Q31" s="12">
        <f t="shared" si="3"/>
        <v>5.5569333577583091E-3</v>
      </c>
      <c r="R31" s="13">
        <f t="shared" ref="R31:R94" si="13">CORREL(P11:P31,Q11:Q31)</f>
        <v>0.16300968345848579</v>
      </c>
    </row>
    <row r="32" spans="1:40" x14ac:dyDescent="0.25">
      <c r="A32" s="130">
        <v>37437</v>
      </c>
      <c r="B32" s="41">
        <v>254.04</v>
      </c>
      <c r="C32" s="39">
        <v>10504623.5</v>
      </c>
      <c r="D32" s="12">
        <f t="shared" si="0"/>
        <v>-0.22866251707909524</v>
      </c>
      <c r="E32" s="12">
        <f t="shared" si="0"/>
        <v>1.0465770522146034E-2</v>
      </c>
      <c r="F32" s="13">
        <f t="shared" si="9"/>
        <v>0.5959809905134773</v>
      </c>
      <c r="G32" s="118">
        <f t="shared" si="4"/>
        <v>-5.800435188063402E-2</v>
      </c>
      <c r="H32" s="12">
        <f t="shared" si="5"/>
        <v>1.0465770522146034E-2</v>
      </c>
      <c r="I32" s="13">
        <f t="shared" si="10"/>
        <v>0.71611181458102247</v>
      </c>
      <c r="J32" s="118">
        <f t="shared" si="6"/>
        <v>-0.17129436615803662</v>
      </c>
      <c r="K32" s="12">
        <f t="shared" si="1"/>
        <v>1.0465770522146034E-2</v>
      </c>
      <c r="L32" s="13">
        <f t="shared" si="11"/>
        <v>0.70138594993691916</v>
      </c>
      <c r="M32" s="118">
        <f t="shared" si="7"/>
        <v>-0.29448389147944043</v>
      </c>
      <c r="N32" s="12">
        <f t="shared" si="2"/>
        <v>1.0465770522146034E-2</v>
      </c>
      <c r="O32" s="13">
        <f t="shared" si="12"/>
        <v>0.50768944763195467</v>
      </c>
      <c r="P32" s="118">
        <f t="shared" si="8"/>
        <v>-0.12578966926793012</v>
      </c>
      <c r="Q32" s="12">
        <f t="shared" si="3"/>
        <v>1.0465770522146034E-2</v>
      </c>
      <c r="R32" s="13">
        <f t="shared" si="13"/>
        <v>0.28866458369305048</v>
      </c>
    </row>
    <row r="33" spans="1:18" x14ac:dyDescent="0.25">
      <c r="A33" s="130">
        <v>37529</v>
      </c>
      <c r="B33" s="41">
        <v>194.76</v>
      </c>
      <c r="C33" s="39">
        <v>10553505.5</v>
      </c>
      <c r="D33" s="12">
        <f t="shared" si="0"/>
        <v>-0.26861692140147964</v>
      </c>
      <c r="E33" s="12">
        <f t="shared" si="0"/>
        <v>1.3137312573534787E-2</v>
      </c>
      <c r="F33" s="13">
        <f t="shared" si="9"/>
        <v>0.66396036657548407</v>
      </c>
      <c r="G33" s="118">
        <f t="shared" si="4"/>
        <v>-0.22866251707909524</v>
      </c>
      <c r="H33" s="12">
        <f t="shared" si="5"/>
        <v>1.3137312573534787E-2</v>
      </c>
      <c r="I33" s="13">
        <f t="shared" si="10"/>
        <v>0.7557070557866542</v>
      </c>
      <c r="J33" s="118">
        <f t="shared" si="6"/>
        <v>-5.800435188063402E-2</v>
      </c>
      <c r="K33" s="12">
        <f t="shared" si="1"/>
        <v>1.3137312573534787E-2</v>
      </c>
      <c r="L33" s="13">
        <f t="shared" si="11"/>
        <v>0.71991526267921602</v>
      </c>
      <c r="M33" s="118">
        <f t="shared" si="7"/>
        <v>-0.17129436615803662</v>
      </c>
      <c r="N33" s="12">
        <f t="shared" si="2"/>
        <v>1.3137312573534787E-2</v>
      </c>
      <c r="O33" s="13">
        <f t="shared" si="12"/>
        <v>0.55391369962739767</v>
      </c>
      <c r="P33" s="118">
        <f t="shared" si="8"/>
        <v>-0.29448389147944043</v>
      </c>
      <c r="Q33" s="12">
        <f t="shared" si="3"/>
        <v>1.3137312573534787E-2</v>
      </c>
      <c r="R33" s="13">
        <f t="shared" si="13"/>
        <v>0.38273288583222687</v>
      </c>
    </row>
    <row r="34" spans="1:18" x14ac:dyDescent="0.25">
      <c r="A34" s="130">
        <v>37621</v>
      </c>
      <c r="B34" s="41">
        <v>203.25</v>
      </c>
      <c r="C34" s="39">
        <v>10571434.800000001</v>
      </c>
      <c r="D34" s="12">
        <f t="shared" si="0"/>
        <v>-0.31831902334317153</v>
      </c>
      <c r="E34" s="12">
        <f t="shared" si="0"/>
        <v>1.3103030142145311E-2</v>
      </c>
      <c r="F34" s="13">
        <f t="shared" si="9"/>
        <v>0.73135416846241752</v>
      </c>
      <c r="G34" s="118">
        <f t="shared" si="4"/>
        <v>-0.26861692140147964</v>
      </c>
      <c r="H34" s="12">
        <f t="shared" si="5"/>
        <v>1.3103030142145311E-2</v>
      </c>
      <c r="I34" s="13">
        <f t="shared" si="10"/>
        <v>0.79646371639782687</v>
      </c>
      <c r="J34" s="118">
        <f t="shared" si="6"/>
        <v>-0.22866251707909524</v>
      </c>
      <c r="K34" s="12">
        <f t="shared" si="1"/>
        <v>1.3103030142145311E-2</v>
      </c>
      <c r="L34" s="13">
        <f t="shared" si="11"/>
        <v>0.74829226037411156</v>
      </c>
      <c r="M34" s="118">
        <f t="shared" si="7"/>
        <v>-5.800435188063402E-2</v>
      </c>
      <c r="N34" s="12">
        <f t="shared" si="2"/>
        <v>1.3103030142145311E-2</v>
      </c>
      <c r="O34" s="13">
        <f t="shared" si="12"/>
        <v>0.57724882307848957</v>
      </c>
      <c r="P34" s="118">
        <f t="shared" si="8"/>
        <v>-0.17129436615803662</v>
      </c>
      <c r="Q34" s="12">
        <f t="shared" si="3"/>
        <v>1.3103030142145311E-2</v>
      </c>
      <c r="R34" s="13">
        <f t="shared" si="13"/>
        <v>0.43610847957861548</v>
      </c>
    </row>
    <row r="35" spans="1:18" x14ac:dyDescent="0.25">
      <c r="A35" s="130">
        <v>37711</v>
      </c>
      <c r="B35" s="41">
        <v>176.41</v>
      </c>
      <c r="C35" s="39">
        <v>10548557.9</v>
      </c>
      <c r="D35" s="12">
        <f t="shared" si="0"/>
        <v>-0.41786562829989449</v>
      </c>
      <c r="E35" s="12">
        <f t="shared" si="0"/>
        <v>1.0028590014817595E-2</v>
      </c>
      <c r="F35" s="13">
        <f t="shared" si="9"/>
        <v>0.75063339479964231</v>
      </c>
      <c r="G35" s="118">
        <f t="shared" si="4"/>
        <v>-0.31831902334317153</v>
      </c>
      <c r="H35" s="12">
        <f t="shared" si="5"/>
        <v>1.0028590014817595E-2</v>
      </c>
      <c r="I35" s="13">
        <f t="shared" si="10"/>
        <v>0.81682268315296935</v>
      </c>
      <c r="J35" s="118">
        <f t="shared" si="6"/>
        <v>-0.26861692140147964</v>
      </c>
      <c r="K35" s="12">
        <f t="shared" si="1"/>
        <v>1.0028590014817595E-2</v>
      </c>
      <c r="L35" s="13">
        <f t="shared" si="11"/>
        <v>0.76402923681622781</v>
      </c>
      <c r="M35" s="118">
        <f t="shared" si="7"/>
        <v>-0.22866251707909524</v>
      </c>
      <c r="N35" s="12">
        <f t="shared" si="2"/>
        <v>1.0028590014817595E-2</v>
      </c>
      <c r="O35" s="13">
        <f t="shared" si="12"/>
        <v>0.60917732058892826</v>
      </c>
      <c r="P35" s="118">
        <f t="shared" si="8"/>
        <v>-5.800435188063402E-2</v>
      </c>
      <c r="Q35" s="12">
        <f t="shared" si="3"/>
        <v>1.0028590014817595E-2</v>
      </c>
      <c r="R35" s="13">
        <f t="shared" si="13"/>
        <v>0.46775992912844316</v>
      </c>
    </row>
    <row r="36" spans="1:18" x14ac:dyDescent="0.25">
      <c r="A36" s="130">
        <v>37802</v>
      </c>
      <c r="B36" s="41">
        <v>202.94</v>
      </c>
      <c r="C36" s="39">
        <v>10562616</v>
      </c>
      <c r="D36" s="12">
        <f t="shared" si="0"/>
        <v>-0.20114942528735635</v>
      </c>
      <c r="E36" s="12">
        <f t="shared" si="0"/>
        <v>5.5206643055794036E-3</v>
      </c>
      <c r="F36" s="13">
        <f t="shared" si="9"/>
        <v>0.73726083878423554</v>
      </c>
      <c r="G36" s="118">
        <f t="shared" si="4"/>
        <v>-0.41786562829989449</v>
      </c>
      <c r="H36" s="12">
        <f t="shared" si="5"/>
        <v>5.5206643055794036E-3</v>
      </c>
      <c r="I36" s="13">
        <f t="shared" si="10"/>
        <v>0.82759412844690072</v>
      </c>
      <c r="J36" s="118">
        <f t="shared" si="6"/>
        <v>-0.31831902334317153</v>
      </c>
      <c r="K36" s="12">
        <f t="shared" si="1"/>
        <v>5.5206643055794036E-3</v>
      </c>
      <c r="L36" s="13">
        <f t="shared" si="11"/>
        <v>0.7739030998930313</v>
      </c>
      <c r="M36" s="118">
        <f t="shared" si="7"/>
        <v>-0.26861692140147964</v>
      </c>
      <c r="N36" s="12">
        <f t="shared" si="2"/>
        <v>5.5206643055794036E-3</v>
      </c>
      <c r="O36" s="13">
        <f t="shared" si="12"/>
        <v>0.62935486273793151</v>
      </c>
      <c r="P36" s="118">
        <f t="shared" si="8"/>
        <v>-0.22866251707909524</v>
      </c>
      <c r="Q36" s="12">
        <f t="shared" si="3"/>
        <v>5.5206643055794036E-3</v>
      </c>
      <c r="R36" s="13">
        <f t="shared" si="13"/>
        <v>0.51394940807220779</v>
      </c>
    </row>
    <row r="37" spans="1:18" x14ac:dyDescent="0.25">
      <c r="A37" s="130">
        <v>37894</v>
      </c>
      <c r="B37" s="41">
        <v>206.86</v>
      </c>
      <c r="C37" s="39">
        <v>10628784.800000001</v>
      </c>
      <c r="D37" s="12">
        <f t="shared" si="0"/>
        <v>6.2127746970630726E-2</v>
      </c>
      <c r="E37" s="12">
        <f t="shared" si="0"/>
        <v>7.1331085201975508E-3</v>
      </c>
      <c r="F37" s="13">
        <f t="shared" si="9"/>
        <v>0.69258872860792531</v>
      </c>
      <c r="G37" s="118">
        <f t="shared" si="4"/>
        <v>-0.20114942528735635</v>
      </c>
      <c r="H37" s="12">
        <f t="shared" si="5"/>
        <v>7.1331085201975508E-3</v>
      </c>
      <c r="I37" s="13">
        <f t="shared" si="10"/>
        <v>0.85967226454571721</v>
      </c>
      <c r="J37" s="118">
        <f t="shared" si="6"/>
        <v>-0.41786562829989449</v>
      </c>
      <c r="K37" s="12">
        <f t="shared" si="1"/>
        <v>7.1331085201975508E-3</v>
      </c>
      <c r="L37" s="13">
        <f t="shared" si="11"/>
        <v>0.79587015139504824</v>
      </c>
      <c r="M37" s="118">
        <f t="shared" si="7"/>
        <v>-0.31831902334317153</v>
      </c>
      <c r="N37" s="12">
        <f t="shared" si="2"/>
        <v>7.1331085201975508E-3</v>
      </c>
      <c r="O37" s="13">
        <f t="shared" si="12"/>
        <v>0.66391178205538404</v>
      </c>
      <c r="P37" s="118">
        <f t="shared" si="8"/>
        <v>-0.26861692140147964</v>
      </c>
      <c r="Q37" s="12">
        <f t="shared" si="3"/>
        <v>7.1331085201975508E-3</v>
      </c>
      <c r="R37" s="13">
        <f t="shared" si="13"/>
        <v>0.54763015043416041</v>
      </c>
    </row>
    <row r="38" spans="1:18" x14ac:dyDescent="0.25">
      <c r="A38" s="130">
        <v>37986</v>
      </c>
      <c r="B38" s="41">
        <v>229.31</v>
      </c>
      <c r="C38" s="39">
        <v>10707700.9</v>
      </c>
      <c r="D38" s="12">
        <f t="shared" si="0"/>
        <v>0.12821648216482173</v>
      </c>
      <c r="E38" s="12">
        <f t="shared" si="0"/>
        <v>1.2890028891820782E-2</v>
      </c>
      <c r="F38" s="13">
        <f t="shared" si="9"/>
        <v>0.65370774690515132</v>
      </c>
      <c r="G38" s="118">
        <f t="shared" si="4"/>
        <v>6.2127746970630726E-2</v>
      </c>
      <c r="H38" s="12">
        <f t="shared" si="5"/>
        <v>1.2890028891820782E-2</v>
      </c>
      <c r="I38" s="13">
        <f t="shared" si="10"/>
        <v>0.85577512945127676</v>
      </c>
      <c r="J38" s="118">
        <f t="shared" si="6"/>
        <v>-0.20114942528735635</v>
      </c>
      <c r="K38" s="12">
        <f t="shared" si="1"/>
        <v>1.2890028891820782E-2</v>
      </c>
      <c r="L38" s="13">
        <f t="shared" si="11"/>
        <v>0.82954948916413662</v>
      </c>
      <c r="M38" s="118">
        <f t="shared" si="7"/>
        <v>-0.41786562829989449</v>
      </c>
      <c r="N38" s="12">
        <f t="shared" si="2"/>
        <v>1.2890028891820782E-2</v>
      </c>
      <c r="O38" s="13">
        <f t="shared" si="12"/>
        <v>0.66575829745477311</v>
      </c>
      <c r="P38" s="118">
        <f t="shared" si="8"/>
        <v>-0.31831902334317153</v>
      </c>
      <c r="Q38" s="12">
        <f t="shared" si="3"/>
        <v>1.2890028891820782E-2</v>
      </c>
      <c r="R38" s="13">
        <f t="shared" si="13"/>
        <v>0.5598460699022354</v>
      </c>
    </row>
    <row r="39" spans="1:18" x14ac:dyDescent="0.25">
      <c r="A39" s="130">
        <v>38077</v>
      </c>
      <c r="B39" s="41">
        <v>236.59</v>
      </c>
      <c r="C39" s="39">
        <v>10776818</v>
      </c>
      <c r="D39" s="12">
        <f t="shared" si="0"/>
        <v>0.34113712374581939</v>
      </c>
      <c r="E39" s="12">
        <f t="shared" si="0"/>
        <v>2.1638986311105057E-2</v>
      </c>
      <c r="F39" s="13">
        <f t="shared" si="9"/>
        <v>0.63804257936067998</v>
      </c>
      <c r="G39" s="118">
        <f t="shared" si="4"/>
        <v>0.12821648216482173</v>
      </c>
      <c r="H39" s="12">
        <f t="shared" si="5"/>
        <v>2.1638986311105057E-2</v>
      </c>
      <c r="I39" s="13">
        <f t="shared" si="10"/>
        <v>0.84911198726328152</v>
      </c>
      <c r="J39" s="118">
        <f t="shared" si="6"/>
        <v>6.2127746970630726E-2</v>
      </c>
      <c r="K39" s="12">
        <f t="shared" si="1"/>
        <v>2.1638986311105057E-2</v>
      </c>
      <c r="L39" s="13">
        <f t="shared" si="11"/>
        <v>0.91154682781542329</v>
      </c>
      <c r="M39" s="118">
        <f t="shared" si="7"/>
        <v>-0.20114942528735635</v>
      </c>
      <c r="N39" s="12">
        <f t="shared" si="2"/>
        <v>2.1638986311105057E-2</v>
      </c>
      <c r="O39" s="13">
        <f t="shared" si="12"/>
        <v>0.74249625485018167</v>
      </c>
      <c r="P39" s="118">
        <f t="shared" si="8"/>
        <v>-0.41786562829989449</v>
      </c>
      <c r="Q39" s="12">
        <f t="shared" si="3"/>
        <v>2.1638986311105057E-2</v>
      </c>
      <c r="R39" s="13">
        <f t="shared" si="13"/>
        <v>0.55726835444524947</v>
      </c>
    </row>
    <row r="40" spans="1:18" x14ac:dyDescent="0.25">
      <c r="A40" s="130">
        <v>38168</v>
      </c>
      <c r="B40" s="41">
        <v>240.86</v>
      </c>
      <c r="C40" s="39">
        <v>10845210.4</v>
      </c>
      <c r="D40" s="12">
        <f t="shared" si="0"/>
        <v>0.18685325712033118</v>
      </c>
      <c r="E40" s="12">
        <f t="shared" si="0"/>
        <v>2.6754205586949409E-2</v>
      </c>
      <c r="F40" s="13">
        <f t="shared" si="9"/>
        <v>0.6412171809257472</v>
      </c>
      <c r="G40" s="118">
        <f t="shared" si="4"/>
        <v>0.34113712374581939</v>
      </c>
      <c r="H40" s="12">
        <f t="shared" si="5"/>
        <v>2.6754205586949409E-2</v>
      </c>
      <c r="I40" s="13">
        <f t="shared" si="10"/>
        <v>0.84300092836148433</v>
      </c>
      <c r="J40" s="118">
        <f t="shared" si="6"/>
        <v>0.12821648216482173</v>
      </c>
      <c r="K40" s="12">
        <f t="shared" si="1"/>
        <v>2.6754205586949409E-2</v>
      </c>
      <c r="L40" s="13">
        <f t="shared" si="11"/>
        <v>0.91147373232035978</v>
      </c>
      <c r="M40" s="118">
        <f t="shared" si="7"/>
        <v>6.2127746970630726E-2</v>
      </c>
      <c r="N40" s="12">
        <f t="shared" si="2"/>
        <v>2.6754205586949409E-2</v>
      </c>
      <c r="O40" s="13">
        <f t="shared" si="12"/>
        <v>0.80394278237603145</v>
      </c>
      <c r="P40" s="118">
        <f t="shared" si="8"/>
        <v>-0.20114942528735635</v>
      </c>
      <c r="Q40" s="12">
        <f t="shared" si="3"/>
        <v>2.6754205586949409E-2</v>
      </c>
      <c r="R40" s="13">
        <f t="shared" si="13"/>
        <v>0.58720828501826217</v>
      </c>
    </row>
    <row r="41" spans="1:18" x14ac:dyDescent="0.25">
      <c r="A41" s="130">
        <v>38260</v>
      </c>
      <c r="B41" s="41">
        <v>237.74</v>
      </c>
      <c r="C41" s="39">
        <v>10877698.1</v>
      </c>
      <c r="D41" s="12">
        <f t="shared" si="0"/>
        <v>0.14927970608140773</v>
      </c>
      <c r="E41" s="12">
        <f t="shared" si="0"/>
        <v>2.3418791958230045E-2</v>
      </c>
      <c r="F41" s="13">
        <f t="shared" si="9"/>
        <v>0.63770590723748932</v>
      </c>
      <c r="G41" s="118">
        <f t="shared" si="4"/>
        <v>0.18685325712033118</v>
      </c>
      <c r="H41" s="12">
        <f t="shared" si="5"/>
        <v>2.3418791958230045E-2</v>
      </c>
      <c r="I41" s="13">
        <f t="shared" si="10"/>
        <v>0.8330552707841361</v>
      </c>
      <c r="J41" s="118">
        <f t="shared" si="6"/>
        <v>0.34113712374581939</v>
      </c>
      <c r="K41" s="12">
        <f t="shared" si="1"/>
        <v>2.3418791958230045E-2</v>
      </c>
      <c r="L41" s="13">
        <f t="shared" si="11"/>
        <v>0.87960738624183998</v>
      </c>
      <c r="M41" s="118">
        <f t="shared" si="7"/>
        <v>0.12821648216482173</v>
      </c>
      <c r="N41" s="12">
        <f t="shared" si="2"/>
        <v>2.3418791958230045E-2</v>
      </c>
      <c r="O41" s="13">
        <f t="shared" si="12"/>
        <v>0.79819257844043479</v>
      </c>
      <c r="P41" s="118">
        <f t="shared" si="8"/>
        <v>6.2127746970630726E-2</v>
      </c>
      <c r="Q41" s="12">
        <f t="shared" si="3"/>
        <v>2.3418791958230045E-2</v>
      </c>
      <c r="R41" s="13">
        <f t="shared" si="13"/>
        <v>0.62247836372657683</v>
      </c>
    </row>
    <row r="42" spans="1:18" x14ac:dyDescent="0.25">
      <c r="A42" s="130">
        <v>38352</v>
      </c>
      <c r="B42" s="41">
        <v>251.11</v>
      </c>
      <c r="C42" s="39">
        <v>10924915.6</v>
      </c>
      <c r="D42" s="12">
        <f t="shared" si="0"/>
        <v>9.5067812132048291E-2</v>
      </c>
      <c r="E42" s="12">
        <f t="shared" si="0"/>
        <v>2.0285839325228094E-2</v>
      </c>
      <c r="F42" s="13">
        <f t="shared" si="9"/>
        <v>0.62570707006275217</v>
      </c>
      <c r="G42" s="118">
        <f t="shared" si="4"/>
        <v>0.14927970608140773</v>
      </c>
      <c r="H42" s="12">
        <f t="shared" si="5"/>
        <v>2.0285839325228094E-2</v>
      </c>
      <c r="I42" s="13">
        <f t="shared" si="10"/>
        <v>0.82291482338742283</v>
      </c>
      <c r="J42" s="118">
        <f t="shared" si="6"/>
        <v>0.18685325712033118</v>
      </c>
      <c r="K42" s="12">
        <f t="shared" si="1"/>
        <v>2.0285839325228094E-2</v>
      </c>
      <c r="L42" s="13">
        <f t="shared" si="11"/>
        <v>0.86253888284184865</v>
      </c>
      <c r="M42" s="118">
        <f t="shared" si="7"/>
        <v>0.34113712374581939</v>
      </c>
      <c r="N42" s="12">
        <f t="shared" si="2"/>
        <v>2.0285839325228094E-2</v>
      </c>
      <c r="O42" s="13">
        <f t="shared" si="12"/>
        <v>0.7399235618800214</v>
      </c>
      <c r="P42" s="118">
        <f t="shared" si="8"/>
        <v>0.12821648216482173</v>
      </c>
      <c r="Q42" s="12">
        <f t="shared" si="3"/>
        <v>2.0285839325228094E-2</v>
      </c>
      <c r="R42" s="13">
        <f t="shared" si="13"/>
        <v>0.61265538024809485</v>
      </c>
    </row>
    <row r="43" spans="1:18" x14ac:dyDescent="0.25">
      <c r="A43" s="130">
        <v>38442</v>
      </c>
      <c r="B43" s="41">
        <v>262.19</v>
      </c>
      <c r="C43" s="39">
        <v>10955976.4</v>
      </c>
      <c r="D43" s="12">
        <f t="shared" si="0"/>
        <v>0.10820406610592159</v>
      </c>
      <c r="E43" s="12">
        <f t="shared" si="0"/>
        <v>1.6624424760629752E-2</v>
      </c>
      <c r="F43" s="13">
        <f t="shared" si="9"/>
        <v>0.55923686745158174</v>
      </c>
      <c r="G43" s="118">
        <f t="shared" si="4"/>
        <v>9.5067812132048291E-2</v>
      </c>
      <c r="H43" s="12">
        <f t="shared" si="5"/>
        <v>1.6624424760629752E-2</v>
      </c>
      <c r="I43" s="13">
        <f t="shared" si="10"/>
        <v>0.79348274915941697</v>
      </c>
      <c r="J43" s="118">
        <f t="shared" si="6"/>
        <v>0.14927970608140773</v>
      </c>
      <c r="K43" s="12">
        <f t="shared" si="1"/>
        <v>1.6624424760629752E-2</v>
      </c>
      <c r="L43" s="13">
        <f t="shared" si="11"/>
        <v>0.87815305223992191</v>
      </c>
      <c r="M43" s="118">
        <f t="shared" si="7"/>
        <v>0.18685325712033118</v>
      </c>
      <c r="N43" s="12">
        <f t="shared" si="2"/>
        <v>1.6624424760629752E-2</v>
      </c>
      <c r="O43" s="13">
        <f t="shared" si="12"/>
        <v>0.74158967356257177</v>
      </c>
      <c r="P43" s="118">
        <f t="shared" si="8"/>
        <v>0.34113712374581939</v>
      </c>
      <c r="Q43" s="12">
        <f t="shared" si="3"/>
        <v>1.6624424760629752E-2</v>
      </c>
      <c r="R43" s="13">
        <f t="shared" si="13"/>
        <v>0.52870654315456866</v>
      </c>
    </row>
    <row r="44" spans="1:18" x14ac:dyDescent="0.25">
      <c r="A44" s="130">
        <v>38533</v>
      </c>
      <c r="B44" s="41">
        <v>275.92</v>
      </c>
      <c r="C44" s="39">
        <v>11022904.4</v>
      </c>
      <c r="D44" s="12">
        <f t="shared" si="0"/>
        <v>0.14556173710869391</v>
      </c>
      <c r="E44" s="12">
        <f t="shared" si="0"/>
        <v>1.6384559952843381E-2</v>
      </c>
      <c r="F44" s="13">
        <f t="shared" si="9"/>
        <v>0.4649841733779897</v>
      </c>
      <c r="G44" s="118">
        <f t="shared" si="4"/>
        <v>0.10820406610592159</v>
      </c>
      <c r="H44" s="12">
        <f t="shared" si="5"/>
        <v>1.6384559952843381E-2</v>
      </c>
      <c r="I44" s="13">
        <f t="shared" si="10"/>
        <v>0.74395872651725847</v>
      </c>
      <c r="J44" s="118">
        <f t="shared" si="6"/>
        <v>9.5067812132048291E-2</v>
      </c>
      <c r="K44" s="12">
        <f t="shared" si="1"/>
        <v>1.6384559952843381E-2</v>
      </c>
      <c r="L44" s="13">
        <f t="shared" si="11"/>
        <v>0.86151411190504956</v>
      </c>
      <c r="M44" s="118">
        <f t="shared" si="7"/>
        <v>0.14927970608140773</v>
      </c>
      <c r="N44" s="12">
        <f t="shared" si="2"/>
        <v>1.6384559952843381E-2</v>
      </c>
      <c r="O44" s="13">
        <f t="shared" si="12"/>
        <v>0.77513226321766071</v>
      </c>
      <c r="P44" s="118">
        <f t="shared" si="8"/>
        <v>0.18685325712033118</v>
      </c>
      <c r="Q44" s="12">
        <f t="shared" si="3"/>
        <v>1.6384559952843381E-2</v>
      </c>
      <c r="R44" s="13">
        <f t="shared" si="13"/>
        <v>0.53849316967130423</v>
      </c>
    </row>
    <row r="45" spans="1:18" x14ac:dyDescent="0.25">
      <c r="A45" s="130">
        <v>38625</v>
      </c>
      <c r="B45" s="41">
        <v>297.39999999999998</v>
      </c>
      <c r="C45" s="39">
        <v>11111499.4</v>
      </c>
      <c r="D45" s="12">
        <f t="shared" si="0"/>
        <v>0.2509464120467737</v>
      </c>
      <c r="E45" s="12">
        <f t="shared" si="0"/>
        <v>2.1493637518768871E-2</v>
      </c>
      <c r="F45" s="13">
        <f t="shared" si="9"/>
        <v>0.40281515291410958</v>
      </c>
      <c r="G45" s="118">
        <f t="shared" si="4"/>
        <v>0.14556173710869391</v>
      </c>
      <c r="H45" s="12">
        <f t="shared" si="5"/>
        <v>2.1493637518768871E-2</v>
      </c>
      <c r="I45" s="13">
        <f t="shared" si="10"/>
        <v>0.7038899182151036</v>
      </c>
      <c r="J45" s="118">
        <f t="shared" si="6"/>
        <v>0.10820406610592159</v>
      </c>
      <c r="K45" s="12">
        <f t="shared" si="1"/>
        <v>2.1493637518768871E-2</v>
      </c>
      <c r="L45" s="13">
        <f t="shared" si="11"/>
        <v>0.85376233483103237</v>
      </c>
      <c r="M45" s="118">
        <f t="shared" si="7"/>
        <v>9.5067812132048291E-2</v>
      </c>
      <c r="N45" s="12">
        <f t="shared" si="2"/>
        <v>2.1493637518768871E-2</v>
      </c>
      <c r="O45" s="13">
        <f t="shared" si="12"/>
        <v>0.78063033718627084</v>
      </c>
      <c r="P45" s="118">
        <f t="shared" si="8"/>
        <v>0.14927970608140773</v>
      </c>
      <c r="Q45" s="12">
        <f t="shared" si="3"/>
        <v>2.1493637518768871E-2</v>
      </c>
      <c r="R45" s="13">
        <f t="shared" si="13"/>
        <v>0.61754799532135529</v>
      </c>
    </row>
    <row r="46" spans="1:18" x14ac:dyDescent="0.25">
      <c r="A46" s="130">
        <v>38717</v>
      </c>
      <c r="B46" s="41">
        <v>310.02999999999997</v>
      </c>
      <c r="C46" s="39">
        <v>11185568.9</v>
      </c>
      <c r="D46" s="12">
        <f t="shared" si="0"/>
        <v>0.23463820636374488</v>
      </c>
      <c r="E46" s="12">
        <f t="shared" si="0"/>
        <v>2.3858609946606935E-2</v>
      </c>
      <c r="F46" s="13">
        <f t="shared" si="9"/>
        <v>0.34418592031438666</v>
      </c>
      <c r="G46" s="118">
        <f t="shared" si="4"/>
        <v>0.2509464120467737</v>
      </c>
      <c r="H46" s="12">
        <f t="shared" si="5"/>
        <v>2.3858609946606935E-2</v>
      </c>
      <c r="I46" s="13">
        <f t="shared" si="10"/>
        <v>0.70068558525025937</v>
      </c>
      <c r="J46" s="118">
        <f t="shared" si="6"/>
        <v>0.14556173710869391</v>
      </c>
      <c r="K46" s="12">
        <f t="shared" si="1"/>
        <v>2.3858609946606935E-2</v>
      </c>
      <c r="L46" s="13">
        <f t="shared" si="11"/>
        <v>0.84455763434309983</v>
      </c>
      <c r="M46" s="118">
        <f t="shared" si="7"/>
        <v>0.10820406610592159</v>
      </c>
      <c r="N46" s="12">
        <f t="shared" si="2"/>
        <v>2.3858609946606935E-2</v>
      </c>
      <c r="O46" s="13">
        <f t="shared" si="12"/>
        <v>0.75268941521212274</v>
      </c>
      <c r="P46" s="118">
        <f t="shared" si="8"/>
        <v>9.5067812132048291E-2</v>
      </c>
      <c r="Q46" s="12">
        <f t="shared" si="3"/>
        <v>2.3858609946606935E-2</v>
      </c>
      <c r="R46" s="13">
        <f t="shared" si="13"/>
        <v>0.58712456636524657</v>
      </c>
    </row>
    <row r="47" spans="1:18" x14ac:dyDescent="0.25">
      <c r="A47" s="130">
        <v>38807</v>
      </c>
      <c r="B47" s="41">
        <v>334.44</v>
      </c>
      <c r="C47" s="39">
        <v>11295156.4</v>
      </c>
      <c r="D47" s="12">
        <f t="shared" si="0"/>
        <v>0.27556352263625605</v>
      </c>
      <c r="E47" s="12">
        <f t="shared" si="0"/>
        <v>3.0958445657111922E-2</v>
      </c>
      <c r="F47" s="13">
        <f t="shared" si="9"/>
        <v>0.47113651010765201</v>
      </c>
      <c r="G47" s="118">
        <f t="shared" si="4"/>
        <v>0.23463820636374488</v>
      </c>
      <c r="H47" s="12">
        <f t="shared" si="5"/>
        <v>3.0958445657111922E-2</v>
      </c>
      <c r="I47" s="13">
        <f t="shared" si="10"/>
        <v>0.70125745788784732</v>
      </c>
      <c r="J47" s="118">
        <f t="shared" si="6"/>
        <v>0.2509464120467737</v>
      </c>
      <c r="K47" s="12">
        <f t="shared" si="1"/>
        <v>3.0958445657111922E-2</v>
      </c>
      <c r="L47" s="13">
        <f t="shared" si="11"/>
        <v>0.85994499156319693</v>
      </c>
      <c r="M47" s="118">
        <f t="shared" si="7"/>
        <v>0.14556173710869391</v>
      </c>
      <c r="N47" s="12">
        <f t="shared" si="2"/>
        <v>3.0958445657111922E-2</v>
      </c>
      <c r="O47" s="13">
        <f t="shared" si="12"/>
        <v>0.71423035191865103</v>
      </c>
      <c r="P47" s="118">
        <f t="shared" si="8"/>
        <v>0.10820406610592159</v>
      </c>
      <c r="Q47" s="12">
        <f t="shared" si="3"/>
        <v>3.0958445657111922E-2</v>
      </c>
      <c r="R47" s="13">
        <f t="shared" si="13"/>
        <v>0.51556889815029616</v>
      </c>
    </row>
    <row r="48" spans="1:18" x14ac:dyDescent="0.25">
      <c r="A48" s="130">
        <v>38898</v>
      </c>
      <c r="B48" s="41">
        <v>320.66000000000003</v>
      </c>
      <c r="C48" s="39">
        <v>11432149.199999999</v>
      </c>
      <c r="D48" s="12">
        <f t="shared" si="0"/>
        <v>0.16214844882574653</v>
      </c>
      <c r="E48" s="12">
        <f t="shared" si="0"/>
        <v>3.7126766698620584E-2</v>
      </c>
      <c r="F48" s="13">
        <f t="shared" si="9"/>
        <v>0.5896718248293682</v>
      </c>
      <c r="G48" s="118">
        <f t="shared" si="4"/>
        <v>0.27556352263625605</v>
      </c>
      <c r="H48" s="12">
        <f t="shared" si="5"/>
        <v>3.7126766698620584E-2</v>
      </c>
      <c r="I48" s="13">
        <f t="shared" si="10"/>
        <v>0.78713881682863474</v>
      </c>
      <c r="J48" s="118">
        <f t="shared" si="6"/>
        <v>0.23463820636374488</v>
      </c>
      <c r="K48" s="12">
        <f t="shared" si="1"/>
        <v>3.7126766698620584E-2</v>
      </c>
      <c r="L48" s="13">
        <f t="shared" si="11"/>
        <v>0.83823972513278966</v>
      </c>
      <c r="M48" s="118">
        <f t="shared" si="7"/>
        <v>0.2509464120467737</v>
      </c>
      <c r="N48" s="12">
        <f t="shared" si="2"/>
        <v>3.7126766698620584E-2</v>
      </c>
      <c r="O48" s="13">
        <f t="shared" si="12"/>
        <v>0.71378777631141099</v>
      </c>
      <c r="P48" s="118">
        <f t="shared" si="8"/>
        <v>0.14556173710869391</v>
      </c>
      <c r="Q48" s="12">
        <f t="shared" si="3"/>
        <v>3.7126766698620584E-2</v>
      </c>
      <c r="R48" s="13">
        <f t="shared" si="13"/>
        <v>0.45990153666211997</v>
      </c>
    </row>
    <row r="49" spans="1:18" x14ac:dyDescent="0.25">
      <c r="A49" s="130">
        <v>38990</v>
      </c>
      <c r="B49" s="41">
        <v>341.43</v>
      </c>
      <c r="C49" s="39">
        <v>11502475.4</v>
      </c>
      <c r="D49" s="12">
        <f t="shared" si="0"/>
        <v>0.14804976462676533</v>
      </c>
      <c r="E49" s="12">
        <f t="shared" si="0"/>
        <v>3.5186610368713955E-2</v>
      </c>
      <c r="F49" s="13">
        <f t="shared" si="9"/>
        <v>0.61085307465384986</v>
      </c>
      <c r="G49" s="118">
        <f t="shared" si="4"/>
        <v>0.16214844882574653</v>
      </c>
      <c r="H49" s="12">
        <f t="shared" si="5"/>
        <v>3.5186610368713955E-2</v>
      </c>
      <c r="I49" s="13">
        <f t="shared" si="10"/>
        <v>0.80949510583406947</v>
      </c>
      <c r="J49" s="118">
        <f t="shared" si="6"/>
        <v>0.27556352263625605</v>
      </c>
      <c r="K49" s="12">
        <f t="shared" si="1"/>
        <v>3.5186610368713955E-2</v>
      </c>
      <c r="L49" s="13">
        <f t="shared" si="11"/>
        <v>0.85924300566240674</v>
      </c>
      <c r="M49" s="118">
        <f t="shared" si="7"/>
        <v>0.23463820636374488</v>
      </c>
      <c r="N49" s="12">
        <f t="shared" si="2"/>
        <v>3.5186610368713955E-2</v>
      </c>
      <c r="O49" s="13">
        <f t="shared" si="12"/>
        <v>0.73625525326671704</v>
      </c>
      <c r="P49" s="118">
        <f t="shared" si="8"/>
        <v>0.2509464120467737</v>
      </c>
      <c r="Q49" s="12">
        <f t="shared" si="3"/>
        <v>3.5186610368713955E-2</v>
      </c>
      <c r="R49" s="13">
        <f t="shared" si="13"/>
        <v>0.50922072998769707</v>
      </c>
    </row>
    <row r="50" spans="1:18" x14ac:dyDescent="0.25">
      <c r="A50" s="130">
        <v>39082</v>
      </c>
      <c r="B50" s="41">
        <v>365.26</v>
      </c>
      <c r="C50" s="39">
        <v>11623510.800000001</v>
      </c>
      <c r="D50" s="12">
        <f t="shared" si="0"/>
        <v>0.17814405057575078</v>
      </c>
      <c r="E50" s="12">
        <f t="shared" si="0"/>
        <v>3.915240287867694E-2</v>
      </c>
      <c r="F50" s="13">
        <f t="shared" si="9"/>
        <v>0.63934192096234266</v>
      </c>
      <c r="G50" s="118">
        <f t="shared" si="4"/>
        <v>0.14804976462676533</v>
      </c>
      <c r="H50" s="12">
        <f t="shared" si="5"/>
        <v>3.915240287867694E-2</v>
      </c>
      <c r="I50" s="13">
        <f t="shared" si="10"/>
        <v>0.78487149086107078</v>
      </c>
      <c r="J50" s="118">
        <f t="shared" si="6"/>
        <v>0.16214844882574653</v>
      </c>
      <c r="K50" s="12">
        <f t="shared" si="1"/>
        <v>3.915240287867694E-2</v>
      </c>
      <c r="L50" s="13">
        <f t="shared" si="11"/>
        <v>0.84399523050972625</v>
      </c>
      <c r="M50" s="118">
        <f t="shared" si="7"/>
        <v>0.27556352263625605</v>
      </c>
      <c r="N50" s="12">
        <f t="shared" si="2"/>
        <v>3.915240287867694E-2</v>
      </c>
      <c r="O50" s="13">
        <f t="shared" si="12"/>
        <v>0.76075361821042309</v>
      </c>
      <c r="P50" s="118">
        <f t="shared" si="8"/>
        <v>0.23463820636374488</v>
      </c>
      <c r="Q50" s="12">
        <f t="shared" si="3"/>
        <v>3.915240287867694E-2</v>
      </c>
      <c r="R50" s="13">
        <f t="shared" si="13"/>
        <v>0.57646925173090546</v>
      </c>
    </row>
    <row r="51" spans="1:18" x14ac:dyDescent="0.25">
      <c r="A51" s="130">
        <v>39172</v>
      </c>
      <c r="B51" s="41">
        <v>374.22</v>
      </c>
      <c r="C51" s="39">
        <v>11712827.199999999</v>
      </c>
      <c r="D51" s="12">
        <f t="shared" si="0"/>
        <v>0.11894510226049526</v>
      </c>
      <c r="E51" s="12">
        <f t="shared" si="0"/>
        <v>3.6977867787647334E-2</v>
      </c>
      <c r="F51" s="13">
        <f t="shared" si="9"/>
        <v>0.61472834318855829</v>
      </c>
      <c r="G51" s="118">
        <f t="shared" si="4"/>
        <v>0.17814405057575078</v>
      </c>
      <c r="H51" s="12">
        <f t="shared" si="5"/>
        <v>3.6977867787647334E-2</v>
      </c>
      <c r="I51" s="13">
        <f t="shared" si="10"/>
        <v>0.78341866469329535</v>
      </c>
      <c r="J51" s="118">
        <f t="shared" si="6"/>
        <v>0.14804976462676533</v>
      </c>
      <c r="K51" s="12">
        <f t="shared" si="1"/>
        <v>3.6977867787647334E-2</v>
      </c>
      <c r="L51" s="13">
        <f t="shared" si="11"/>
        <v>0.8271482677166182</v>
      </c>
      <c r="M51" s="118">
        <f t="shared" si="7"/>
        <v>0.16214844882574653</v>
      </c>
      <c r="N51" s="12">
        <f t="shared" si="2"/>
        <v>3.6977867787647334E-2</v>
      </c>
      <c r="O51" s="13">
        <f t="shared" si="12"/>
        <v>0.75492409915163106</v>
      </c>
      <c r="P51" s="118">
        <f t="shared" si="8"/>
        <v>0.27556352263625605</v>
      </c>
      <c r="Q51" s="12">
        <f t="shared" si="3"/>
        <v>3.6977867787647334E-2</v>
      </c>
      <c r="R51" s="13">
        <f t="shared" si="13"/>
        <v>0.62057529216123286</v>
      </c>
    </row>
    <row r="52" spans="1:18" x14ac:dyDescent="0.25">
      <c r="A52" s="130">
        <v>39263</v>
      </c>
      <c r="B52" s="41">
        <v>393.71</v>
      </c>
      <c r="C52" s="39">
        <v>11794805.9</v>
      </c>
      <c r="D52" s="12">
        <f t="shared" si="0"/>
        <v>0.22781138901016629</v>
      </c>
      <c r="E52" s="12">
        <f t="shared" si="0"/>
        <v>3.1722530353260447E-2</v>
      </c>
      <c r="F52" s="13">
        <f t="shared" si="9"/>
        <v>0.62685446800344424</v>
      </c>
      <c r="G52" s="118">
        <f t="shared" si="4"/>
        <v>0.11894510226049526</v>
      </c>
      <c r="H52" s="12">
        <f t="shared" si="5"/>
        <v>3.1722530353260447E-2</v>
      </c>
      <c r="I52" s="13">
        <f t="shared" si="10"/>
        <v>0.76618571902191734</v>
      </c>
      <c r="J52" s="118">
        <f t="shared" si="6"/>
        <v>0.17814405057575078</v>
      </c>
      <c r="K52" s="12">
        <f t="shared" si="1"/>
        <v>3.1722530353260447E-2</v>
      </c>
      <c r="L52" s="13">
        <f t="shared" si="11"/>
        <v>0.81217536276428481</v>
      </c>
      <c r="M52" s="118">
        <f t="shared" si="7"/>
        <v>0.14804976462676533</v>
      </c>
      <c r="N52" s="12">
        <f t="shared" si="2"/>
        <v>3.1722530353260447E-2</v>
      </c>
      <c r="O52" s="13">
        <f t="shared" si="12"/>
        <v>0.76294888962843699</v>
      </c>
      <c r="P52" s="118">
        <f t="shared" si="8"/>
        <v>0.16214844882574653</v>
      </c>
      <c r="Q52" s="12">
        <f t="shared" si="3"/>
        <v>3.1722530353260447E-2</v>
      </c>
      <c r="R52" s="13">
        <f t="shared" si="13"/>
        <v>0.61890249451723445</v>
      </c>
    </row>
    <row r="53" spans="1:18" x14ac:dyDescent="0.25">
      <c r="A53" s="130">
        <v>39355</v>
      </c>
      <c r="B53" s="41">
        <v>377.86</v>
      </c>
      <c r="C53" s="39">
        <v>11854969.4</v>
      </c>
      <c r="D53" s="12">
        <f t="shared" si="0"/>
        <v>0.10669829833347988</v>
      </c>
      <c r="E53" s="12">
        <f t="shared" si="0"/>
        <v>3.0645055759041195E-2</v>
      </c>
      <c r="F53" s="13">
        <f t="shared" si="9"/>
        <v>0.59282334239724532</v>
      </c>
      <c r="G53" s="118">
        <f t="shared" si="4"/>
        <v>0.22781138901016629</v>
      </c>
      <c r="H53" s="12">
        <f t="shared" si="5"/>
        <v>3.0645055759041195E-2</v>
      </c>
      <c r="I53" s="13">
        <f t="shared" si="10"/>
        <v>0.77292837637627665</v>
      </c>
      <c r="J53" s="118">
        <f t="shared" si="6"/>
        <v>0.11894510226049526</v>
      </c>
      <c r="K53" s="12">
        <f t="shared" si="1"/>
        <v>3.0645055759041195E-2</v>
      </c>
      <c r="L53" s="13">
        <f t="shared" si="11"/>
        <v>0.79965190448669488</v>
      </c>
      <c r="M53" s="118">
        <f t="shared" si="7"/>
        <v>0.17814405057575078</v>
      </c>
      <c r="N53" s="12">
        <f t="shared" si="2"/>
        <v>3.0645055759041195E-2</v>
      </c>
      <c r="O53" s="13">
        <f t="shared" si="12"/>
        <v>0.75175971249848228</v>
      </c>
      <c r="P53" s="118">
        <f t="shared" si="8"/>
        <v>0.14804976462676533</v>
      </c>
      <c r="Q53" s="12">
        <f t="shared" si="3"/>
        <v>3.0645055759041195E-2</v>
      </c>
      <c r="R53" s="13">
        <f t="shared" si="13"/>
        <v>0.6193902001487005</v>
      </c>
    </row>
    <row r="54" spans="1:18" x14ac:dyDescent="0.25">
      <c r="A54" s="130">
        <v>39447</v>
      </c>
      <c r="B54" s="41">
        <v>364.64</v>
      </c>
      <c r="C54" s="39">
        <v>11932024.4</v>
      </c>
      <c r="D54" s="12">
        <f t="shared" si="0"/>
        <v>-1.6974210151673441E-3</v>
      </c>
      <c r="E54" s="12">
        <f t="shared" si="0"/>
        <v>2.6542204443084305E-2</v>
      </c>
      <c r="F54" s="13">
        <f t="shared" si="9"/>
        <v>0.55356982005641042</v>
      </c>
      <c r="G54" s="118">
        <f t="shared" si="4"/>
        <v>0.10669829833347988</v>
      </c>
      <c r="H54" s="12">
        <f t="shared" si="5"/>
        <v>2.6542204443084305E-2</v>
      </c>
      <c r="I54" s="13">
        <f t="shared" si="10"/>
        <v>0.76136527405512189</v>
      </c>
      <c r="J54" s="118">
        <f t="shared" si="6"/>
        <v>0.22781138901016629</v>
      </c>
      <c r="K54" s="12">
        <f t="shared" si="1"/>
        <v>2.6542204443084305E-2</v>
      </c>
      <c r="L54" s="13">
        <f t="shared" si="11"/>
        <v>0.79686575159703854</v>
      </c>
      <c r="M54" s="118">
        <f t="shared" si="7"/>
        <v>0.11894510226049526</v>
      </c>
      <c r="N54" s="12">
        <f t="shared" si="2"/>
        <v>2.6542204443084305E-2</v>
      </c>
      <c r="O54" s="13">
        <f t="shared" si="12"/>
        <v>0.74122517487193862</v>
      </c>
      <c r="P54" s="118">
        <f t="shared" si="8"/>
        <v>0.17814405057575078</v>
      </c>
      <c r="Q54" s="12">
        <f t="shared" si="3"/>
        <v>2.6542204443084305E-2</v>
      </c>
      <c r="R54" s="13">
        <f t="shared" si="13"/>
        <v>0.59930110290096217</v>
      </c>
    </row>
    <row r="55" spans="1:18" x14ac:dyDescent="0.25">
      <c r="A55" s="130">
        <v>39538</v>
      </c>
      <c r="B55" s="41">
        <v>305.95999999999998</v>
      </c>
      <c r="C55" s="39">
        <v>11991622.199999999</v>
      </c>
      <c r="D55" s="12">
        <f t="shared" si="0"/>
        <v>-0.18240607129496034</v>
      </c>
      <c r="E55" s="12">
        <f t="shared" si="0"/>
        <v>2.3802536760723303E-2</v>
      </c>
      <c r="F55" s="13">
        <f t="shared" si="9"/>
        <v>0.4836832109404729</v>
      </c>
      <c r="G55" s="118">
        <f t="shared" si="4"/>
        <v>-1.6974210151673441E-3</v>
      </c>
      <c r="H55" s="12">
        <f t="shared" si="5"/>
        <v>2.3802536760723303E-2</v>
      </c>
      <c r="I55" s="13">
        <f t="shared" si="10"/>
        <v>0.74476255071526687</v>
      </c>
      <c r="J55" s="118">
        <f t="shared" si="6"/>
        <v>0.10669829833347988</v>
      </c>
      <c r="K55" s="12">
        <f t="shared" si="1"/>
        <v>2.3802536760723303E-2</v>
      </c>
      <c r="L55" s="13">
        <f t="shared" si="11"/>
        <v>0.78418587264526451</v>
      </c>
      <c r="M55" s="118">
        <f t="shared" si="7"/>
        <v>0.22781138901016629</v>
      </c>
      <c r="N55" s="12">
        <f t="shared" si="2"/>
        <v>2.3802536760723303E-2</v>
      </c>
      <c r="O55" s="13">
        <f t="shared" si="12"/>
        <v>0.72805901297060172</v>
      </c>
      <c r="P55" s="118">
        <f t="shared" si="8"/>
        <v>0.11894510226049526</v>
      </c>
      <c r="Q55" s="12">
        <f t="shared" si="3"/>
        <v>2.3802536760723303E-2</v>
      </c>
      <c r="R55" s="13">
        <f t="shared" si="13"/>
        <v>0.57673976601063648</v>
      </c>
    </row>
    <row r="56" spans="1:18" x14ac:dyDescent="0.25">
      <c r="A56" s="130">
        <v>39629</v>
      </c>
      <c r="B56" s="41">
        <v>289.39</v>
      </c>
      <c r="C56" s="39">
        <v>11963423.800000001</v>
      </c>
      <c r="D56" s="12">
        <f t="shared" si="0"/>
        <v>-0.26496659978156512</v>
      </c>
      <c r="E56" s="12">
        <f t="shared" si="0"/>
        <v>1.4295945302499558E-2</v>
      </c>
      <c r="F56" s="13">
        <f t="shared" si="9"/>
        <v>0.43879499373409381</v>
      </c>
      <c r="G56" s="118">
        <f t="shared" si="4"/>
        <v>-0.18240607129496034</v>
      </c>
      <c r="H56" s="12">
        <f t="shared" si="5"/>
        <v>1.4295945302499558E-2</v>
      </c>
      <c r="I56" s="13">
        <f t="shared" si="10"/>
        <v>0.73002380683554746</v>
      </c>
      <c r="J56" s="118">
        <f t="shared" si="6"/>
        <v>-1.6974210151673441E-3</v>
      </c>
      <c r="K56" s="12">
        <f t="shared" si="1"/>
        <v>1.4295945302499558E-2</v>
      </c>
      <c r="L56" s="13">
        <f t="shared" si="11"/>
        <v>0.75758115211643617</v>
      </c>
      <c r="M56" s="118">
        <f t="shared" si="7"/>
        <v>0.10669829833347988</v>
      </c>
      <c r="N56" s="12">
        <f t="shared" si="2"/>
        <v>1.4295945302499558E-2</v>
      </c>
      <c r="O56" s="13">
        <f t="shared" si="12"/>
        <v>0.6725330055966201</v>
      </c>
      <c r="P56" s="118">
        <f t="shared" si="8"/>
        <v>0.22781138901016629</v>
      </c>
      <c r="Q56" s="12">
        <f t="shared" si="3"/>
        <v>1.4295945302499558E-2</v>
      </c>
      <c r="R56" s="13">
        <f t="shared" si="13"/>
        <v>0.5093560986554837</v>
      </c>
    </row>
    <row r="57" spans="1:18" x14ac:dyDescent="0.25">
      <c r="A57" s="130">
        <v>39721</v>
      </c>
      <c r="B57" s="41">
        <v>256.05</v>
      </c>
      <c r="C57" s="39">
        <v>11904072.6</v>
      </c>
      <c r="D57" s="12">
        <f t="shared" si="0"/>
        <v>-0.32236807283120728</v>
      </c>
      <c r="E57" s="12">
        <f t="shared" si="0"/>
        <v>4.1419929772235076E-3</v>
      </c>
      <c r="F57" s="13">
        <f t="shared" si="9"/>
        <v>0.48309083030813055</v>
      </c>
      <c r="G57" s="118">
        <f t="shared" si="4"/>
        <v>-0.26496659978156512</v>
      </c>
      <c r="H57" s="12">
        <f t="shared" si="5"/>
        <v>4.1419929772235076E-3</v>
      </c>
      <c r="I57" s="13">
        <f t="shared" si="10"/>
        <v>0.73882583595665641</v>
      </c>
      <c r="J57" s="118">
        <f t="shared" si="6"/>
        <v>-0.18240607129496034</v>
      </c>
      <c r="K57" s="12">
        <f t="shared" si="1"/>
        <v>4.1419929772235076E-3</v>
      </c>
      <c r="L57" s="13">
        <f t="shared" si="11"/>
        <v>0.74031403956633879</v>
      </c>
      <c r="M57" s="118">
        <f t="shared" si="7"/>
        <v>-1.6974210151673441E-3</v>
      </c>
      <c r="N57" s="12">
        <f t="shared" si="2"/>
        <v>4.1419929772235076E-3</v>
      </c>
      <c r="O57" s="13">
        <f t="shared" si="12"/>
        <v>0.58647097616728383</v>
      </c>
      <c r="P57" s="118">
        <f t="shared" si="8"/>
        <v>0.10669829833347988</v>
      </c>
      <c r="Q57" s="12">
        <f t="shared" si="3"/>
        <v>4.1419929772235076E-3</v>
      </c>
      <c r="R57" s="13">
        <f t="shared" si="13"/>
        <v>0.37277825979081403</v>
      </c>
    </row>
    <row r="58" spans="1:18" x14ac:dyDescent="0.25">
      <c r="A58" s="130">
        <v>39813</v>
      </c>
      <c r="B58" s="41">
        <v>198.36</v>
      </c>
      <c r="C58" s="39">
        <v>11690984.1</v>
      </c>
      <c r="D58" s="12">
        <f t="shared" si="0"/>
        <v>-0.45601140851250543</v>
      </c>
      <c r="E58" s="12">
        <f t="shared" si="0"/>
        <v>-2.0201123624923212E-2</v>
      </c>
      <c r="F58" s="13">
        <f t="shared" si="9"/>
        <v>0.70730822255083647</v>
      </c>
      <c r="G58" s="118">
        <f t="shared" si="4"/>
        <v>-0.32236807283120728</v>
      </c>
      <c r="H58" s="12">
        <f t="shared" si="5"/>
        <v>-2.0201123624923212E-2</v>
      </c>
      <c r="I58" s="13">
        <f t="shared" si="10"/>
        <v>0.80141603147103924</v>
      </c>
      <c r="J58" s="118">
        <f t="shared" si="6"/>
        <v>-0.26496659978156512</v>
      </c>
      <c r="K58" s="12">
        <f t="shared" si="1"/>
        <v>-2.0201123624923212E-2</v>
      </c>
      <c r="L58" s="13">
        <f t="shared" si="11"/>
        <v>0.79934690626198179</v>
      </c>
      <c r="M58" s="118">
        <f t="shared" si="7"/>
        <v>-0.18240607129496034</v>
      </c>
      <c r="N58" s="12">
        <f t="shared" si="2"/>
        <v>-2.0201123624923212E-2</v>
      </c>
      <c r="O58" s="13">
        <f t="shared" si="12"/>
        <v>0.57864409325514876</v>
      </c>
      <c r="P58" s="118">
        <f t="shared" si="8"/>
        <v>-1.6974210151673441E-3</v>
      </c>
      <c r="Q58" s="12">
        <f t="shared" si="3"/>
        <v>-2.0201123624923212E-2</v>
      </c>
      <c r="R58" s="13">
        <f t="shared" si="13"/>
        <v>0.25874446079517771</v>
      </c>
    </row>
    <row r="59" spans="1:18" x14ac:dyDescent="0.25">
      <c r="A59" s="130">
        <v>39903</v>
      </c>
      <c r="B59" s="41">
        <v>176.46</v>
      </c>
      <c r="C59" s="39">
        <v>11348869.5</v>
      </c>
      <c r="D59" s="12">
        <f t="shared" si="0"/>
        <v>-0.4232579422146685</v>
      </c>
      <c r="E59" s="12">
        <f t="shared" si="0"/>
        <v>-5.3600145941889221E-2</v>
      </c>
      <c r="F59" s="13">
        <f t="shared" si="9"/>
        <v>0.76189757401709202</v>
      </c>
      <c r="G59" s="118">
        <f t="shared" si="4"/>
        <v>-0.45601140851250543</v>
      </c>
      <c r="H59" s="12">
        <f t="shared" si="5"/>
        <v>-5.3600145941889221E-2</v>
      </c>
      <c r="I59" s="13">
        <f t="shared" si="10"/>
        <v>0.86316972833023098</v>
      </c>
      <c r="J59" s="118">
        <f t="shared" si="6"/>
        <v>-0.32236807283120728</v>
      </c>
      <c r="K59" s="12">
        <f t="shared" si="1"/>
        <v>-5.3600145941889221E-2</v>
      </c>
      <c r="L59" s="13">
        <f t="shared" si="11"/>
        <v>0.86770451733836562</v>
      </c>
      <c r="M59" s="118">
        <f t="shared" si="7"/>
        <v>-0.26496659978156512</v>
      </c>
      <c r="N59" s="12">
        <f t="shared" si="2"/>
        <v>-5.3600145941889221E-2</v>
      </c>
      <c r="O59" s="13">
        <f t="shared" si="12"/>
        <v>0.76157851425005241</v>
      </c>
      <c r="P59" s="118">
        <f t="shared" si="8"/>
        <v>-0.18240607129496034</v>
      </c>
      <c r="Q59" s="12">
        <f t="shared" si="3"/>
        <v>-5.3600145941889221E-2</v>
      </c>
      <c r="R59" s="13">
        <f t="shared" si="13"/>
        <v>0.40737239176908169</v>
      </c>
    </row>
    <row r="60" spans="1:18" x14ac:dyDescent="0.25">
      <c r="A60" s="130">
        <v>39994</v>
      </c>
      <c r="B60" s="41">
        <v>205.83</v>
      </c>
      <c r="C60" s="39">
        <v>11340454.6</v>
      </c>
      <c r="D60" s="12">
        <f t="shared" si="0"/>
        <v>-0.28874529182072628</v>
      </c>
      <c r="E60" s="12">
        <f t="shared" si="0"/>
        <v>-5.2072818819642652E-2</v>
      </c>
      <c r="F60" s="13">
        <f t="shared" si="9"/>
        <v>0.78320103974509547</v>
      </c>
      <c r="G60" s="118">
        <f t="shared" si="4"/>
        <v>-0.4232579422146685</v>
      </c>
      <c r="H60" s="12">
        <f t="shared" si="5"/>
        <v>-5.2072818819642652E-2</v>
      </c>
      <c r="I60" s="13">
        <f t="shared" si="10"/>
        <v>0.89080053044502561</v>
      </c>
      <c r="J60" s="118">
        <f t="shared" si="6"/>
        <v>-0.45601140851250543</v>
      </c>
      <c r="K60" s="12">
        <f t="shared" si="1"/>
        <v>-5.2072818819642652E-2</v>
      </c>
      <c r="L60" s="13">
        <f t="shared" si="11"/>
        <v>0.91536000412889496</v>
      </c>
      <c r="M60" s="118">
        <f t="shared" si="7"/>
        <v>-0.32236807283120728</v>
      </c>
      <c r="N60" s="12">
        <f t="shared" si="2"/>
        <v>-5.2072818819642652E-2</v>
      </c>
      <c r="O60" s="13">
        <f t="shared" si="12"/>
        <v>0.91236698749004452</v>
      </c>
      <c r="P60" s="118">
        <f t="shared" si="8"/>
        <v>-0.26496659978156512</v>
      </c>
      <c r="Q60" s="12">
        <f t="shared" si="3"/>
        <v>-5.2072818819642652E-2</v>
      </c>
      <c r="R60" s="13">
        <f t="shared" si="13"/>
        <v>0.71106428923844323</v>
      </c>
    </row>
    <row r="61" spans="1:18" x14ac:dyDescent="0.25">
      <c r="A61" s="130">
        <v>40086</v>
      </c>
      <c r="B61" s="41">
        <v>242.47</v>
      </c>
      <c r="C61" s="39">
        <v>11383677</v>
      </c>
      <c r="D61" s="12">
        <f t="shared" si="0"/>
        <v>-5.3036516305409176E-2</v>
      </c>
      <c r="E61" s="12">
        <f t="shared" si="0"/>
        <v>-4.3715761612542536E-2</v>
      </c>
      <c r="F61" s="13">
        <f t="shared" si="9"/>
        <v>0.72728204274329422</v>
      </c>
      <c r="G61" s="118">
        <f t="shared" si="4"/>
        <v>-0.28874529182072628</v>
      </c>
      <c r="H61" s="12">
        <f t="shared" si="5"/>
        <v>-4.3715761612542536E-2</v>
      </c>
      <c r="I61" s="13">
        <f t="shared" si="10"/>
        <v>0.90700080980098352</v>
      </c>
      <c r="J61" s="118">
        <f t="shared" si="6"/>
        <v>-0.4232579422146685</v>
      </c>
      <c r="K61" s="12">
        <f t="shared" si="1"/>
        <v>-4.3715761612542536E-2</v>
      </c>
      <c r="L61" s="13">
        <f t="shared" si="11"/>
        <v>0.93257975456028941</v>
      </c>
      <c r="M61" s="118">
        <f t="shared" si="7"/>
        <v>-0.45601140851250543</v>
      </c>
      <c r="N61" s="12">
        <f t="shared" si="2"/>
        <v>-4.3715761612542536E-2</v>
      </c>
      <c r="O61" s="13">
        <f t="shared" si="12"/>
        <v>0.92981688918532579</v>
      </c>
      <c r="P61" s="118">
        <f t="shared" si="8"/>
        <v>-0.32236807283120728</v>
      </c>
      <c r="Q61" s="12">
        <f t="shared" si="3"/>
        <v>-4.3715761612542536E-2</v>
      </c>
      <c r="R61" s="13">
        <f t="shared" si="13"/>
        <v>0.87818536541716796</v>
      </c>
    </row>
    <row r="62" spans="1:18" x14ac:dyDescent="0.25">
      <c r="A62" s="130">
        <v>40178</v>
      </c>
      <c r="B62" s="41">
        <v>253.89</v>
      </c>
      <c r="C62" s="39">
        <v>11442079.9</v>
      </c>
      <c r="D62" s="12">
        <f t="shared" si="0"/>
        <v>0.27994555353901984</v>
      </c>
      <c r="E62" s="12">
        <f t="shared" si="0"/>
        <v>-2.1290269311032506E-2</v>
      </c>
      <c r="F62" s="13">
        <f t="shared" si="9"/>
        <v>0.61958076112022276</v>
      </c>
      <c r="G62" s="118">
        <f t="shared" si="4"/>
        <v>-5.3036516305409176E-2</v>
      </c>
      <c r="H62" s="12">
        <f t="shared" si="5"/>
        <v>-2.1290269311032506E-2</v>
      </c>
      <c r="I62" s="13">
        <f t="shared" si="10"/>
        <v>0.89456480534812266</v>
      </c>
      <c r="J62" s="118">
        <f t="shared" si="6"/>
        <v>-0.28874529182072628</v>
      </c>
      <c r="K62" s="12">
        <f t="shared" si="1"/>
        <v>-2.1290269311032506E-2</v>
      </c>
      <c r="L62" s="13">
        <f t="shared" si="11"/>
        <v>0.9523165844767284</v>
      </c>
      <c r="M62" s="118">
        <f t="shared" si="7"/>
        <v>-0.4232579422146685</v>
      </c>
      <c r="N62" s="12">
        <f t="shared" si="2"/>
        <v>-2.1290269311032506E-2</v>
      </c>
      <c r="O62" s="13">
        <f t="shared" si="12"/>
        <v>0.91192494580869232</v>
      </c>
      <c r="P62" s="118">
        <f t="shared" si="8"/>
        <v>-0.45601140851250543</v>
      </c>
      <c r="Q62" s="12">
        <f t="shared" si="3"/>
        <v>-2.1290269311032506E-2</v>
      </c>
      <c r="R62" s="13">
        <f t="shared" si="13"/>
        <v>0.83971096834530445</v>
      </c>
    </row>
    <row r="63" spans="1:18" x14ac:dyDescent="0.25">
      <c r="A63" s="130">
        <v>40268</v>
      </c>
      <c r="B63" s="41">
        <v>263.57</v>
      </c>
      <c r="C63" s="39">
        <v>11483625.9</v>
      </c>
      <c r="D63" s="12">
        <f t="shared" si="0"/>
        <v>0.4936529525104838</v>
      </c>
      <c r="E63" s="12">
        <f t="shared" si="0"/>
        <v>1.1873993264263083E-2</v>
      </c>
      <c r="F63" s="13">
        <f t="shared" si="9"/>
        <v>0.57085332611289985</v>
      </c>
      <c r="G63" s="118">
        <f t="shared" si="4"/>
        <v>0.27994555353901984</v>
      </c>
      <c r="H63" s="12">
        <f t="shared" si="5"/>
        <v>1.1873993264263083E-2</v>
      </c>
      <c r="I63" s="13">
        <f t="shared" si="10"/>
        <v>0.86972315406279777</v>
      </c>
      <c r="J63" s="118">
        <f t="shared" si="6"/>
        <v>-5.3036516305409176E-2</v>
      </c>
      <c r="K63" s="12">
        <f t="shared" si="1"/>
        <v>1.1873993264263083E-2</v>
      </c>
      <c r="L63" s="13">
        <f t="shared" si="11"/>
        <v>0.95244992933716199</v>
      </c>
      <c r="M63" s="118">
        <f t="shared" si="7"/>
        <v>-0.28874529182072628</v>
      </c>
      <c r="N63" s="12">
        <f t="shared" si="2"/>
        <v>1.1873993264263083E-2</v>
      </c>
      <c r="O63" s="13">
        <f t="shared" si="12"/>
        <v>0.88360625459960196</v>
      </c>
      <c r="P63" s="118">
        <f t="shared" si="8"/>
        <v>-0.4232579422146685</v>
      </c>
      <c r="Q63" s="12">
        <f t="shared" si="3"/>
        <v>1.1873993264263083E-2</v>
      </c>
      <c r="R63" s="13">
        <f t="shared" si="13"/>
        <v>0.73734922913106582</v>
      </c>
    </row>
    <row r="64" spans="1:18" x14ac:dyDescent="0.25">
      <c r="A64" s="130">
        <v>40359</v>
      </c>
      <c r="B64" s="41">
        <v>243.32</v>
      </c>
      <c r="C64" s="39">
        <v>11600123.199999999</v>
      </c>
      <c r="D64" s="12">
        <f t="shared" si="0"/>
        <v>0.18214060146723021</v>
      </c>
      <c r="E64" s="12">
        <f t="shared" si="0"/>
        <v>2.2897547687374065E-2</v>
      </c>
      <c r="F64" s="13">
        <f t="shared" si="9"/>
        <v>0.57444860622211225</v>
      </c>
      <c r="G64" s="118">
        <f t="shared" si="4"/>
        <v>0.4936529525104838</v>
      </c>
      <c r="H64" s="12">
        <f t="shared" si="5"/>
        <v>2.2897547687374065E-2</v>
      </c>
      <c r="I64" s="13">
        <f t="shared" si="10"/>
        <v>0.83092252213564566</v>
      </c>
      <c r="J64" s="118">
        <f t="shared" si="6"/>
        <v>0.27994555353901984</v>
      </c>
      <c r="K64" s="12">
        <f t="shared" si="1"/>
        <v>2.2897547687374065E-2</v>
      </c>
      <c r="L64" s="13">
        <f t="shared" si="11"/>
        <v>0.94473896752743913</v>
      </c>
      <c r="M64" s="118">
        <f t="shared" si="7"/>
        <v>-5.3036516305409176E-2</v>
      </c>
      <c r="N64" s="12">
        <f t="shared" si="2"/>
        <v>2.2897547687374065E-2</v>
      </c>
      <c r="O64" s="13">
        <f t="shared" si="12"/>
        <v>0.87634273883043234</v>
      </c>
      <c r="P64" s="118">
        <f t="shared" si="8"/>
        <v>-0.28874529182072628</v>
      </c>
      <c r="Q64" s="12">
        <f t="shared" si="3"/>
        <v>2.2897547687374065E-2</v>
      </c>
      <c r="R64" s="13">
        <f t="shared" si="13"/>
        <v>0.68754131939658802</v>
      </c>
    </row>
    <row r="65" spans="1:18" x14ac:dyDescent="0.25">
      <c r="A65" s="130">
        <v>40451</v>
      </c>
      <c r="B65" s="41">
        <v>259.72000000000003</v>
      </c>
      <c r="C65" s="39">
        <v>11661355.1</v>
      </c>
      <c r="D65" s="12">
        <f t="shared" si="0"/>
        <v>7.1142821792386846E-2</v>
      </c>
      <c r="E65" s="12">
        <f t="shared" si="0"/>
        <v>2.4392654499947541E-2</v>
      </c>
      <c r="F65" s="13">
        <f t="shared" si="9"/>
        <v>0.57311215097833101</v>
      </c>
      <c r="G65" s="118">
        <f t="shared" si="4"/>
        <v>0.18214060146723021</v>
      </c>
      <c r="H65" s="12">
        <f t="shared" si="5"/>
        <v>2.4392654499947541E-2</v>
      </c>
      <c r="I65" s="13">
        <f t="shared" si="10"/>
        <v>0.83257509118348527</v>
      </c>
      <c r="J65" s="118">
        <f t="shared" si="6"/>
        <v>0.4936529525104838</v>
      </c>
      <c r="K65" s="12">
        <f t="shared" si="1"/>
        <v>2.4392654499947541E-2</v>
      </c>
      <c r="L65" s="13">
        <f t="shared" si="11"/>
        <v>0.90220668297754836</v>
      </c>
      <c r="M65" s="118">
        <f t="shared" si="7"/>
        <v>0.27994555353901984</v>
      </c>
      <c r="N65" s="12">
        <f t="shared" si="2"/>
        <v>2.4392654499947541E-2</v>
      </c>
      <c r="O65" s="13">
        <f t="shared" si="12"/>
        <v>0.87238305408979888</v>
      </c>
      <c r="P65" s="118">
        <f t="shared" si="8"/>
        <v>-5.3036516305409176E-2</v>
      </c>
      <c r="Q65" s="12">
        <f t="shared" si="3"/>
        <v>2.4392654499947541E-2</v>
      </c>
      <c r="R65" s="13">
        <f t="shared" si="13"/>
        <v>0.67824598390382695</v>
      </c>
    </row>
    <row r="66" spans="1:18" x14ac:dyDescent="0.25">
      <c r="A66" s="130">
        <v>40543</v>
      </c>
      <c r="B66" s="41">
        <v>275.81</v>
      </c>
      <c r="C66" s="39">
        <v>11735272.699999999</v>
      </c>
      <c r="D66" s="12">
        <f t="shared" si="0"/>
        <v>8.6336602465634682E-2</v>
      </c>
      <c r="E66" s="12">
        <f t="shared" si="0"/>
        <v>2.5624082558626249E-2</v>
      </c>
      <c r="F66" s="13">
        <f t="shared" si="9"/>
        <v>0.57126701817342374</v>
      </c>
      <c r="G66" s="118">
        <f t="shared" si="4"/>
        <v>7.1142821792386846E-2</v>
      </c>
      <c r="H66" s="12">
        <f t="shared" si="5"/>
        <v>2.5624082558626249E-2</v>
      </c>
      <c r="I66" s="13">
        <f t="shared" si="10"/>
        <v>0.82923782094545995</v>
      </c>
      <c r="J66" s="118">
        <f t="shared" si="6"/>
        <v>0.18214060146723021</v>
      </c>
      <c r="K66" s="12">
        <f t="shared" si="1"/>
        <v>2.5624082558626249E-2</v>
      </c>
      <c r="L66" s="13">
        <f t="shared" si="11"/>
        <v>0.903128742707065</v>
      </c>
      <c r="M66" s="118">
        <f t="shared" si="7"/>
        <v>0.4936529525104838</v>
      </c>
      <c r="N66" s="12">
        <f t="shared" si="2"/>
        <v>2.5624082558626249E-2</v>
      </c>
      <c r="O66" s="13">
        <f t="shared" si="12"/>
        <v>0.83782736875822883</v>
      </c>
      <c r="P66" s="118">
        <f t="shared" si="8"/>
        <v>0.27994555353901984</v>
      </c>
      <c r="Q66" s="12">
        <f t="shared" si="3"/>
        <v>2.5624082558626249E-2</v>
      </c>
      <c r="R66" s="13">
        <f t="shared" si="13"/>
        <v>0.67785992557006702</v>
      </c>
    </row>
    <row r="67" spans="1:18" x14ac:dyDescent="0.25">
      <c r="A67" s="130">
        <v>40633</v>
      </c>
      <c r="B67" s="41">
        <v>275.89999999999998</v>
      </c>
      <c r="C67" s="39">
        <v>11830266.199999999</v>
      </c>
      <c r="D67" s="12">
        <f t="shared" si="0"/>
        <v>4.6780741359031763E-2</v>
      </c>
      <c r="E67" s="12">
        <f t="shared" si="0"/>
        <v>3.0185614109912606E-2</v>
      </c>
      <c r="F67" s="13">
        <f t="shared" si="9"/>
        <v>0.56318914113548535</v>
      </c>
      <c r="G67" s="118">
        <f t="shared" si="4"/>
        <v>8.6336602465634682E-2</v>
      </c>
      <c r="H67" s="12">
        <f t="shared" si="5"/>
        <v>3.0185614109912606E-2</v>
      </c>
      <c r="I67" s="13">
        <f t="shared" si="10"/>
        <v>0.8273959242649761</v>
      </c>
      <c r="J67" s="118">
        <f t="shared" si="6"/>
        <v>7.1142821792386846E-2</v>
      </c>
      <c r="K67" s="12">
        <f t="shared" si="1"/>
        <v>3.0185614109912606E-2</v>
      </c>
      <c r="L67" s="13">
        <f t="shared" si="11"/>
        <v>0.89700885457283164</v>
      </c>
      <c r="M67" s="118">
        <f t="shared" si="7"/>
        <v>0.18214060146723021</v>
      </c>
      <c r="N67" s="12">
        <f t="shared" si="2"/>
        <v>3.0185614109912606E-2</v>
      </c>
      <c r="O67" s="13">
        <f t="shared" si="12"/>
        <v>0.84007721801666069</v>
      </c>
      <c r="P67" s="118">
        <f t="shared" si="8"/>
        <v>0.4936529525104838</v>
      </c>
      <c r="Q67" s="12">
        <f t="shared" si="3"/>
        <v>3.0185614109912606E-2</v>
      </c>
      <c r="R67" s="13">
        <f t="shared" si="13"/>
        <v>0.66975075693502506</v>
      </c>
    </row>
    <row r="68" spans="1:18" x14ac:dyDescent="0.25">
      <c r="A68" s="130">
        <v>40724</v>
      </c>
      <c r="B68" s="41">
        <v>272.86</v>
      </c>
      <c r="C68" s="39">
        <v>11840881</v>
      </c>
      <c r="D68" s="12">
        <f t="shared" si="0"/>
        <v>0.12140391254315319</v>
      </c>
      <c r="E68" s="12">
        <f t="shared" si="0"/>
        <v>2.0754762328731191E-2</v>
      </c>
      <c r="F68" s="13">
        <f t="shared" si="9"/>
        <v>0.55287999566359158</v>
      </c>
      <c r="G68" s="118">
        <f t="shared" si="4"/>
        <v>4.6780741359031763E-2</v>
      </c>
      <c r="H68" s="12">
        <f t="shared" si="5"/>
        <v>2.0754762328731191E-2</v>
      </c>
      <c r="I68" s="13">
        <f t="shared" si="10"/>
        <v>0.82234510223476753</v>
      </c>
      <c r="J68" s="118">
        <f t="shared" si="6"/>
        <v>8.6336602465634682E-2</v>
      </c>
      <c r="K68" s="12">
        <f t="shared" si="1"/>
        <v>2.0754762328731191E-2</v>
      </c>
      <c r="L68" s="13">
        <f t="shared" si="11"/>
        <v>0.89494646837133596</v>
      </c>
      <c r="M68" s="118">
        <f t="shared" si="7"/>
        <v>7.1142821792386846E-2</v>
      </c>
      <c r="N68" s="12">
        <f t="shared" si="2"/>
        <v>2.0754762328731191E-2</v>
      </c>
      <c r="O68" s="13">
        <f t="shared" si="12"/>
        <v>0.83870256165934187</v>
      </c>
      <c r="P68" s="118">
        <f t="shared" si="8"/>
        <v>0.18214060146723021</v>
      </c>
      <c r="Q68" s="12">
        <f t="shared" si="3"/>
        <v>2.0754762328731191E-2</v>
      </c>
      <c r="R68" s="13">
        <f t="shared" si="13"/>
        <v>0.67139509989982349</v>
      </c>
    </row>
    <row r="69" spans="1:18" x14ac:dyDescent="0.25">
      <c r="A69" s="130">
        <v>40816</v>
      </c>
      <c r="B69" s="41">
        <v>226.18</v>
      </c>
      <c r="C69" s="39">
        <v>11862768.6</v>
      </c>
      <c r="D69" s="12">
        <f t="shared" si="0"/>
        <v>-0.12913907284768222</v>
      </c>
      <c r="E69" s="12">
        <f t="shared" si="0"/>
        <v>1.7271877776880329E-2</v>
      </c>
      <c r="F69" s="13">
        <f t="shared" si="9"/>
        <v>0.52946045151939103</v>
      </c>
      <c r="G69" s="118">
        <f t="shared" si="4"/>
        <v>0.12140391254315319</v>
      </c>
      <c r="H69" s="12">
        <f t="shared" si="5"/>
        <v>1.7271877776880329E-2</v>
      </c>
      <c r="I69" s="13">
        <f t="shared" si="10"/>
        <v>0.81438831878358431</v>
      </c>
      <c r="J69" s="118">
        <f t="shared" si="6"/>
        <v>4.6780741359031763E-2</v>
      </c>
      <c r="K69" s="12">
        <f t="shared" si="1"/>
        <v>1.7271877776880329E-2</v>
      </c>
      <c r="L69" s="13">
        <f t="shared" si="11"/>
        <v>0.89070944776260819</v>
      </c>
      <c r="M69" s="118">
        <f t="shared" si="7"/>
        <v>8.6336602465634682E-2</v>
      </c>
      <c r="N69" s="12">
        <f t="shared" si="2"/>
        <v>1.7271877776880329E-2</v>
      </c>
      <c r="O69" s="13">
        <f t="shared" si="12"/>
        <v>0.83289056239110626</v>
      </c>
      <c r="P69" s="118">
        <f t="shared" si="8"/>
        <v>7.1142821792386846E-2</v>
      </c>
      <c r="Q69" s="12">
        <f t="shared" si="3"/>
        <v>1.7271877776880329E-2</v>
      </c>
      <c r="R69" s="13">
        <f t="shared" si="13"/>
        <v>0.66951901369228306</v>
      </c>
    </row>
    <row r="70" spans="1:18" x14ac:dyDescent="0.25">
      <c r="A70" s="130">
        <v>40908</v>
      </c>
      <c r="B70" s="41">
        <v>244.54</v>
      </c>
      <c r="C70" s="39">
        <v>11821466.800000001</v>
      </c>
      <c r="D70" s="12">
        <f t="shared" si="0"/>
        <v>-0.11337514955947936</v>
      </c>
      <c r="E70" s="12">
        <f t="shared" si="0"/>
        <v>7.3448740564845405E-3</v>
      </c>
      <c r="F70" s="13">
        <f t="shared" si="9"/>
        <v>0.51552246010364311</v>
      </c>
      <c r="G70" s="118">
        <f t="shared" si="4"/>
        <v>-0.12913907284768222</v>
      </c>
      <c r="H70" s="12">
        <f t="shared" si="5"/>
        <v>7.3448740564845405E-3</v>
      </c>
      <c r="I70" s="13">
        <f t="shared" si="10"/>
        <v>0.80585478514075481</v>
      </c>
      <c r="J70" s="118">
        <f t="shared" si="6"/>
        <v>0.12140391254315319</v>
      </c>
      <c r="K70" s="12">
        <f t="shared" si="1"/>
        <v>7.3448740564845405E-3</v>
      </c>
      <c r="L70" s="13">
        <f t="shared" si="11"/>
        <v>0.88051980597393342</v>
      </c>
      <c r="M70" s="118">
        <f t="shared" si="7"/>
        <v>4.6780741359031763E-2</v>
      </c>
      <c r="N70" s="12">
        <f t="shared" si="2"/>
        <v>7.3448740564845405E-3</v>
      </c>
      <c r="O70" s="13">
        <f t="shared" si="12"/>
        <v>0.82611467680039929</v>
      </c>
      <c r="P70" s="118">
        <f t="shared" si="8"/>
        <v>8.6336602465634682E-2</v>
      </c>
      <c r="Q70" s="12">
        <f t="shared" si="3"/>
        <v>7.3448740564845405E-3</v>
      </c>
      <c r="R70" s="13">
        <f t="shared" si="13"/>
        <v>0.65535890620818738</v>
      </c>
    </row>
    <row r="71" spans="1:18" x14ac:dyDescent="0.25">
      <c r="A71" s="130">
        <v>40999</v>
      </c>
      <c r="B71" s="41">
        <v>263.32</v>
      </c>
      <c r="C71" s="39">
        <v>11797750.699999999</v>
      </c>
      <c r="D71" s="12">
        <f t="shared" si="0"/>
        <v>-4.5596230518303638E-2</v>
      </c>
      <c r="E71" s="12">
        <f t="shared" si="0"/>
        <v>-2.7485011284023031E-3</v>
      </c>
      <c r="F71" s="13">
        <f t="shared" si="9"/>
        <v>0.49420595792422795</v>
      </c>
      <c r="G71" s="118">
        <f t="shared" si="4"/>
        <v>-0.11337514955947936</v>
      </c>
      <c r="H71" s="12">
        <f t="shared" si="5"/>
        <v>-2.7485011284023031E-3</v>
      </c>
      <c r="I71" s="13">
        <f t="shared" si="10"/>
        <v>0.80475216452515541</v>
      </c>
      <c r="J71" s="118">
        <f t="shared" si="6"/>
        <v>-0.12913907284768222</v>
      </c>
      <c r="K71" s="12">
        <f t="shared" si="1"/>
        <v>-2.7485011284023031E-3</v>
      </c>
      <c r="L71" s="13">
        <f t="shared" si="11"/>
        <v>0.8815127229147337</v>
      </c>
      <c r="M71" s="118">
        <f t="shared" si="7"/>
        <v>0.12140391254315319</v>
      </c>
      <c r="N71" s="12">
        <f t="shared" si="2"/>
        <v>-2.7485011284023031E-3</v>
      </c>
      <c r="O71" s="13">
        <f t="shared" si="12"/>
        <v>0.80154184973043696</v>
      </c>
      <c r="P71" s="118">
        <f t="shared" si="8"/>
        <v>4.6780741359031763E-2</v>
      </c>
      <c r="Q71" s="12">
        <f t="shared" si="3"/>
        <v>-2.7485011284023031E-3</v>
      </c>
      <c r="R71" s="13">
        <f t="shared" si="13"/>
        <v>0.63642758433328328</v>
      </c>
    </row>
    <row r="72" spans="1:18" x14ac:dyDescent="0.25">
      <c r="A72" s="130">
        <v>41090</v>
      </c>
      <c r="B72" s="41">
        <v>251.17</v>
      </c>
      <c r="C72" s="39">
        <v>11769163</v>
      </c>
      <c r="D72" s="12">
        <f t="shared" ref="D72:E105" si="14">B72/B68-1</f>
        <v>-7.9491314227076226E-2</v>
      </c>
      <c r="E72" s="12">
        <f t="shared" si="14"/>
        <v>-6.0568128334369531E-3</v>
      </c>
      <c r="F72" s="13">
        <f t="shared" si="9"/>
        <v>0.48085543708801343</v>
      </c>
      <c r="G72" s="118">
        <f t="shared" si="4"/>
        <v>-4.5596230518303638E-2</v>
      </c>
      <c r="H72" s="12">
        <f t="shared" si="5"/>
        <v>-6.0568128334369531E-3</v>
      </c>
      <c r="I72" s="13">
        <f t="shared" si="10"/>
        <v>0.79599443988699592</v>
      </c>
      <c r="J72" s="118">
        <f t="shared" si="6"/>
        <v>-0.11337514955947936</v>
      </c>
      <c r="K72" s="12">
        <f t="shared" ref="K72:K105" si="15">E72</f>
        <v>-6.0568128334369531E-3</v>
      </c>
      <c r="L72" s="13">
        <f t="shared" si="11"/>
        <v>0.88368137119006307</v>
      </c>
      <c r="M72" s="118">
        <f t="shared" si="7"/>
        <v>-0.12913907284768222</v>
      </c>
      <c r="N72" s="12">
        <f t="shared" ref="N72:N105" si="16">E72</f>
        <v>-6.0568128334369531E-3</v>
      </c>
      <c r="O72" s="13">
        <f t="shared" si="12"/>
        <v>0.80108390148776298</v>
      </c>
      <c r="P72" s="118">
        <f t="shared" si="8"/>
        <v>0.12140391254315319</v>
      </c>
      <c r="Q72" s="12">
        <f t="shared" ref="Q72:Q105" si="17">E72</f>
        <v>-6.0568128334369531E-3</v>
      </c>
      <c r="R72" s="13">
        <f t="shared" si="13"/>
        <v>0.59968668735382447</v>
      </c>
    </row>
    <row r="73" spans="1:18" x14ac:dyDescent="0.25">
      <c r="A73" s="130">
        <v>41182</v>
      </c>
      <c r="B73" s="41">
        <v>268.48</v>
      </c>
      <c r="C73" s="39">
        <v>11756768.199999999</v>
      </c>
      <c r="D73" s="12">
        <f t="shared" si="14"/>
        <v>0.18701918825714037</v>
      </c>
      <c r="E73" s="12">
        <f t="shared" si="14"/>
        <v>-8.935553206356972E-3</v>
      </c>
      <c r="F73" s="13">
        <f t="shared" si="9"/>
        <v>0.41531087984533366</v>
      </c>
      <c r="G73" s="118">
        <f t="shared" ref="G73:G105" si="18">D72</f>
        <v>-7.9491314227076226E-2</v>
      </c>
      <c r="H73" s="12">
        <f t="shared" ref="H73:H105" si="19">E73</f>
        <v>-8.935553206356972E-3</v>
      </c>
      <c r="I73" s="13">
        <f t="shared" si="10"/>
        <v>0.79248768879370513</v>
      </c>
      <c r="J73" s="118">
        <f t="shared" si="6"/>
        <v>-4.5596230518303638E-2</v>
      </c>
      <c r="K73" s="12">
        <f t="shared" si="15"/>
        <v>-8.935553206356972E-3</v>
      </c>
      <c r="L73" s="13">
        <f t="shared" si="11"/>
        <v>0.87724077145860568</v>
      </c>
      <c r="M73" s="118">
        <f t="shared" si="7"/>
        <v>-0.11337514955947936</v>
      </c>
      <c r="N73" s="12">
        <f t="shared" si="16"/>
        <v>-8.935553206356972E-3</v>
      </c>
      <c r="O73" s="13">
        <f t="shared" si="12"/>
        <v>0.79958666776466014</v>
      </c>
      <c r="P73" s="118">
        <f t="shared" si="8"/>
        <v>-0.12913907284768222</v>
      </c>
      <c r="Q73" s="12">
        <f t="shared" si="17"/>
        <v>-8.935553206356972E-3</v>
      </c>
      <c r="R73" s="13">
        <f t="shared" si="13"/>
        <v>0.5934556845633332</v>
      </c>
    </row>
    <row r="74" spans="1:18" x14ac:dyDescent="0.25">
      <c r="A74" s="130">
        <v>41274</v>
      </c>
      <c r="B74" s="41">
        <v>279.68</v>
      </c>
      <c r="C74" s="39">
        <v>11709750.9</v>
      </c>
      <c r="D74" s="12">
        <f t="shared" si="14"/>
        <v>0.14369837245440431</v>
      </c>
      <c r="E74" s="12">
        <f t="shared" si="14"/>
        <v>-9.4502570527035257E-3</v>
      </c>
      <c r="F74" s="13">
        <f t="shared" si="9"/>
        <v>0.37461051436768034</v>
      </c>
      <c r="G74" s="118">
        <f t="shared" si="18"/>
        <v>0.18701918825714037</v>
      </c>
      <c r="H74" s="12">
        <f t="shared" si="19"/>
        <v>-9.4502570527035257E-3</v>
      </c>
      <c r="I74" s="13">
        <f t="shared" si="10"/>
        <v>0.73858590222520004</v>
      </c>
      <c r="J74" s="118">
        <f t="shared" ref="J74:J105" si="20">D72</f>
        <v>-7.9491314227076226E-2</v>
      </c>
      <c r="K74" s="12">
        <f t="shared" si="15"/>
        <v>-9.4502570527035257E-3</v>
      </c>
      <c r="L74" s="13">
        <f t="shared" si="11"/>
        <v>0.87757334296257328</v>
      </c>
      <c r="M74" s="118">
        <f t="shared" si="7"/>
        <v>-4.5596230518303638E-2</v>
      </c>
      <c r="N74" s="12">
        <f t="shared" si="16"/>
        <v>-9.4502570527035257E-3</v>
      </c>
      <c r="O74" s="13">
        <f t="shared" si="12"/>
        <v>0.79045954221555881</v>
      </c>
      <c r="P74" s="118">
        <f t="shared" si="8"/>
        <v>-0.11337514955947936</v>
      </c>
      <c r="Q74" s="12">
        <f t="shared" si="17"/>
        <v>-9.4502570527035257E-3</v>
      </c>
      <c r="R74" s="13">
        <f t="shared" si="13"/>
        <v>0.5857230172825636</v>
      </c>
    </row>
    <row r="75" spans="1:18" x14ac:dyDescent="0.25">
      <c r="A75" s="130">
        <v>41364</v>
      </c>
      <c r="B75" s="41">
        <v>293.77999999999997</v>
      </c>
      <c r="C75" s="39">
        <v>11680401.1</v>
      </c>
      <c r="D75" s="12">
        <f t="shared" si="14"/>
        <v>0.11567674312623422</v>
      </c>
      <c r="E75" s="12">
        <f t="shared" si="14"/>
        <v>-9.9467773971524398E-3</v>
      </c>
      <c r="F75" s="13">
        <f t="shared" si="9"/>
        <v>0.36158511900951545</v>
      </c>
      <c r="G75" s="118">
        <f t="shared" si="18"/>
        <v>0.14369837245440431</v>
      </c>
      <c r="H75" s="12">
        <f t="shared" si="19"/>
        <v>-9.9467773971524398E-3</v>
      </c>
      <c r="I75" s="13">
        <f t="shared" si="10"/>
        <v>0.70629852260251413</v>
      </c>
      <c r="J75" s="118">
        <f t="shared" si="20"/>
        <v>0.18701918825714037</v>
      </c>
      <c r="K75" s="12">
        <f t="shared" si="15"/>
        <v>-9.9467773971524398E-3</v>
      </c>
      <c r="L75" s="13">
        <f t="shared" si="11"/>
        <v>0.82995407484105899</v>
      </c>
      <c r="M75" s="118">
        <f t="shared" ref="M75:M105" si="21">D72</f>
        <v>-7.9491314227076226E-2</v>
      </c>
      <c r="N75" s="12">
        <f t="shared" si="16"/>
        <v>-9.9467773971524398E-3</v>
      </c>
      <c r="O75" s="13">
        <f t="shared" si="12"/>
        <v>0.78726464220972492</v>
      </c>
      <c r="P75" s="118">
        <f t="shared" si="8"/>
        <v>-4.5596230518303638E-2</v>
      </c>
      <c r="Q75" s="12">
        <f t="shared" si="17"/>
        <v>-9.9467773971524398E-3</v>
      </c>
      <c r="R75" s="13">
        <f t="shared" si="13"/>
        <v>0.56818088438659331</v>
      </c>
    </row>
    <row r="76" spans="1:18" x14ac:dyDescent="0.25">
      <c r="A76" s="130">
        <v>41455</v>
      </c>
      <c r="B76" s="41">
        <v>285.02</v>
      </c>
      <c r="C76" s="39">
        <v>11742521.6</v>
      </c>
      <c r="D76" s="12">
        <f t="shared" si="14"/>
        <v>0.13476927977067321</v>
      </c>
      <c r="E76" s="12">
        <f t="shared" si="14"/>
        <v>-2.263661400560113E-3</v>
      </c>
      <c r="F76" s="13">
        <f t="shared" si="9"/>
        <v>0.40494279714632403</v>
      </c>
      <c r="G76" s="118">
        <f t="shared" si="18"/>
        <v>0.11567674312623422</v>
      </c>
      <c r="H76" s="12">
        <f t="shared" si="19"/>
        <v>-2.263661400560113E-3</v>
      </c>
      <c r="I76" s="13">
        <f t="shared" si="10"/>
        <v>0.71092555102864774</v>
      </c>
      <c r="J76" s="118">
        <f t="shared" si="20"/>
        <v>0.14369837245440431</v>
      </c>
      <c r="K76" s="12">
        <f t="shared" si="15"/>
        <v>-2.263661400560113E-3</v>
      </c>
      <c r="L76" s="13">
        <f t="shared" si="11"/>
        <v>0.81551569323212225</v>
      </c>
      <c r="M76" s="118">
        <f t="shared" si="21"/>
        <v>0.18701918825714037</v>
      </c>
      <c r="N76" s="12">
        <f t="shared" si="16"/>
        <v>-2.263661400560113E-3</v>
      </c>
      <c r="O76" s="13">
        <f t="shared" si="12"/>
        <v>0.75669237103744147</v>
      </c>
      <c r="P76" s="118">
        <f t="shared" ref="P76:P105" si="22">D72</f>
        <v>-7.9491314227076226E-2</v>
      </c>
      <c r="Q76" s="12">
        <f t="shared" si="17"/>
        <v>-2.263661400560113E-3</v>
      </c>
      <c r="R76" s="13">
        <f t="shared" si="13"/>
        <v>0.55604438129719047</v>
      </c>
    </row>
    <row r="77" spans="1:18" x14ac:dyDescent="0.25">
      <c r="A77" s="130">
        <v>41547</v>
      </c>
      <c r="B77" s="41">
        <v>310.45999999999998</v>
      </c>
      <c r="C77" s="39">
        <v>11785525.699999999</v>
      </c>
      <c r="D77" s="12">
        <f t="shared" si="14"/>
        <v>0.1563617401668651</v>
      </c>
      <c r="E77" s="12">
        <f t="shared" si="14"/>
        <v>2.4460378490749335E-3</v>
      </c>
      <c r="F77" s="13">
        <f t="shared" si="9"/>
        <v>0.46229213817289072</v>
      </c>
      <c r="G77" s="118">
        <f t="shared" si="18"/>
        <v>0.13476927977067321</v>
      </c>
      <c r="H77" s="12">
        <f t="shared" si="19"/>
        <v>2.4460378490749335E-3</v>
      </c>
      <c r="I77" s="13">
        <f t="shared" si="10"/>
        <v>0.74881077397239304</v>
      </c>
      <c r="J77" s="118">
        <f t="shared" si="20"/>
        <v>0.11567674312623422</v>
      </c>
      <c r="K77" s="12">
        <f t="shared" si="15"/>
        <v>2.4460378490749335E-3</v>
      </c>
      <c r="L77" s="13">
        <f t="shared" si="11"/>
        <v>0.81877918415117834</v>
      </c>
      <c r="M77" s="118">
        <f t="shared" si="21"/>
        <v>0.14369837245440431</v>
      </c>
      <c r="N77" s="12">
        <f t="shared" si="16"/>
        <v>2.4460378490749335E-3</v>
      </c>
      <c r="O77" s="13">
        <f t="shared" si="12"/>
        <v>0.74796369055560907</v>
      </c>
      <c r="P77" s="118">
        <f t="shared" si="22"/>
        <v>0.18701918825714037</v>
      </c>
      <c r="Q77" s="12">
        <f t="shared" si="17"/>
        <v>2.4460378490749335E-3</v>
      </c>
      <c r="R77" s="13">
        <f t="shared" si="13"/>
        <v>0.53833266723332662</v>
      </c>
    </row>
    <row r="78" spans="1:18" x14ac:dyDescent="0.25">
      <c r="A78" s="130">
        <v>41639</v>
      </c>
      <c r="B78" s="41">
        <v>328.26</v>
      </c>
      <c r="C78" s="39">
        <v>11821898.4</v>
      </c>
      <c r="D78" s="12">
        <f t="shared" si="14"/>
        <v>0.17369851258581237</v>
      </c>
      <c r="E78" s="12">
        <f t="shared" si="14"/>
        <v>9.577274611366926E-3</v>
      </c>
      <c r="F78" s="13">
        <f t="shared" si="9"/>
        <v>0.51913048535853801</v>
      </c>
      <c r="G78" s="118">
        <f t="shared" si="18"/>
        <v>0.1563617401668651</v>
      </c>
      <c r="H78" s="12">
        <f t="shared" si="19"/>
        <v>9.577274611366926E-3</v>
      </c>
      <c r="I78" s="13">
        <f t="shared" si="10"/>
        <v>0.79233815199846414</v>
      </c>
      <c r="J78" s="118">
        <f t="shared" si="20"/>
        <v>0.13476927977067321</v>
      </c>
      <c r="K78" s="12">
        <f t="shared" si="15"/>
        <v>9.577274611366926E-3</v>
      </c>
      <c r="L78" s="13">
        <f t="shared" si="11"/>
        <v>0.84150843347246729</v>
      </c>
      <c r="M78" s="118">
        <f t="shared" si="21"/>
        <v>0.11567674312623422</v>
      </c>
      <c r="N78" s="12">
        <f t="shared" si="16"/>
        <v>9.577274611366926E-3</v>
      </c>
      <c r="O78" s="13">
        <f t="shared" si="12"/>
        <v>0.75162324936452096</v>
      </c>
      <c r="P78" s="118">
        <f t="shared" si="22"/>
        <v>0.14369837245440431</v>
      </c>
      <c r="Q78" s="12">
        <f t="shared" si="17"/>
        <v>9.577274611366926E-3</v>
      </c>
      <c r="R78" s="13">
        <f t="shared" si="13"/>
        <v>0.54369073322045602</v>
      </c>
    </row>
    <row r="79" spans="1:18" x14ac:dyDescent="0.25">
      <c r="A79" s="130">
        <v>41729</v>
      </c>
      <c r="B79" s="41">
        <v>334.31</v>
      </c>
      <c r="C79" s="39">
        <v>11875206.300000001</v>
      </c>
      <c r="D79" s="12">
        <f t="shared" si="14"/>
        <v>0.13796037851453491</v>
      </c>
      <c r="E79" s="12">
        <f t="shared" si="14"/>
        <v>1.6677954663731676E-2</v>
      </c>
      <c r="F79" s="13">
        <f t="shared" si="9"/>
        <v>0.51786348886520495</v>
      </c>
      <c r="G79" s="118">
        <f t="shared" si="18"/>
        <v>0.17369851258581237</v>
      </c>
      <c r="H79" s="12">
        <f t="shared" si="19"/>
        <v>1.6677954663731676E-2</v>
      </c>
      <c r="I79" s="13">
        <f t="shared" si="10"/>
        <v>0.79685191920141141</v>
      </c>
      <c r="J79" s="118">
        <f t="shared" si="20"/>
        <v>0.1563617401668651</v>
      </c>
      <c r="K79" s="12">
        <f t="shared" si="15"/>
        <v>1.6677954663731676E-2</v>
      </c>
      <c r="L79" s="13">
        <f t="shared" si="11"/>
        <v>0.84162306987059987</v>
      </c>
      <c r="M79" s="118">
        <f t="shared" si="21"/>
        <v>0.13476927977067321</v>
      </c>
      <c r="N79" s="12">
        <f t="shared" si="16"/>
        <v>1.6677954663731676E-2</v>
      </c>
      <c r="O79" s="13">
        <f t="shared" si="12"/>
        <v>0.7515316951147577</v>
      </c>
      <c r="P79" s="118">
        <f t="shared" si="22"/>
        <v>0.11567674312623422</v>
      </c>
      <c r="Q79" s="12">
        <f t="shared" si="17"/>
        <v>1.6677954663731676E-2</v>
      </c>
      <c r="R79" s="13">
        <f t="shared" si="13"/>
        <v>0.56650910435452018</v>
      </c>
    </row>
    <row r="80" spans="1:18" x14ac:dyDescent="0.25">
      <c r="A80" s="130">
        <v>41820</v>
      </c>
      <c r="B80" s="41">
        <v>341.86</v>
      </c>
      <c r="C80" s="39">
        <v>11909383.6</v>
      </c>
      <c r="D80" s="12">
        <f t="shared" si="14"/>
        <v>0.19942460178233112</v>
      </c>
      <c r="E80" s="12">
        <f t="shared" si="14"/>
        <v>1.4210065408778894E-2</v>
      </c>
      <c r="F80" s="13">
        <f t="shared" si="9"/>
        <v>0.35254993572752719</v>
      </c>
      <c r="G80" s="118">
        <f t="shared" si="18"/>
        <v>0.13796037851453491</v>
      </c>
      <c r="H80" s="12">
        <f t="shared" si="19"/>
        <v>1.4210065408778894E-2</v>
      </c>
      <c r="I80" s="13">
        <f t="shared" si="10"/>
        <v>0.73561094224847556</v>
      </c>
      <c r="J80" s="118">
        <f t="shared" si="20"/>
        <v>0.17369851258581237</v>
      </c>
      <c r="K80" s="12">
        <f t="shared" si="15"/>
        <v>1.4210065408778894E-2</v>
      </c>
      <c r="L80" s="13">
        <f t="shared" si="11"/>
        <v>0.83226027337130426</v>
      </c>
      <c r="M80" s="118">
        <f t="shared" si="21"/>
        <v>0.1563617401668651</v>
      </c>
      <c r="N80" s="12">
        <f t="shared" si="16"/>
        <v>1.4210065408778894E-2</v>
      </c>
      <c r="O80" s="13">
        <f t="shared" si="12"/>
        <v>0.75358305252028401</v>
      </c>
      <c r="P80" s="118">
        <f t="shared" si="22"/>
        <v>0.13476927977067321</v>
      </c>
      <c r="Q80" s="12">
        <f t="shared" si="17"/>
        <v>1.4210065408778894E-2</v>
      </c>
      <c r="R80" s="13">
        <f t="shared" si="13"/>
        <v>0.58131460321641804</v>
      </c>
    </row>
    <row r="81" spans="1:18" x14ac:dyDescent="0.25">
      <c r="A81" s="130">
        <v>41912</v>
      </c>
      <c r="B81" s="41">
        <v>343.08</v>
      </c>
      <c r="C81" s="39">
        <v>11971697.6</v>
      </c>
      <c r="D81" s="12">
        <f t="shared" si="14"/>
        <v>0.10506989628293506</v>
      </c>
      <c r="E81" s="12">
        <f t="shared" si="14"/>
        <v>1.5796656402013554E-2</v>
      </c>
      <c r="F81" s="13">
        <f t="shared" si="9"/>
        <v>7.9699026589619609E-2</v>
      </c>
      <c r="G81" s="118">
        <f t="shared" si="18"/>
        <v>0.19942460178233112</v>
      </c>
      <c r="H81" s="12">
        <f t="shared" si="19"/>
        <v>1.5796656402013554E-2</v>
      </c>
      <c r="I81" s="13">
        <f t="shared" si="10"/>
        <v>0.61998519964129961</v>
      </c>
      <c r="J81" s="118">
        <f t="shared" si="20"/>
        <v>0.13796037851453491</v>
      </c>
      <c r="K81" s="12">
        <f t="shared" si="15"/>
        <v>1.5796656402013554E-2</v>
      </c>
      <c r="L81" s="13">
        <f t="shared" si="11"/>
        <v>0.77371261098116417</v>
      </c>
      <c r="M81" s="118">
        <f t="shared" si="21"/>
        <v>0.17369851258581237</v>
      </c>
      <c r="N81" s="12">
        <f t="shared" si="16"/>
        <v>1.5796656402013554E-2</v>
      </c>
      <c r="O81" s="13">
        <f t="shared" si="12"/>
        <v>0.73986239874626081</v>
      </c>
      <c r="P81" s="118">
        <f t="shared" si="22"/>
        <v>0.1563617401668651</v>
      </c>
      <c r="Q81" s="12">
        <f t="shared" si="17"/>
        <v>1.5796656402013554E-2</v>
      </c>
      <c r="R81" s="13">
        <f t="shared" si="13"/>
        <v>0.56679082433865902</v>
      </c>
    </row>
    <row r="82" spans="1:18" x14ac:dyDescent="0.25">
      <c r="A82" s="130">
        <v>42004</v>
      </c>
      <c r="B82" s="41">
        <v>342.54</v>
      </c>
      <c r="C82" s="39">
        <v>12025175.4</v>
      </c>
      <c r="D82" s="12">
        <f t="shared" si="14"/>
        <v>4.3502101992323183E-2</v>
      </c>
      <c r="E82" s="12">
        <f t="shared" si="14"/>
        <v>1.7194954069305712E-2</v>
      </c>
      <c r="F82" s="13">
        <f t="shared" si="9"/>
        <v>-0.12023334893907218</v>
      </c>
      <c r="G82" s="118">
        <f t="shared" si="18"/>
        <v>0.10506989628293506</v>
      </c>
      <c r="H82" s="12">
        <f t="shared" si="19"/>
        <v>1.7194954069305712E-2</v>
      </c>
      <c r="I82" s="13">
        <f t="shared" si="10"/>
        <v>0.43892999831058671</v>
      </c>
      <c r="J82" s="118">
        <f t="shared" si="20"/>
        <v>0.19942460178233112</v>
      </c>
      <c r="K82" s="12">
        <f t="shared" si="15"/>
        <v>1.7194954069305712E-2</v>
      </c>
      <c r="L82" s="13">
        <f t="shared" si="11"/>
        <v>0.66390626609317849</v>
      </c>
      <c r="M82" s="118">
        <f t="shared" si="21"/>
        <v>0.13796037851453491</v>
      </c>
      <c r="N82" s="12">
        <f t="shared" si="16"/>
        <v>1.7194954069305712E-2</v>
      </c>
      <c r="O82" s="13">
        <f t="shared" si="12"/>
        <v>0.64038886654249971</v>
      </c>
      <c r="P82" s="118">
        <f t="shared" si="22"/>
        <v>0.17369851258581237</v>
      </c>
      <c r="Q82" s="12">
        <f t="shared" si="17"/>
        <v>1.7194954069305712E-2</v>
      </c>
      <c r="R82" s="13">
        <f t="shared" si="13"/>
        <v>0.50756531150881279</v>
      </c>
    </row>
    <row r="83" spans="1:18" x14ac:dyDescent="0.25">
      <c r="A83" s="130">
        <v>42094</v>
      </c>
      <c r="B83" s="41">
        <v>397.3</v>
      </c>
      <c r="C83" s="39">
        <v>12116133.699999999</v>
      </c>
      <c r="D83" s="12">
        <f t="shared" si="14"/>
        <v>0.18841793544913399</v>
      </c>
      <c r="E83" s="12">
        <f t="shared" si="14"/>
        <v>2.0288270697242483E-2</v>
      </c>
      <c r="F83" s="13">
        <f t="shared" si="9"/>
        <v>4.2179452992869369E-2</v>
      </c>
      <c r="G83" s="118">
        <f t="shared" si="18"/>
        <v>4.3502101992323183E-2</v>
      </c>
      <c r="H83" s="12">
        <f t="shared" si="19"/>
        <v>2.0288270697242483E-2</v>
      </c>
      <c r="I83" s="13">
        <f t="shared" si="10"/>
        <v>0.3448321848312062</v>
      </c>
      <c r="J83" s="118">
        <f t="shared" si="20"/>
        <v>0.10506989628293506</v>
      </c>
      <c r="K83" s="12">
        <f t="shared" si="15"/>
        <v>2.0288270697242483E-2</v>
      </c>
      <c r="L83" s="13">
        <f t="shared" si="11"/>
        <v>0.54489275593377617</v>
      </c>
      <c r="M83" s="118">
        <f t="shared" si="21"/>
        <v>0.19942460178233112</v>
      </c>
      <c r="N83" s="12">
        <f t="shared" si="16"/>
        <v>2.0288270697242483E-2</v>
      </c>
      <c r="O83" s="13">
        <f t="shared" si="12"/>
        <v>0.52624479027879556</v>
      </c>
      <c r="P83" s="118">
        <f t="shared" si="22"/>
        <v>0.13796037851453491</v>
      </c>
      <c r="Q83" s="12">
        <f t="shared" si="17"/>
        <v>2.0288270697242483E-2</v>
      </c>
      <c r="R83" s="13">
        <f t="shared" si="13"/>
        <v>0.36574330905868258</v>
      </c>
    </row>
    <row r="84" spans="1:18" x14ac:dyDescent="0.25">
      <c r="A84" s="130">
        <v>42185</v>
      </c>
      <c r="B84" s="41">
        <v>381.31</v>
      </c>
      <c r="C84" s="39">
        <v>12173074.4</v>
      </c>
      <c r="D84" s="12">
        <f t="shared" si="14"/>
        <v>0.11539811618791318</v>
      </c>
      <c r="E84" s="12">
        <f t="shared" si="14"/>
        <v>2.2141431400362288E-2</v>
      </c>
      <c r="F84" s="13">
        <f t="shared" si="9"/>
        <v>4.3780380293915566E-2</v>
      </c>
      <c r="G84" s="118">
        <f t="shared" si="18"/>
        <v>0.18841793544913399</v>
      </c>
      <c r="H84" s="12">
        <f t="shared" si="19"/>
        <v>2.2141431400362288E-2</v>
      </c>
      <c r="I84" s="13">
        <f t="shared" si="10"/>
        <v>0.36915161577433858</v>
      </c>
      <c r="J84" s="118">
        <f t="shared" si="20"/>
        <v>4.3502101992323183E-2</v>
      </c>
      <c r="K84" s="12">
        <f t="shared" si="15"/>
        <v>2.2141431400362288E-2</v>
      </c>
      <c r="L84" s="13">
        <f t="shared" si="11"/>
        <v>0.53407723838145826</v>
      </c>
      <c r="M84" s="118">
        <f t="shared" si="21"/>
        <v>0.10506989628293506</v>
      </c>
      <c r="N84" s="12">
        <f t="shared" si="16"/>
        <v>2.2141431400362288E-2</v>
      </c>
      <c r="O84" s="13">
        <f t="shared" si="12"/>
        <v>0.61931857834201409</v>
      </c>
      <c r="P84" s="118">
        <f t="shared" si="22"/>
        <v>0.19942460178233112</v>
      </c>
      <c r="Q84" s="12">
        <f t="shared" si="17"/>
        <v>2.2141431400362288E-2</v>
      </c>
      <c r="R84" s="13">
        <f t="shared" si="13"/>
        <v>0.47556363291236875</v>
      </c>
    </row>
    <row r="85" spans="1:18" x14ac:dyDescent="0.25">
      <c r="A85" s="130">
        <v>42277</v>
      </c>
      <c r="B85" s="41">
        <v>347.77</v>
      </c>
      <c r="C85" s="39">
        <v>12239547.1</v>
      </c>
      <c r="D85" s="12">
        <f t="shared" si="14"/>
        <v>1.3670280984027006E-2</v>
      </c>
      <c r="E85" s="12">
        <f t="shared" si="14"/>
        <v>2.2373560454784558E-2</v>
      </c>
      <c r="F85" s="13">
        <f t="shared" si="9"/>
        <v>-3.3619862724272309E-2</v>
      </c>
      <c r="G85" s="118">
        <f t="shared" si="18"/>
        <v>0.11539811618791318</v>
      </c>
      <c r="H85" s="12">
        <f t="shared" si="19"/>
        <v>2.2373560454784558E-2</v>
      </c>
      <c r="I85" s="13">
        <f t="shared" si="10"/>
        <v>0.3168759636771693</v>
      </c>
      <c r="J85" s="118">
        <f t="shared" si="20"/>
        <v>0.18841793544913399</v>
      </c>
      <c r="K85" s="12">
        <f t="shared" si="15"/>
        <v>2.2373560454784558E-2</v>
      </c>
      <c r="L85" s="13">
        <f t="shared" si="11"/>
        <v>0.5188652454565077</v>
      </c>
      <c r="M85" s="118">
        <f t="shared" si="21"/>
        <v>4.3502101992323183E-2</v>
      </c>
      <c r="N85" s="12">
        <f t="shared" si="16"/>
        <v>2.2373560454784558E-2</v>
      </c>
      <c r="O85" s="13">
        <f t="shared" si="12"/>
        <v>0.67148879395004701</v>
      </c>
      <c r="P85" s="118">
        <f t="shared" si="22"/>
        <v>0.10506989628293506</v>
      </c>
      <c r="Q85" s="12">
        <f t="shared" si="17"/>
        <v>2.2373560454784558E-2</v>
      </c>
      <c r="R85" s="13">
        <f t="shared" si="13"/>
        <v>0.68652058400722138</v>
      </c>
    </row>
    <row r="86" spans="1:18" x14ac:dyDescent="0.25">
      <c r="A86" s="130">
        <v>42369</v>
      </c>
      <c r="B86" s="41">
        <v>365.81</v>
      </c>
      <c r="C86" s="39">
        <v>12299783.9</v>
      </c>
      <c r="D86" s="12">
        <f t="shared" si="14"/>
        <v>6.7933671979914623E-2</v>
      </c>
      <c r="E86" s="12">
        <f t="shared" si="14"/>
        <v>2.2836132602273684E-2</v>
      </c>
      <c r="F86" s="13">
        <f t="shared" ref="F86:F105" si="23">CORREL(D66:D86,E66:E86)</f>
        <v>-3.4822867711744455E-2</v>
      </c>
      <c r="G86" s="118">
        <f t="shared" si="18"/>
        <v>1.3670280984027006E-2</v>
      </c>
      <c r="H86" s="12">
        <f t="shared" si="19"/>
        <v>2.2836132602273684E-2</v>
      </c>
      <c r="I86" s="13">
        <f t="shared" si="10"/>
        <v>0.23679174182142571</v>
      </c>
      <c r="J86" s="118">
        <f t="shared" si="20"/>
        <v>0.11539811618791318</v>
      </c>
      <c r="K86" s="12">
        <f t="shared" si="15"/>
        <v>2.2836132602273684E-2</v>
      </c>
      <c r="L86" s="13">
        <f t="shared" si="11"/>
        <v>0.49543249465387823</v>
      </c>
      <c r="M86" s="118">
        <f t="shared" si="21"/>
        <v>0.18841793544913399</v>
      </c>
      <c r="N86" s="12">
        <f t="shared" si="16"/>
        <v>2.2836132602273684E-2</v>
      </c>
      <c r="O86" s="13">
        <f t="shared" si="12"/>
        <v>0.65707411581581976</v>
      </c>
      <c r="P86" s="118">
        <f t="shared" si="22"/>
        <v>4.3502101992323183E-2</v>
      </c>
      <c r="Q86" s="12">
        <f t="shared" si="17"/>
        <v>2.2836132602273684E-2</v>
      </c>
      <c r="R86" s="13">
        <f t="shared" si="13"/>
        <v>0.74993828990754519</v>
      </c>
    </row>
    <row r="87" spans="1:18" x14ac:dyDescent="0.25">
      <c r="A87" s="130">
        <v>42460</v>
      </c>
      <c r="B87" s="41">
        <v>337.54</v>
      </c>
      <c r="C87" s="39">
        <v>12363152.800000001</v>
      </c>
      <c r="D87" s="12">
        <f t="shared" si="14"/>
        <v>-0.1504153032972565</v>
      </c>
      <c r="E87" s="12">
        <f t="shared" si="14"/>
        <v>2.038761754502616E-2</v>
      </c>
      <c r="F87" s="13">
        <f t="shared" si="23"/>
        <v>-0.11687410499569933</v>
      </c>
      <c r="G87" s="118">
        <f t="shared" si="18"/>
        <v>6.7933671979914623E-2</v>
      </c>
      <c r="H87" s="12">
        <f t="shared" si="19"/>
        <v>2.038761754502616E-2</v>
      </c>
      <c r="I87" s="13">
        <f t="shared" si="10"/>
        <v>0.24206931365136586</v>
      </c>
      <c r="J87" s="118">
        <f t="shared" si="20"/>
        <v>1.3670280984027006E-2</v>
      </c>
      <c r="K87" s="12">
        <f t="shared" si="15"/>
        <v>2.038761754502616E-2</v>
      </c>
      <c r="L87" s="13">
        <f t="shared" si="11"/>
        <v>0.42492420838904016</v>
      </c>
      <c r="M87" s="118">
        <f t="shared" si="21"/>
        <v>0.11539811618791318</v>
      </c>
      <c r="N87" s="12">
        <f t="shared" si="16"/>
        <v>2.038761754502616E-2</v>
      </c>
      <c r="O87" s="13">
        <f t="shared" si="12"/>
        <v>0.66579006507265182</v>
      </c>
      <c r="P87" s="118">
        <f t="shared" si="22"/>
        <v>0.18841793544913399</v>
      </c>
      <c r="Q87" s="12">
        <f t="shared" si="17"/>
        <v>2.038761754502616E-2</v>
      </c>
      <c r="R87" s="13">
        <f t="shared" si="13"/>
        <v>0.73613947663515911</v>
      </c>
    </row>
    <row r="88" spans="1:18" x14ac:dyDescent="0.25">
      <c r="A88" s="130">
        <v>42551</v>
      </c>
      <c r="B88" s="41">
        <v>329.88</v>
      </c>
      <c r="C88" s="39">
        <v>12404534</v>
      </c>
      <c r="D88" s="12">
        <f t="shared" si="14"/>
        <v>-0.13487713409037272</v>
      </c>
      <c r="E88" s="12">
        <f t="shared" si="14"/>
        <v>1.9014062708759827E-2</v>
      </c>
      <c r="F88" s="13">
        <f t="shared" si="23"/>
        <v>-0.16385057942412248</v>
      </c>
      <c r="G88" s="118">
        <f t="shared" si="18"/>
        <v>-0.1504153032972565</v>
      </c>
      <c r="H88" s="12">
        <f t="shared" si="19"/>
        <v>1.9014062708759827E-2</v>
      </c>
      <c r="I88" s="13">
        <f t="shared" si="10"/>
        <v>0.14411380373033783</v>
      </c>
      <c r="J88" s="118">
        <f t="shared" si="20"/>
        <v>6.7933671979914623E-2</v>
      </c>
      <c r="K88" s="12">
        <f t="shared" si="15"/>
        <v>1.9014062708759827E-2</v>
      </c>
      <c r="L88" s="13">
        <f t="shared" si="11"/>
        <v>0.45099056268854049</v>
      </c>
      <c r="M88" s="118">
        <f t="shared" si="21"/>
        <v>1.3670280984027006E-2</v>
      </c>
      <c r="N88" s="12">
        <f t="shared" si="16"/>
        <v>1.9014062708759827E-2</v>
      </c>
      <c r="O88" s="13">
        <f t="shared" si="12"/>
        <v>0.6017337690200526</v>
      </c>
      <c r="P88" s="118">
        <f t="shared" si="22"/>
        <v>0.11539811618791318</v>
      </c>
      <c r="Q88" s="12">
        <f t="shared" si="17"/>
        <v>1.9014062708759827E-2</v>
      </c>
      <c r="R88" s="13">
        <f t="shared" si="13"/>
        <v>0.71203997512515105</v>
      </c>
    </row>
    <row r="89" spans="1:18" x14ac:dyDescent="0.25">
      <c r="A89" s="130">
        <v>42643</v>
      </c>
      <c r="B89" s="41">
        <v>342.92</v>
      </c>
      <c r="C89" s="39">
        <v>12459776.6</v>
      </c>
      <c r="D89" s="12">
        <f t="shared" si="14"/>
        <v>-1.3945998792305181E-2</v>
      </c>
      <c r="E89" s="12">
        <f t="shared" si="14"/>
        <v>1.7993271989614756E-2</v>
      </c>
      <c r="F89" s="13">
        <f t="shared" si="23"/>
        <v>-0.21030335760883681</v>
      </c>
      <c r="G89" s="118">
        <f t="shared" si="18"/>
        <v>-0.13487713409037272</v>
      </c>
      <c r="H89" s="12">
        <f t="shared" si="19"/>
        <v>1.7993271989614756E-2</v>
      </c>
      <c r="I89" s="13">
        <f t="shared" si="10"/>
        <v>8.4679132033346233E-2</v>
      </c>
      <c r="J89" s="118">
        <f t="shared" si="20"/>
        <v>-0.1504153032972565</v>
      </c>
      <c r="K89" s="12">
        <f t="shared" si="15"/>
        <v>1.7993271989614756E-2</v>
      </c>
      <c r="L89" s="13">
        <f t="shared" si="11"/>
        <v>0.33192068239560274</v>
      </c>
      <c r="M89" s="118">
        <f t="shared" si="21"/>
        <v>6.7933671979914623E-2</v>
      </c>
      <c r="N89" s="12">
        <f t="shared" si="16"/>
        <v>1.7993271989614756E-2</v>
      </c>
      <c r="O89" s="13">
        <f t="shared" si="12"/>
        <v>0.60713658297948969</v>
      </c>
      <c r="P89" s="118">
        <f t="shared" si="22"/>
        <v>1.3670280984027006E-2</v>
      </c>
      <c r="Q89" s="12">
        <f t="shared" si="17"/>
        <v>1.7993271989614756E-2</v>
      </c>
      <c r="R89" s="13">
        <f t="shared" si="13"/>
        <v>0.65750801507306966</v>
      </c>
    </row>
    <row r="90" spans="1:18" x14ac:dyDescent="0.25">
      <c r="A90" s="130">
        <v>42735</v>
      </c>
      <c r="B90" s="41">
        <v>361.42</v>
      </c>
      <c r="C90" s="39">
        <v>12565775.1</v>
      </c>
      <c r="D90" s="12">
        <f t="shared" si="14"/>
        <v>-1.2000765424673987E-2</v>
      </c>
      <c r="E90" s="12">
        <f t="shared" si="14"/>
        <v>2.1625680756878873E-2</v>
      </c>
      <c r="F90" s="13">
        <f t="shared" si="23"/>
        <v>-0.19807600214572371</v>
      </c>
      <c r="G90" s="118">
        <f t="shared" si="18"/>
        <v>-1.3945998792305181E-2</v>
      </c>
      <c r="H90" s="12">
        <f t="shared" si="19"/>
        <v>2.1625680756878873E-2</v>
      </c>
      <c r="I90" s="13">
        <f t="shared" si="10"/>
        <v>3.8049507523353406E-2</v>
      </c>
      <c r="J90" s="118">
        <f t="shared" si="20"/>
        <v>-0.13487713409037272</v>
      </c>
      <c r="K90" s="12">
        <f t="shared" si="15"/>
        <v>2.1625680756878873E-2</v>
      </c>
      <c r="L90" s="13">
        <f t="shared" si="11"/>
        <v>0.22713538137595662</v>
      </c>
      <c r="M90" s="118">
        <f t="shared" si="21"/>
        <v>-0.1504153032972565</v>
      </c>
      <c r="N90" s="12">
        <f t="shared" si="16"/>
        <v>2.1625680756878873E-2</v>
      </c>
      <c r="O90" s="13">
        <f t="shared" si="12"/>
        <v>0.43215495593777259</v>
      </c>
      <c r="P90" s="118">
        <f t="shared" si="22"/>
        <v>6.7933671979914623E-2</v>
      </c>
      <c r="Q90" s="12">
        <f t="shared" si="17"/>
        <v>2.1625680756878873E-2</v>
      </c>
      <c r="R90" s="13">
        <f t="shared" si="13"/>
        <v>0.64472834498240239</v>
      </c>
    </row>
    <row r="91" spans="1:18" x14ac:dyDescent="0.25">
      <c r="A91" s="130">
        <v>42825</v>
      </c>
      <c r="B91" s="41">
        <v>381.14</v>
      </c>
      <c r="C91" s="39">
        <v>12663415.9</v>
      </c>
      <c r="D91" s="12">
        <f t="shared" si="14"/>
        <v>0.12916987616282505</v>
      </c>
      <c r="E91" s="12">
        <f t="shared" si="14"/>
        <v>2.4286935934335396E-2</v>
      </c>
      <c r="F91" s="13">
        <f t="shared" si="23"/>
        <v>-0.19009082037929484</v>
      </c>
      <c r="G91" s="118">
        <f t="shared" si="18"/>
        <v>-1.2000765424673987E-2</v>
      </c>
      <c r="H91" s="12">
        <f t="shared" si="19"/>
        <v>2.4286935934335396E-2</v>
      </c>
      <c r="I91" s="13">
        <f t="shared" ref="I91:I105" si="24">CORREL(G71:G91,H71:H91)</f>
        <v>-1.4933684990026969E-2</v>
      </c>
      <c r="J91" s="118">
        <f t="shared" si="20"/>
        <v>-1.3945998792305181E-2</v>
      </c>
      <c r="K91" s="12">
        <f t="shared" si="15"/>
        <v>2.4286935934335396E-2</v>
      </c>
      <c r="L91" s="13">
        <f t="shared" si="11"/>
        <v>0.19385767544310803</v>
      </c>
      <c r="M91" s="118">
        <f t="shared" si="21"/>
        <v>-0.13487713409037272</v>
      </c>
      <c r="N91" s="12">
        <f t="shared" si="16"/>
        <v>2.4286935934335396E-2</v>
      </c>
      <c r="O91" s="13">
        <f t="shared" si="12"/>
        <v>0.29437369444098588</v>
      </c>
      <c r="P91" s="118">
        <f t="shared" si="22"/>
        <v>-0.1504153032972565</v>
      </c>
      <c r="Q91" s="12">
        <f t="shared" si="17"/>
        <v>2.4286935934335396E-2</v>
      </c>
      <c r="R91" s="13">
        <f t="shared" si="13"/>
        <v>0.44639116850914395</v>
      </c>
    </row>
    <row r="92" spans="1:18" x14ac:dyDescent="0.25">
      <c r="A92" s="130">
        <v>42916</v>
      </c>
      <c r="B92" s="41">
        <v>379.37</v>
      </c>
      <c r="C92" s="39">
        <v>12760524</v>
      </c>
      <c r="D92" s="12">
        <f t="shared" si="14"/>
        <v>0.15002425124287622</v>
      </c>
      <c r="E92" s="12">
        <f t="shared" si="14"/>
        <v>2.8698377544855713E-2</v>
      </c>
      <c r="F92" s="13">
        <f t="shared" si="23"/>
        <v>-0.20788100550814981</v>
      </c>
      <c r="G92" s="118">
        <f t="shared" si="18"/>
        <v>0.12916987616282505</v>
      </c>
      <c r="H92" s="12">
        <f t="shared" si="19"/>
        <v>2.8698377544855713E-2</v>
      </c>
      <c r="I92" s="13">
        <f t="shared" si="24"/>
        <v>-6.9173918149818922E-2</v>
      </c>
      <c r="J92" s="118">
        <f t="shared" si="20"/>
        <v>-1.2000765424673987E-2</v>
      </c>
      <c r="K92" s="12">
        <f t="shared" si="15"/>
        <v>2.8698377544855713E-2</v>
      </c>
      <c r="L92" s="13">
        <f t="shared" si="11"/>
        <v>6.7773349347568748E-2</v>
      </c>
      <c r="M92" s="118">
        <f t="shared" si="21"/>
        <v>-1.3945998792305181E-2</v>
      </c>
      <c r="N92" s="12">
        <f t="shared" si="16"/>
        <v>2.8698377544855713E-2</v>
      </c>
      <c r="O92" s="13">
        <f t="shared" si="12"/>
        <v>0.28084666856967899</v>
      </c>
      <c r="P92" s="118">
        <f t="shared" si="22"/>
        <v>-0.13487713409037272</v>
      </c>
      <c r="Q92" s="12">
        <f t="shared" si="17"/>
        <v>2.8698377544855713E-2</v>
      </c>
      <c r="R92" s="13">
        <f t="shared" si="13"/>
        <v>0.28726324030418621</v>
      </c>
    </row>
    <row r="93" spans="1:18" x14ac:dyDescent="0.25">
      <c r="A93" s="130">
        <v>43008</v>
      </c>
      <c r="B93" s="41">
        <v>388.16</v>
      </c>
      <c r="C93" s="39">
        <v>12860074.800000001</v>
      </c>
      <c r="D93" s="12">
        <f t="shared" si="14"/>
        <v>0.13192581360083988</v>
      </c>
      <c r="E93" s="12">
        <f t="shared" si="14"/>
        <v>3.2127237337465697E-2</v>
      </c>
      <c r="F93" s="13">
        <f t="shared" si="23"/>
        <v>-0.31280522072124584</v>
      </c>
      <c r="G93" s="118">
        <f t="shared" si="18"/>
        <v>0.15002425124287622</v>
      </c>
      <c r="H93" s="12">
        <f t="shared" si="19"/>
        <v>3.2127237337465697E-2</v>
      </c>
      <c r="I93" s="13">
        <f t="shared" si="24"/>
        <v>-0.10519361760106061</v>
      </c>
      <c r="J93" s="118">
        <f t="shared" si="20"/>
        <v>0.12916987616282505</v>
      </c>
      <c r="K93" s="12">
        <f t="shared" si="15"/>
        <v>3.2127237337465697E-2</v>
      </c>
      <c r="L93" s="13">
        <f t="shared" ref="L93:L105" si="25">CORREL(J73:J93,K73:K93)</f>
        <v>-1.0502668240685667E-2</v>
      </c>
      <c r="M93" s="118">
        <f t="shared" si="21"/>
        <v>-1.2000765424673987E-2</v>
      </c>
      <c r="N93" s="12">
        <f t="shared" si="16"/>
        <v>3.2127237337465697E-2</v>
      </c>
      <c r="O93" s="13">
        <f t="shared" si="12"/>
        <v>0.1262893850893991</v>
      </c>
      <c r="P93" s="118">
        <f t="shared" si="22"/>
        <v>-1.3945998792305181E-2</v>
      </c>
      <c r="Q93" s="12">
        <f t="shared" si="17"/>
        <v>3.2127237337465697E-2</v>
      </c>
      <c r="R93" s="13">
        <f t="shared" si="13"/>
        <v>0.28518275002797744</v>
      </c>
    </row>
    <row r="94" spans="1:18" x14ac:dyDescent="0.25">
      <c r="A94" s="130">
        <v>43100</v>
      </c>
      <c r="B94" s="41">
        <v>389.18</v>
      </c>
      <c r="C94" s="39">
        <v>12969736.300000001</v>
      </c>
      <c r="D94" s="12">
        <f t="shared" si="14"/>
        <v>7.6808145647722759E-2</v>
      </c>
      <c r="E94" s="12">
        <f t="shared" si="14"/>
        <v>3.2147734364591729E-2</v>
      </c>
      <c r="F94" s="13">
        <f t="shared" si="23"/>
        <v>-0.23992191228446913</v>
      </c>
      <c r="G94" s="118">
        <f t="shared" si="18"/>
        <v>0.13192581360083988</v>
      </c>
      <c r="H94" s="12">
        <f t="shared" si="19"/>
        <v>3.2147734364591729E-2</v>
      </c>
      <c r="I94" s="13">
        <f t="shared" si="24"/>
        <v>-0.25025524051824738</v>
      </c>
      <c r="J94" s="118">
        <f t="shared" si="20"/>
        <v>0.15002425124287622</v>
      </c>
      <c r="K94" s="12">
        <f t="shared" si="15"/>
        <v>3.2147734364591729E-2</v>
      </c>
      <c r="L94" s="13">
        <f t="shared" si="25"/>
        <v>-7.5943231123332205E-2</v>
      </c>
      <c r="M94" s="118">
        <f t="shared" si="21"/>
        <v>0.12916987616282505</v>
      </c>
      <c r="N94" s="12">
        <f t="shared" si="16"/>
        <v>3.2147734364591729E-2</v>
      </c>
      <c r="O94" s="13">
        <f t="shared" ref="O94:O105" si="26">CORREL(M74:M94,N74:N94)</f>
        <v>1.5878229885476162E-2</v>
      </c>
      <c r="P94" s="118">
        <f t="shared" si="22"/>
        <v>-1.2000765424673987E-2</v>
      </c>
      <c r="Q94" s="12">
        <f t="shared" si="17"/>
        <v>3.2147734364591729E-2</v>
      </c>
      <c r="R94" s="13">
        <f t="shared" si="13"/>
        <v>0.10866389656210686</v>
      </c>
    </row>
    <row r="95" spans="1:18" x14ac:dyDescent="0.25">
      <c r="A95" s="130">
        <v>43190</v>
      </c>
      <c r="B95" s="41">
        <v>370.87</v>
      </c>
      <c r="C95" s="39">
        <v>13006318.9</v>
      </c>
      <c r="D95" s="12">
        <f t="shared" si="14"/>
        <v>-2.6945479351419332E-2</v>
      </c>
      <c r="E95" s="12">
        <f t="shared" si="14"/>
        <v>2.7078238818643019E-2</v>
      </c>
      <c r="F95" s="13">
        <f t="shared" si="23"/>
        <v>-0.2363165565402332</v>
      </c>
      <c r="G95" s="118">
        <f t="shared" si="18"/>
        <v>7.6808145647722759E-2</v>
      </c>
      <c r="H95" s="12">
        <f t="shared" si="19"/>
        <v>2.7078238818643019E-2</v>
      </c>
      <c r="I95" s="13">
        <f t="shared" si="24"/>
        <v>-0.16475273748442942</v>
      </c>
      <c r="J95" s="118">
        <f t="shared" si="20"/>
        <v>0.13192581360083988</v>
      </c>
      <c r="K95" s="12">
        <f t="shared" si="15"/>
        <v>2.7078238818643019E-2</v>
      </c>
      <c r="L95" s="13">
        <f t="shared" si="25"/>
        <v>-0.27442284469517197</v>
      </c>
      <c r="M95" s="118">
        <f t="shared" si="21"/>
        <v>0.15002425124287622</v>
      </c>
      <c r="N95" s="12">
        <f t="shared" si="16"/>
        <v>2.7078238818643019E-2</v>
      </c>
      <c r="O95" s="13">
        <f t="shared" si="26"/>
        <v>-9.0670948877343713E-2</v>
      </c>
      <c r="P95" s="118">
        <f t="shared" si="22"/>
        <v>0.12916987616282505</v>
      </c>
      <c r="Q95" s="12">
        <f t="shared" si="17"/>
        <v>2.7078238818643019E-2</v>
      </c>
      <c r="R95" s="13">
        <f t="shared" ref="R95:R105" si="27">CORREL(P75:P95,Q75:Q95)</f>
        <v>-4.8769897934282457E-2</v>
      </c>
    </row>
    <row r="96" spans="1:18" x14ac:dyDescent="0.25">
      <c r="A96" s="130">
        <v>43281</v>
      </c>
      <c r="B96" s="41">
        <v>379.93</v>
      </c>
      <c r="C96" s="39">
        <v>13074853.5</v>
      </c>
      <c r="D96" s="12">
        <f t="shared" si="14"/>
        <v>1.4761314811397863E-3</v>
      </c>
      <c r="E96" s="12">
        <f t="shared" si="14"/>
        <v>2.4632961781193341E-2</v>
      </c>
      <c r="F96" s="13">
        <f t="shared" si="23"/>
        <v>-0.24459959430104861</v>
      </c>
      <c r="G96" s="118">
        <f t="shared" si="18"/>
        <v>-2.6945479351419332E-2</v>
      </c>
      <c r="H96" s="12">
        <f t="shared" si="19"/>
        <v>2.4632961781193341E-2</v>
      </c>
      <c r="I96" s="13">
        <f t="shared" si="24"/>
        <v>-0.13048037224236197</v>
      </c>
      <c r="J96" s="118">
        <f t="shared" si="20"/>
        <v>7.6808145647722759E-2</v>
      </c>
      <c r="K96" s="12">
        <f t="shared" si="15"/>
        <v>2.4632961781193341E-2</v>
      </c>
      <c r="L96" s="13">
        <f t="shared" si="25"/>
        <v>-0.17930170020041858</v>
      </c>
      <c r="M96" s="118">
        <f t="shared" si="21"/>
        <v>0.13192581360083988</v>
      </c>
      <c r="N96" s="12">
        <f t="shared" si="16"/>
        <v>2.4632961781193341E-2</v>
      </c>
      <c r="O96" s="13">
        <f t="shared" si="26"/>
        <v>-0.37966673074544216</v>
      </c>
      <c r="P96" s="118">
        <f t="shared" si="22"/>
        <v>0.15002425124287622</v>
      </c>
      <c r="Q96" s="12">
        <f t="shared" si="17"/>
        <v>2.4632961781193341E-2</v>
      </c>
      <c r="R96" s="13">
        <f t="shared" si="27"/>
        <v>-0.22850631774375513</v>
      </c>
    </row>
    <row r="97" spans="1:18" x14ac:dyDescent="0.25">
      <c r="A97" s="130">
        <v>43373</v>
      </c>
      <c r="B97" s="41">
        <v>383.18</v>
      </c>
      <c r="C97" s="39">
        <v>13095393.300000001</v>
      </c>
      <c r="D97" s="12">
        <f t="shared" si="14"/>
        <v>-1.2829760923330658E-2</v>
      </c>
      <c r="E97" s="12">
        <f t="shared" si="14"/>
        <v>1.8298377238054719E-2</v>
      </c>
      <c r="F97" s="13">
        <f t="shared" si="23"/>
        <v>-0.18120908116838225</v>
      </c>
      <c r="G97" s="118">
        <f t="shared" si="18"/>
        <v>1.4761314811397863E-3</v>
      </c>
      <c r="H97" s="12">
        <f t="shared" si="19"/>
        <v>1.8298377238054719E-2</v>
      </c>
      <c r="I97" s="13">
        <f t="shared" si="24"/>
        <v>-8.2293221333330016E-2</v>
      </c>
      <c r="J97" s="118">
        <f t="shared" si="20"/>
        <v>-2.6945479351419332E-2</v>
      </c>
      <c r="K97" s="12">
        <f t="shared" si="15"/>
        <v>1.8298377238054719E-2</v>
      </c>
      <c r="L97" s="13">
        <f t="shared" si="25"/>
        <v>-9.9893290385329361E-2</v>
      </c>
      <c r="M97" s="118">
        <f t="shared" si="21"/>
        <v>7.6808145647722759E-2</v>
      </c>
      <c r="N97" s="12">
        <f t="shared" si="16"/>
        <v>1.8298377238054719E-2</v>
      </c>
      <c r="O97" s="13">
        <f t="shared" si="26"/>
        <v>-0.31156437072376542</v>
      </c>
      <c r="P97" s="118">
        <f t="shared" si="22"/>
        <v>0.13192581360083988</v>
      </c>
      <c r="Q97" s="12">
        <f t="shared" si="17"/>
        <v>1.8298377238054719E-2</v>
      </c>
      <c r="R97" s="13">
        <f t="shared" si="27"/>
        <v>-0.56773910710670306</v>
      </c>
    </row>
    <row r="98" spans="1:18" x14ac:dyDescent="0.25">
      <c r="A98" s="130">
        <v>43465</v>
      </c>
      <c r="B98" s="41">
        <v>337.65</v>
      </c>
      <c r="C98" s="39">
        <v>13168896.4</v>
      </c>
      <c r="D98" s="12">
        <f t="shared" si="14"/>
        <v>-0.13240659848913106</v>
      </c>
      <c r="E98" s="12">
        <f t="shared" si="14"/>
        <v>1.5355755536833771E-2</v>
      </c>
      <c r="F98" s="13">
        <f t="shared" si="23"/>
        <v>2.6889806858932937E-2</v>
      </c>
      <c r="G98" s="118">
        <f t="shared" si="18"/>
        <v>-1.2829760923330658E-2</v>
      </c>
      <c r="H98" s="12">
        <f t="shared" si="19"/>
        <v>1.5355755536833771E-2</v>
      </c>
      <c r="I98" s="13">
        <f t="shared" si="24"/>
        <v>4.6227448168250952E-2</v>
      </c>
      <c r="J98" s="118">
        <f t="shared" si="20"/>
        <v>1.4761314811397863E-3</v>
      </c>
      <c r="K98" s="12">
        <f t="shared" si="15"/>
        <v>1.5355755536833771E-2</v>
      </c>
      <c r="L98" s="13">
        <f t="shared" si="25"/>
        <v>-1.8139529266283396E-2</v>
      </c>
      <c r="M98" s="118">
        <f t="shared" si="21"/>
        <v>-2.6945479351419332E-2</v>
      </c>
      <c r="N98" s="12">
        <f t="shared" si="16"/>
        <v>1.5355755536833771E-2</v>
      </c>
      <c r="O98" s="13">
        <f t="shared" si="26"/>
        <v>-0.21569335072683785</v>
      </c>
      <c r="P98" s="118">
        <f t="shared" si="22"/>
        <v>7.6808145647722759E-2</v>
      </c>
      <c r="Q98" s="12">
        <f t="shared" si="17"/>
        <v>1.5355755536833771E-2</v>
      </c>
      <c r="R98" s="13">
        <f t="shared" si="27"/>
        <v>-0.53457208777627174</v>
      </c>
    </row>
    <row r="99" spans="1:18" x14ac:dyDescent="0.25">
      <c r="A99" s="130">
        <v>43555</v>
      </c>
      <c r="B99" s="41">
        <v>379.09</v>
      </c>
      <c r="C99" s="39">
        <v>13242842.4</v>
      </c>
      <c r="D99" s="12">
        <f t="shared" si="14"/>
        <v>2.216410062825247E-2</v>
      </c>
      <c r="E99" s="12">
        <f t="shared" si="14"/>
        <v>1.8185276081459145E-2</v>
      </c>
      <c r="F99" s="13">
        <f t="shared" si="23"/>
        <v>0.17858686578776503</v>
      </c>
      <c r="G99" s="118">
        <f t="shared" si="18"/>
        <v>-0.13240659848913106</v>
      </c>
      <c r="H99" s="12">
        <f t="shared" si="19"/>
        <v>1.8185276081459145E-2</v>
      </c>
      <c r="I99" s="13">
        <f t="shared" si="24"/>
        <v>0.20767831023769268</v>
      </c>
      <c r="J99" s="118">
        <f t="shared" si="20"/>
        <v>-1.2829760923330658E-2</v>
      </c>
      <c r="K99" s="12">
        <f t="shared" si="15"/>
        <v>1.8185276081459145E-2</v>
      </c>
      <c r="L99" s="13">
        <f t="shared" si="25"/>
        <v>8.0337201020649868E-2</v>
      </c>
      <c r="M99" s="118">
        <f t="shared" si="21"/>
        <v>1.4761314811397863E-3</v>
      </c>
      <c r="N99" s="12">
        <f t="shared" si="16"/>
        <v>1.8185276081459145E-2</v>
      </c>
      <c r="O99" s="13">
        <f t="shared" si="26"/>
        <v>-0.16818101696179596</v>
      </c>
      <c r="P99" s="118">
        <f t="shared" si="22"/>
        <v>-2.6945479351419332E-2</v>
      </c>
      <c r="Q99" s="12">
        <f t="shared" si="17"/>
        <v>1.8185276081459145E-2</v>
      </c>
      <c r="R99" s="13">
        <f t="shared" si="27"/>
        <v>-0.4776643039220641</v>
      </c>
    </row>
    <row r="100" spans="1:18" x14ac:dyDescent="0.25">
      <c r="A100" s="130">
        <v>43646</v>
      </c>
      <c r="B100" s="41">
        <v>384.87</v>
      </c>
      <c r="C100" s="39">
        <v>13277162.6</v>
      </c>
      <c r="D100" s="12">
        <f t="shared" si="14"/>
        <v>1.3002395178059123E-2</v>
      </c>
      <c r="E100" s="12">
        <f t="shared" si="14"/>
        <v>1.5473144689537088E-2</v>
      </c>
      <c r="F100" s="13">
        <f t="shared" si="23"/>
        <v>0.24035695755338174</v>
      </c>
      <c r="G100" s="118">
        <f t="shared" si="18"/>
        <v>2.216410062825247E-2</v>
      </c>
      <c r="H100" s="12">
        <f t="shared" si="19"/>
        <v>1.5473144689537088E-2</v>
      </c>
      <c r="I100" s="13">
        <f t="shared" si="24"/>
        <v>0.28300667017833098</v>
      </c>
      <c r="J100" s="118">
        <f t="shared" si="20"/>
        <v>-0.13240659848913106</v>
      </c>
      <c r="K100" s="12">
        <f t="shared" si="15"/>
        <v>1.5473144689537088E-2</v>
      </c>
      <c r="L100" s="13">
        <f t="shared" si="25"/>
        <v>0.21935909086834313</v>
      </c>
      <c r="M100" s="118">
        <f t="shared" si="21"/>
        <v>-1.2829760923330658E-2</v>
      </c>
      <c r="N100" s="12">
        <f t="shared" si="16"/>
        <v>1.5473144689537088E-2</v>
      </c>
      <c r="O100" s="13">
        <f t="shared" si="26"/>
        <v>-8.868204911442791E-2</v>
      </c>
      <c r="P100" s="118">
        <f t="shared" si="22"/>
        <v>1.4761314811397863E-3</v>
      </c>
      <c r="Q100" s="12">
        <f t="shared" si="17"/>
        <v>1.5473144689537088E-2</v>
      </c>
      <c r="R100" s="13">
        <f t="shared" si="27"/>
        <v>-0.40708065222749257</v>
      </c>
    </row>
    <row r="101" spans="1:18" x14ac:dyDescent="0.25">
      <c r="A101" s="130">
        <v>43738</v>
      </c>
      <c r="B101" s="41">
        <v>393.15</v>
      </c>
      <c r="C101" s="39">
        <v>13310997.800000001</v>
      </c>
      <c r="D101" s="12">
        <f t="shared" si="14"/>
        <v>2.601910329349133E-2</v>
      </c>
      <c r="E101" s="12">
        <f t="shared" si="14"/>
        <v>1.6464148503275489E-2</v>
      </c>
      <c r="F101" s="13">
        <f t="shared" si="23"/>
        <v>0.39694823596122425</v>
      </c>
      <c r="G101" s="118">
        <f t="shared" si="18"/>
        <v>1.3002395178059123E-2</v>
      </c>
      <c r="H101" s="12">
        <f t="shared" si="19"/>
        <v>1.6464148503275489E-2</v>
      </c>
      <c r="I101" s="13">
        <f t="shared" si="24"/>
        <v>0.37973655817514174</v>
      </c>
      <c r="J101" s="118">
        <f t="shared" si="20"/>
        <v>2.216410062825247E-2</v>
      </c>
      <c r="K101" s="12">
        <f t="shared" si="15"/>
        <v>1.6464148503275489E-2</v>
      </c>
      <c r="L101" s="13">
        <f t="shared" si="25"/>
        <v>0.33354640193646917</v>
      </c>
      <c r="M101" s="118">
        <f t="shared" si="21"/>
        <v>-0.13240659848913106</v>
      </c>
      <c r="N101" s="12">
        <f t="shared" si="16"/>
        <v>1.6464148503275489E-2</v>
      </c>
      <c r="O101" s="13">
        <f t="shared" si="26"/>
        <v>6.8882736830522012E-2</v>
      </c>
      <c r="P101" s="118">
        <f t="shared" si="22"/>
        <v>-1.2829760923330658E-2</v>
      </c>
      <c r="Q101" s="12">
        <f t="shared" si="17"/>
        <v>1.6464148503275489E-2</v>
      </c>
      <c r="R101" s="13">
        <f t="shared" si="27"/>
        <v>-0.32814667435367845</v>
      </c>
    </row>
    <row r="102" spans="1:18" x14ac:dyDescent="0.25">
      <c r="A102" s="130">
        <v>43830</v>
      </c>
      <c r="B102" s="41">
        <v>415.84</v>
      </c>
      <c r="C102" s="39">
        <v>13335206.1</v>
      </c>
      <c r="D102" s="12">
        <f t="shared" si="14"/>
        <v>0.23157115356138003</v>
      </c>
      <c r="E102" s="12">
        <f t="shared" si="14"/>
        <v>1.2628977778274431E-2</v>
      </c>
      <c r="F102" s="13">
        <f t="shared" si="23"/>
        <v>0.22299220856454488</v>
      </c>
      <c r="G102" s="118">
        <f t="shared" si="18"/>
        <v>2.601910329349133E-2</v>
      </c>
      <c r="H102" s="12">
        <f t="shared" si="19"/>
        <v>1.2628977778274431E-2</v>
      </c>
      <c r="I102" s="13">
        <f t="shared" si="24"/>
        <v>0.49356875743368878</v>
      </c>
      <c r="J102" s="118">
        <f t="shared" si="20"/>
        <v>1.3002395178059123E-2</v>
      </c>
      <c r="K102" s="12">
        <f t="shared" si="15"/>
        <v>1.2628977778274431E-2</v>
      </c>
      <c r="L102" s="13">
        <f t="shared" si="25"/>
        <v>0.40113875924565284</v>
      </c>
      <c r="M102" s="118">
        <f t="shared" si="21"/>
        <v>2.216410062825247E-2</v>
      </c>
      <c r="N102" s="12">
        <f t="shared" si="16"/>
        <v>1.2628977778274431E-2</v>
      </c>
      <c r="O102" s="13">
        <f t="shared" si="26"/>
        <v>0.15425557346395161</v>
      </c>
      <c r="P102" s="118">
        <f t="shared" si="22"/>
        <v>-0.13240659848913106</v>
      </c>
      <c r="Q102" s="12">
        <f t="shared" si="17"/>
        <v>1.2628977778274431E-2</v>
      </c>
      <c r="R102" s="13">
        <f t="shared" si="27"/>
        <v>-9.8106506830789517E-2</v>
      </c>
    </row>
    <row r="103" spans="1:18" x14ac:dyDescent="0.25">
      <c r="A103" s="130">
        <v>43921</v>
      </c>
      <c r="B103" s="41">
        <v>320.06</v>
      </c>
      <c r="C103" s="39">
        <v>12897893.6</v>
      </c>
      <c r="D103" s="12">
        <f t="shared" si="14"/>
        <v>-0.15571500171463237</v>
      </c>
      <c r="E103" s="12">
        <f t="shared" si="14"/>
        <v>-2.6047942698464888E-2</v>
      </c>
      <c r="F103" s="13">
        <f t="shared" si="23"/>
        <v>0.43277695325110244</v>
      </c>
      <c r="G103" s="118">
        <f t="shared" si="18"/>
        <v>0.23157115356138003</v>
      </c>
      <c r="H103" s="12">
        <f t="shared" si="19"/>
        <v>-2.6047942698464888E-2</v>
      </c>
      <c r="I103" s="13">
        <f t="shared" si="24"/>
        <v>-0.17517876996136736</v>
      </c>
      <c r="J103" s="118">
        <f t="shared" si="20"/>
        <v>2.601910329349133E-2</v>
      </c>
      <c r="K103" s="12">
        <f t="shared" si="15"/>
        <v>-2.6047942698464888E-2</v>
      </c>
      <c r="L103" s="13">
        <f t="shared" si="25"/>
        <v>0.2366885236329607</v>
      </c>
      <c r="M103" s="118">
        <f t="shared" si="21"/>
        <v>1.3002395178059123E-2</v>
      </c>
      <c r="N103" s="12">
        <f t="shared" si="16"/>
        <v>-2.6047942698464888E-2</v>
      </c>
      <c r="O103" s="13">
        <f t="shared" si="26"/>
        <v>0.13895183695421989</v>
      </c>
      <c r="P103" s="118">
        <f t="shared" si="22"/>
        <v>2.216410062825247E-2</v>
      </c>
      <c r="Q103" s="12">
        <f t="shared" si="17"/>
        <v>-2.6047942698464888E-2</v>
      </c>
      <c r="R103" s="13">
        <f t="shared" si="27"/>
        <v>1.7629290972028366E-2</v>
      </c>
    </row>
    <row r="104" spans="1:18" x14ac:dyDescent="0.25">
      <c r="A104" s="130">
        <v>44012</v>
      </c>
      <c r="B104" s="41">
        <v>360.34</v>
      </c>
      <c r="C104" s="39">
        <v>11434398.5</v>
      </c>
      <c r="D104" s="12">
        <f t="shared" si="14"/>
        <v>-6.3735806895835023E-2</v>
      </c>
      <c r="E104" s="12">
        <f t="shared" si="14"/>
        <v>-0.13879201117865347</v>
      </c>
      <c r="F104" s="13">
        <f t="shared" si="23"/>
        <v>0.3022067928946342</v>
      </c>
      <c r="G104" s="118">
        <f t="shared" si="18"/>
        <v>-0.15571500171463237</v>
      </c>
      <c r="H104" s="12">
        <f t="shared" si="19"/>
        <v>-0.13879201117865347</v>
      </c>
      <c r="I104" s="13">
        <f t="shared" si="24"/>
        <v>0.30525008637841328</v>
      </c>
      <c r="J104" s="118">
        <f t="shared" si="20"/>
        <v>0.23157115356138003</v>
      </c>
      <c r="K104" s="12">
        <f t="shared" si="15"/>
        <v>-0.13879201117865347</v>
      </c>
      <c r="L104" s="13">
        <f t="shared" si="25"/>
        <v>-0.35179718720889053</v>
      </c>
      <c r="M104" s="118">
        <f t="shared" si="21"/>
        <v>2.601910329349133E-2</v>
      </c>
      <c r="N104" s="12">
        <f t="shared" si="16"/>
        <v>-0.13879201117865347</v>
      </c>
      <c r="O104" s="13">
        <f t="shared" si="26"/>
        <v>5.1563828543322171E-2</v>
      </c>
      <c r="P104" s="118">
        <f t="shared" si="22"/>
        <v>1.3002395178059123E-2</v>
      </c>
      <c r="Q104" s="12">
        <f t="shared" si="17"/>
        <v>-0.13879201117865347</v>
      </c>
      <c r="R104" s="13">
        <f t="shared" si="27"/>
        <v>5.6236677127695124E-2</v>
      </c>
    </row>
    <row r="105" spans="1:18" x14ac:dyDescent="0.25">
      <c r="A105" s="130">
        <v>44104</v>
      </c>
      <c r="B105" s="41">
        <v>361.09</v>
      </c>
      <c r="C105" s="39">
        <v>12754894.199999999</v>
      </c>
      <c r="D105" s="12">
        <f t="shared" si="14"/>
        <v>-8.1546483530459124E-2</v>
      </c>
      <c r="E105" s="12">
        <f t="shared" si="14"/>
        <v>-4.1777754632338793E-2</v>
      </c>
      <c r="F105" s="13">
        <f t="shared" si="23"/>
        <v>0.33375381206349636</v>
      </c>
      <c r="G105" s="118">
        <f t="shared" si="18"/>
        <v>-6.3735806895835023E-2</v>
      </c>
      <c r="H105" s="12">
        <f t="shared" si="19"/>
        <v>-4.1777754632338793E-2</v>
      </c>
      <c r="I105" s="13">
        <f t="shared" si="24"/>
        <v>0.33430436098731076</v>
      </c>
      <c r="J105" s="118">
        <f t="shared" si="20"/>
        <v>-0.15571500171463237</v>
      </c>
      <c r="K105" s="12">
        <f t="shared" si="15"/>
        <v>-4.1777754632338793E-2</v>
      </c>
      <c r="L105" s="13">
        <f t="shared" si="25"/>
        <v>-0.19792757932743987</v>
      </c>
      <c r="M105" s="118">
        <f t="shared" si="21"/>
        <v>0.23157115356138003</v>
      </c>
      <c r="N105" s="12">
        <f t="shared" si="16"/>
        <v>-4.1777754632338793E-2</v>
      </c>
      <c r="O105" s="13">
        <f t="shared" si="26"/>
        <v>-0.1002559246476377</v>
      </c>
      <c r="P105" s="118">
        <f t="shared" si="22"/>
        <v>2.601910329349133E-2</v>
      </c>
      <c r="Q105" s="12">
        <f t="shared" si="17"/>
        <v>-4.1777754632338793E-2</v>
      </c>
      <c r="R105" s="13">
        <f t="shared" si="27"/>
        <v>3.4794742523810547E-2</v>
      </c>
    </row>
    <row r="106" spans="1:18" x14ac:dyDescent="0.25">
      <c r="A106" s="130"/>
      <c r="B106" s="41"/>
      <c r="C106" s="39"/>
      <c r="D106" s="12"/>
      <c r="E106" s="12"/>
      <c r="F106" s="13"/>
      <c r="G106" s="118"/>
      <c r="H106" s="12"/>
      <c r="I106" s="13"/>
      <c r="J106" s="118"/>
      <c r="K106" s="12"/>
      <c r="L106" s="13"/>
      <c r="M106" s="118"/>
      <c r="N106" s="12"/>
      <c r="O106" s="13"/>
      <c r="P106" s="118"/>
      <c r="Q106" s="12"/>
      <c r="R106" s="13"/>
    </row>
    <row r="107" spans="1:18" x14ac:dyDescent="0.25">
      <c r="A107" s="130"/>
      <c r="B107" s="41"/>
      <c r="C107" s="39"/>
      <c r="D107" s="12"/>
      <c r="E107" s="12"/>
      <c r="F107" s="13"/>
      <c r="G107" s="118"/>
      <c r="H107" s="12"/>
      <c r="I107" s="13"/>
      <c r="J107" s="118"/>
      <c r="K107" s="12"/>
      <c r="L107" s="13"/>
      <c r="M107" s="118"/>
      <c r="N107" s="12"/>
      <c r="O107" s="13"/>
      <c r="P107" s="118"/>
      <c r="Q107" s="12"/>
      <c r="R107" s="13"/>
    </row>
    <row r="108" spans="1:18" x14ac:dyDescent="0.25">
      <c r="A108" s="130"/>
      <c r="B108" s="41"/>
      <c r="C108" s="39"/>
      <c r="D108" s="12"/>
      <c r="E108" s="12"/>
      <c r="F108" s="13"/>
      <c r="G108" s="118"/>
      <c r="H108" s="12"/>
      <c r="I108" s="13"/>
      <c r="J108" s="118"/>
      <c r="K108" s="12"/>
      <c r="L108" s="13"/>
      <c r="M108" s="118"/>
      <c r="N108" s="12"/>
      <c r="O108" s="13"/>
      <c r="P108" s="118"/>
      <c r="Q108" s="12"/>
      <c r="R108" s="13"/>
    </row>
    <row r="109" spans="1:18" x14ac:dyDescent="0.25">
      <c r="A109" s="130"/>
      <c r="B109" s="41"/>
      <c r="C109" s="39"/>
      <c r="D109" s="12"/>
      <c r="E109" s="12"/>
      <c r="F109" s="13"/>
      <c r="G109" s="118"/>
      <c r="H109" s="12"/>
      <c r="I109" s="13"/>
      <c r="J109" s="118"/>
      <c r="K109" s="12"/>
      <c r="L109" s="13"/>
      <c r="M109" s="118"/>
      <c r="N109" s="12"/>
      <c r="O109" s="13"/>
      <c r="P109" s="118"/>
      <c r="Q109" s="12"/>
      <c r="R109" s="13"/>
    </row>
    <row r="110" spans="1:18" x14ac:dyDescent="0.25">
      <c r="A110" s="130"/>
      <c r="B110" s="41"/>
      <c r="C110" s="39"/>
      <c r="D110" s="12"/>
      <c r="E110" s="12"/>
      <c r="F110" s="13"/>
      <c r="G110" s="118"/>
      <c r="H110" s="12"/>
      <c r="I110" s="13"/>
      <c r="J110" s="118"/>
      <c r="K110" s="12"/>
      <c r="L110" s="13"/>
      <c r="M110" s="118"/>
      <c r="N110" s="12"/>
      <c r="O110" s="13"/>
      <c r="P110" s="118"/>
      <c r="Q110" s="12"/>
      <c r="R110" s="13"/>
    </row>
    <row r="111" spans="1:18" x14ac:dyDescent="0.25">
      <c r="A111" s="130"/>
      <c r="B111" s="41"/>
      <c r="C111" s="39"/>
      <c r="D111" s="12"/>
      <c r="E111" s="12"/>
      <c r="F111" s="13"/>
      <c r="G111" s="118"/>
      <c r="H111" s="12"/>
      <c r="I111" s="13"/>
      <c r="J111" s="118"/>
      <c r="K111" s="12"/>
      <c r="L111" s="13"/>
      <c r="M111" s="118"/>
      <c r="N111" s="12"/>
      <c r="O111" s="13"/>
      <c r="P111" s="118"/>
      <c r="Q111" s="12"/>
      <c r="R111" s="13"/>
    </row>
    <row r="112" spans="1:18" x14ac:dyDescent="0.25">
      <c r="A112" s="130"/>
      <c r="B112" s="41"/>
      <c r="C112" s="39"/>
      <c r="D112" s="12"/>
      <c r="E112" s="12"/>
      <c r="F112" s="13"/>
      <c r="G112" s="118"/>
      <c r="H112" s="12"/>
      <c r="I112" s="13"/>
      <c r="J112" s="118"/>
      <c r="K112" s="12"/>
      <c r="L112" s="13"/>
      <c r="M112" s="118"/>
      <c r="N112" s="12"/>
      <c r="O112" s="13"/>
      <c r="P112" s="118"/>
      <c r="Q112" s="12"/>
      <c r="R112" s="13"/>
    </row>
    <row r="113" spans="1:18" x14ac:dyDescent="0.25">
      <c r="A113" s="130"/>
      <c r="B113" s="41"/>
      <c r="C113" s="39"/>
      <c r="D113" s="12"/>
      <c r="E113" s="12"/>
      <c r="F113" s="13"/>
      <c r="G113" s="118"/>
      <c r="H113" s="12"/>
      <c r="I113" s="13"/>
      <c r="J113" s="118"/>
      <c r="K113" s="12"/>
      <c r="L113" s="13"/>
      <c r="M113" s="118"/>
      <c r="N113" s="12"/>
      <c r="O113" s="13"/>
      <c r="P113" s="118"/>
      <c r="Q113" s="12"/>
      <c r="R113" s="13"/>
    </row>
    <row r="114" spans="1:18" x14ac:dyDescent="0.25">
      <c r="A114" s="130"/>
      <c r="B114" s="41"/>
      <c r="C114" s="39"/>
      <c r="D114" s="12"/>
      <c r="E114" s="12"/>
      <c r="F114" s="13"/>
      <c r="G114" s="118"/>
      <c r="H114" s="12"/>
      <c r="I114" s="13"/>
      <c r="J114" s="118"/>
      <c r="K114" s="12"/>
      <c r="L114" s="13"/>
      <c r="M114" s="118"/>
      <c r="N114" s="12"/>
      <c r="O114" s="13"/>
      <c r="P114" s="118"/>
      <c r="Q114" s="12"/>
      <c r="R114" s="13"/>
    </row>
    <row r="115" spans="1:18" x14ac:dyDescent="0.25">
      <c r="A115" s="130"/>
      <c r="B115" s="41"/>
      <c r="C115" s="39"/>
      <c r="D115" s="12"/>
      <c r="E115" s="12"/>
      <c r="F115" s="13"/>
      <c r="G115" s="118"/>
      <c r="H115" s="12"/>
      <c r="I115" s="13"/>
      <c r="J115" s="118"/>
      <c r="K115" s="12"/>
      <c r="L115" s="13"/>
      <c r="M115" s="118"/>
      <c r="N115" s="12"/>
      <c r="O115" s="13"/>
      <c r="P115" s="118"/>
      <c r="Q115" s="12"/>
      <c r="R115" s="13"/>
    </row>
    <row r="116" spans="1:18" x14ac:dyDescent="0.25">
      <c r="A116" s="130"/>
      <c r="B116" s="41"/>
      <c r="C116" s="39"/>
      <c r="D116" s="12"/>
      <c r="E116" s="12"/>
      <c r="F116" s="13"/>
      <c r="G116" s="118"/>
      <c r="H116" s="12"/>
      <c r="I116" s="13"/>
      <c r="J116" s="118"/>
      <c r="K116" s="12"/>
      <c r="L116" s="13"/>
      <c r="M116" s="118"/>
      <c r="N116" s="12"/>
      <c r="O116" s="13"/>
      <c r="P116" s="118"/>
      <c r="Q116" s="12"/>
      <c r="R116" s="13"/>
    </row>
    <row r="117" spans="1:18" x14ac:dyDescent="0.25">
      <c r="A117" s="130"/>
      <c r="B117" s="41"/>
      <c r="C117" s="39"/>
      <c r="D117" s="12"/>
      <c r="E117" s="12"/>
      <c r="F117" s="13"/>
      <c r="G117" s="118"/>
      <c r="H117" s="12"/>
      <c r="I117" s="13"/>
      <c r="J117" s="118"/>
      <c r="K117" s="12"/>
      <c r="L117" s="13"/>
      <c r="M117" s="118"/>
      <c r="N117" s="12"/>
      <c r="O117" s="13"/>
      <c r="P117" s="118"/>
      <c r="Q117" s="12"/>
      <c r="R117" s="13"/>
    </row>
    <row r="118" spans="1:18" x14ac:dyDescent="0.25">
      <c r="A118" s="130"/>
      <c r="B118" s="41"/>
      <c r="C118" s="39"/>
      <c r="D118" s="12"/>
      <c r="E118" s="12"/>
      <c r="F118" s="13"/>
      <c r="G118" s="118"/>
      <c r="H118" s="12"/>
      <c r="I118" s="13"/>
      <c r="J118" s="118"/>
      <c r="K118" s="12"/>
      <c r="L118" s="13"/>
      <c r="M118" s="118"/>
      <c r="N118" s="12"/>
      <c r="O118" s="13"/>
      <c r="P118" s="118"/>
      <c r="Q118" s="12"/>
      <c r="R118" s="13"/>
    </row>
    <row r="119" spans="1:18" x14ac:dyDescent="0.25">
      <c r="A119" s="130"/>
      <c r="B119" s="41"/>
      <c r="C119" s="39"/>
      <c r="D119" s="12"/>
      <c r="E119" s="12"/>
      <c r="F119" s="13"/>
      <c r="G119" s="118"/>
      <c r="H119" s="12"/>
      <c r="I119" s="13"/>
      <c r="J119" s="118"/>
      <c r="K119" s="12"/>
      <c r="L119" s="13"/>
      <c r="M119" s="118"/>
      <c r="N119" s="12"/>
      <c r="O119" s="13"/>
      <c r="P119" s="118"/>
      <c r="Q119" s="12"/>
      <c r="R119" s="13"/>
    </row>
    <row r="120" spans="1:18" x14ac:dyDescent="0.25">
      <c r="A120" s="130"/>
      <c r="B120" s="41"/>
      <c r="C120" s="39"/>
      <c r="D120" s="12"/>
      <c r="E120" s="12"/>
      <c r="F120" s="13"/>
      <c r="G120" s="118"/>
      <c r="H120" s="12"/>
      <c r="I120" s="13"/>
      <c r="J120" s="118"/>
      <c r="K120" s="12"/>
      <c r="L120" s="13"/>
      <c r="M120" s="118"/>
      <c r="N120" s="12"/>
      <c r="O120" s="13"/>
      <c r="P120" s="118"/>
      <c r="Q120" s="12"/>
      <c r="R120" s="13"/>
    </row>
    <row r="121" spans="1:18" x14ac:dyDescent="0.25">
      <c r="A121" s="130"/>
      <c r="B121" s="41"/>
      <c r="C121" s="39"/>
      <c r="D121" s="12"/>
      <c r="E121" s="12"/>
      <c r="F121" s="13"/>
      <c r="G121" s="118"/>
      <c r="H121" s="12"/>
      <c r="I121" s="13"/>
      <c r="J121" s="118"/>
      <c r="K121" s="12"/>
      <c r="L121" s="13"/>
      <c r="M121" s="118"/>
      <c r="N121" s="12"/>
      <c r="O121" s="13"/>
      <c r="P121" s="118"/>
      <c r="Q121" s="12"/>
      <c r="R121" s="13"/>
    </row>
    <row r="122" spans="1:18" x14ac:dyDescent="0.25">
      <c r="A122" s="130"/>
      <c r="B122" s="41"/>
      <c r="C122" s="39"/>
      <c r="D122" s="12"/>
      <c r="E122" s="12"/>
      <c r="F122" s="13"/>
      <c r="G122" s="118"/>
      <c r="H122" s="12"/>
      <c r="I122" s="13"/>
      <c r="J122" s="118"/>
      <c r="K122" s="12"/>
      <c r="L122" s="13"/>
      <c r="M122" s="118"/>
      <c r="N122" s="12"/>
      <c r="O122" s="13"/>
      <c r="P122" s="118"/>
      <c r="Q122" s="12"/>
      <c r="R122" s="13"/>
    </row>
    <row r="123" spans="1:18" x14ac:dyDescent="0.25">
      <c r="A123" s="130"/>
      <c r="B123" s="41"/>
      <c r="C123" s="39"/>
      <c r="D123" s="12"/>
      <c r="E123" s="12"/>
      <c r="F123" s="13"/>
      <c r="G123" s="118"/>
      <c r="H123" s="12"/>
      <c r="I123" s="13"/>
      <c r="J123" s="118"/>
      <c r="K123" s="12"/>
      <c r="L123" s="13"/>
      <c r="M123" s="118"/>
      <c r="N123" s="12"/>
      <c r="O123" s="13"/>
      <c r="P123" s="118"/>
      <c r="Q123" s="12"/>
      <c r="R123" s="13"/>
    </row>
    <row r="124" spans="1:18" x14ac:dyDescent="0.25">
      <c r="A124" s="130"/>
      <c r="B124" s="41"/>
      <c r="C124" s="39"/>
      <c r="D124" s="12"/>
      <c r="E124" s="12"/>
      <c r="F124" s="13"/>
      <c r="G124" s="118"/>
      <c r="H124" s="12"/>
      <c r="I124" s="13"/>
      <c r="J124" s="118"/>
      <c r="K124" s="12"/>
      <c r="L124" s="13"/>
      <c r="M124" s="118"/>
      <c r="N124" s="12"/>
      <c r="O124" s="13"/>
      <c r="P124" s="118"/>
      <c r="Q124" s="12"/>
      <c r="R124" s="13"/>
    </row>
    <row r="125" spans="1:18" x14ac:dyDescent="0.25">
      <c r="A125" s="130"/>
      <c r="B125" s="41"/>
      <c r="C125" s="39"/>
      <c r="D125" s="12"/>
      <c r="E125" s="12"/>
      <c r="F125" s="13"/>
      <c r="G125" s="118"/>
      <c r="H125" s="12"/>
      <c r="I125" s="13"/>
      <c r="J125" s="118"/>
      <c r="K125" s="12"/>
      <c r="L125" s="13"/>
      <c r="M125" s="118"/>
      <c r="N125" s="12"/>
      <c r="O125" s="13"/>
      <c r="P125" s="118"/>
      <c r="Q125" s="12"/>
      <c r="R125" s="13"/>
    </row>
    <row r="126" spans="1:18" x14ac:dyDescent="0.25">
      <c r="A126" s="130"/>
      <c r="B126" s="41"/>
      <c r="C126" s="39"/>
      <c r="D126" s="12"/>
      <c r="E126" s="12"/>
      <c r="F126" s="13"/>
      <c r="G126" s="118"/>
      <c r="H126" s="12"/>
      <c r="I126" s="13"/>
      <c r="J126" s="118"/>
      <c r="K126" s="12"/>
      <c r="L126" s="13"/>
      <c r="M126" s="118"/>
      <c r="N126" s="12"/>
      <c r="O126" s="13"/>
      <c r="P126" s="118"/>
      <c r="Q126" s="12"/>
      <c r="R126" s="13"/>
    </row>
    <row r="127" spans="1:18" x14ac:dyDescent="0.25">
      <c r="A127" s="130"/>
      <c r="B127" s="41"/>
      <c r="C127" s="39"/>
      <c r="D127" s="12"/>
      <c r="E127" s="12"/>
      <c r="F127" s="13"/>
      <c r="G127" s="118"/>
      <c r="H127" s="12"/>
      <c r="I127" s="13"/>
      <c r="J127" s="118"/>
      <c r="K127" s="12"/>
      <c r="L127" s="13"/>
      <c r="M127" s="118"/>
      <c r="N127" s="12"/>
      <c r="O127" s="13"/>
      <c r="P127" s="118"/>
      <c r="Q127" s="12"/>
      <c r="R127" s="13"/>
    </row>
    <row r="128" spans="1:18" x14ac:dyDescent="0.25">
      <c r="A128" s="130"/>
      <c r="B128" s="41"/>
      <c r="C128" s="39"/>
      <c r="D128" s="12"/>
      <c r="E128" s="12"/>
      <c r="F128" s="13"/>
      <c r="G128" s="118"/>
      <c r="H128" s="12"/>
      <c r="I128" s="13"/>
      <c r="J128" s="118"/>
      <c r="K128" s="12"/>
      <c r="L128" s="13"/>
      <c r="M128" s="118"/>
      <c r="N128" s="12"/>
      <c r="O128" s="13"/>
      <c r="P128" s="118"/>
      <c r="Q128" s="12"/>
      <c r="R128" s="13"/>
    </row>
    <row r="129" spans="1:18" x14ac:dyDescent="0.25">
      <c r="A129" s="130"/>
      <c r="B129" s="41"/>
      <c r="C129" s="39"/>
      <c r="D129" s="12"/>
      <c r="E129" s="12"/>
      <c r="F129" s="13"/>
      <c r="G129" s="118"/>
      <c r="H129" s="12"/>
      <c r="I129" s="13"/>
      <c r="J129" s="118"/>
      <c r="K129" s="12"/>
      <c r="L129" s="13"/>
      <c r="M129" s="118"/>
      <c r="N129" s="12"/>
      <c r="O129" s="13"/>
      <c r="P129" s="118"/>
      <c r="Q129" s="12"/>
      <c r="R129" s="13"/>
    </row>
    <row r="130" spans="1:18" x14ac:dyDescent="0.25">
      <c r="A130" s="130"/>
      <c r="B130" s="41"/>
      <c r="C130" s="39"/>
      <c r="D130" s="12"/>
      <c r="E130" s="12"/>
      <c r="F130" s="13"/>
      <c r="G130" s="118"/>
      <c r="H130" s="12"/>
      <c r="I130" s="13"/>
      <c r="J130" s="118"/>
      <c r="K130" s="12"/>
      <c r="L130" s="13"/>
      <c r="M130" s="118"/>
      <c r="N130" s="12"/>
      <c r="O130" s="13"/>
      <c r="P130" s="118"/>
      <c r="Q130" s="12"/>
      <c r="R130" s="13"/>
    </row>
    <row r="131" spans="1:18" x14ac:dyDescent="0.25">
      <c r="A131" s="130"/>
      <c r="B131" s="41"/>
      <c r="C131" s="39"/>
      <c r="D131" s="12"/>
      <c r="E131" s="12"/>
      <c r="F131" s="13"/>
      <c r="G131" s="118"/>
      <c r="H131" s="12"/>
      <c r="I131" s="13"/>
      <c r="J131" s="118"/>
      <c r="K131" s="12"/>
      <c r="L131" s="13"/>
      <c r="M131" s="118"/>
      <c r="N131" s="12"/>
      <c r="O131" s="13"/>
      <c r="P131" s="118"/>
      <c r="Q131" s="12"/>
      <c r="R131" s="13"/>
    </row>
    <row r="132" spans="1:18" x14ac:dyDescent="0.25">
      <c r="A132" s="130"/>
      <c r="B132" s="41"/>
      <c r="C132" s="39"/>
      <c r="D132" s="12"/>
      <c r="E132" s="12"/>
      <c r="F132" s="13"/>
      <c r="G132" s="118"/>
      <c r="H132" s="12"/>
      <c r="I132" s="13"/>
      <c r="J132" s="118"/>
      <c r="K132" s="12"/>
      <c r="L132" s="13"/>
      <c r="M132" s="118"/>
      <c r="N132" s="12"/>
      <c r="O132" s="13"/>
      <c r="P132" s="118"/>
      <c r="Q132" s="12"/>
      <c r="R132" s="13"/>
    </row>
    <row r="133" spans="1:18" x14ac:dyDescent="0.25">
      <c r="A133" s="130"/>
      <c r="B133" s="41"/>
      <c r="C133" s="39"/>
      <c r="D133" s="12"/>
      <c r="E133" s="12"/>
      <c r="F133" s="13"/>
      <c r="G133" s="118"/>
      <c r="H133" s="12"/>
      <c r="I133" s="13"/>
      <c r="J133" s="118"/>
      <c r="K133" s="12"/>
      <c r="L133" s="13"/>
      <c r="M133" s="118"/>
      <c r="N133" s="12"/>
      <c r="O133" s="13"/>
      <c r="P133" s="118"/>
      <c r="Q133" s="12"/>
      <c r="R133" s="13"/>
    </row>
    <row r="134" spans="1:18" x14ac:dyDescent="0.25">
      <c r="A134" s="130"/>
      <c r="B134" s="41"/>
      <c r="C134" s="39"/>
      <c r="D134" s="12"/>
      <c r="E134" s="12"/>
      <c r="F134" s="13"/>
      <c r="G134" s="118"/>
      <c r="H134" s="12"/>
      <c r="I134" s="13"/>
      <c r="J134" s="118"/>
      <c r="K134" s="12"/>
      <c r="L134" s="13"/>
      <c r="M134" s="118"/>
      <c r="N134" s="12"/>
      <c r="O134" s="13"/>
      <c r="P134" s="118"/>
      <c r="Q134" s="12"/>
      <c r="R134" s="13"/>
    </row>
    <row r="135" spans="1:18" x14ac:dyDescent="0.25">
      <c r="A135" s="130"/>
      <c r="B135" s="41"/>
      <c r="C135" s="39"/>
      <c r="D135" s="12"/>
      <c r="E135" s="12"/>
      <c r="F135" s="13"/>
      <c r="G135" s="118"/>
      <c r="H135" s="12"/>
      <c r="I135" s="13"/>
      <c r="J135" s="118"/>
      <c r="K135" s="12"/>
      <c r="L135" s="13"/>
      <c r="M135" s="118"/>
      <c r="N135" s="12"/>
      <c r="O135" s="13"/>
      <c r="P135" s="118"/>
      <c r="Q135" s="12"/>
      <c r="R135" s="13"/>
    </row>
    <row r="136" spans="1:18" x14ac:dyDescent="0.25">
      <c r="A136" s="130"/>
      <c r="B136" s="41"/>
      <c r="C136" s="39"/>
      <c r="D136" s="12"/>
      <c r="E136" s="12"/>
      <c r="F136" s="13"/>
      <c r="G136" s="118"/>
      <c r="H136" s="12"/>
      <c r="I136" s="13"/>
      <c r="J136" s="118"/>
      <c r="K136" s="12"/>
      <c r="L136" s="13"/>
      <c r="M136" s="118"/>
      <c r="N136" s="12"/>
      <c r="O136" s="13"/>
      <c r="P136" s="118"/>
      <c r="Q136" s="12"/>
      <c r="R136" s="13"/>
    </row>
    <row r="137" spans="1:18" x14ac:dyDescent="0.25">
      <c r="A137" s="130"/>
      <c r="B137" s="41"/>
      <c r="C137" s="39"/>
      <c r="D137" s="12"/>
      <c r="E137" s="12"/>
      <c r="F137" s="13"/>
      <c r="G137" s="118"/>
      <c r="H137" s="12"/>
      <c r="I137" s="13"/>
      <c r="J137" s="118"/>
      <c r="K137" s="12"/>
      <c r="L137" s="13"/>
      <c r="M137" s="118"/>
      <c r="N137" s="12"/>
      <c r="O137" s="13"/>
      <c r="P137" s="118"/>
      <c r="Q137" s="12"/>
      <c r="R137" s="13"/>
    </row>
    <row r="138" spans="1:18" x14ac:dyDescent="0.25">
      <c r="A138" s="130"/>
      <c r="B138" s="41"/>
      <c r="C138" s="39"/>
      <c r="D138" s="12"/>
      <c r="E138" s="12"/>
      <c r="F138" s="13"/>
      <c r="G138" s="118"/>
      <c r="H138" s="12"/>
      <c r="I138" s="13"/>
      <c r="J138" s="118"/>
      <c r="K138" s="12"/>
      <c r="L138" s="13"/>
      <c r="M138" s="118"/>
      <c r="N138" s="12"/>
      <c r="O138" s="13"/>
      <c r="P138" s="118"/>
      <c r="Q138" s="12"/>
      <c r="R138" s="13"/>
    </row>
    <row r="139" spans="1:18" x14ac:dyDescent="0.25">
      <c r="A139" s="130"/>
      <c r="B139" s="41"/>
      <c r="C139" s="39"/>
      <c r="D139" s="12"/>
      <c r="E139" s="12"/>
      <c r="F139" s="13"/>
      <c r="G139" s="118"/>
      <c r="H139" s="12"/>
      <c r="I139" s="13"/>
      <c r="J139" s="118"/>
      <c r="K139" s="12"/>
      <c r="L139" s="13"/>
      <c r="M139" s="118"/>
      <c r="N139" s="12"/>
      <c r="O139" s="13"/>
      <c r="P139" s="118"/>
      <c r="Q139" s="12"/>
      <c r="R139" s="13"/>
    </row>
    <row r="140" spans="1:18" x14ac:dyDescent="0.25">
      <c r="A140" s="130"/>
      <c r="B140" s="41"/>
      <c r="C140" s="39"/>
      <c r="D140" s="12"/>
      <c r="E140" s="12"/>
      <c r="F140" s="13"/>
      <c r="G140" s="118"/>
      <c r="H140" s="12"/>
      <c r="I140" s="13"/>
      <c r="J140" s="118"/>
      <c r="K140" s="12"/>
      <c r="L140" s="13"/>
      <c r="M140" s="118"/>
      <c r="N140" s="12"/>
      <c r="O140" s="13"/>
      <c r="P140" s="118"/>
      <c r="Q140" s="12"/>
      <c r="R140" s="13"/>
    </row>
    <row r="141" spans="1:18" x14ac:dyDescent="0.25">
      <c r="A141" s="130"/>
      <c r="B141" s="41"/>
      <c r="C141" s="39"/>
      <c r="D141" s="12"/>
      <c r="E141" s="12"/>
      <c r="F141" s="13"/>
      <c r="G141" s="118"/>
      <c r="H141" s="12"/>
      <c r="I141" s="13"/>
      <c r="J141" s="118"/>
      <c r="K141" s="12"/>
      <c r="L141" s="13"/>
      <c r="M141" s="118"/>
      <c r="N141" s="12"/>
      <c r="O141" s="13"/>
      <c r="P141" s="118"/>
      <c r="Q141" s="12"/>
      <c r="R141" s="13"/>
    </row>
    <row r="142" spans="1:18" x14ac:dyDescent="0.25">
      <c r="A142" s="130"/>
      <c r="B142" s="41"/>
      <c r="C142" s="39"/>
      <c r="D142" s="12"/>
      <c r="E142" s="12"/>
      <c r="F142" s="13"/>
      <c r="G142" s="118"/>
      <c r="H142" s="12"/>
      <c r="I142" s="13"/>
      <c r="J142" s="118"/>
      <c r="K142" s="12"/>
      <c r="L142" s="13"/>
      <c r="M142" s="118"/>
      <c r="N142" s="12"/>
      <c r="O142" s="13"/>
      <c r="P142" s="118"/>
      <c r="Q142" s="12"/>
      <c r="R142" s="13"/>
    </row>
    <row r="143" spans="1:18" x14ac:dyDescent="0.25">
      <c r="A143" s="130"/>
      <c r="B143" s="41"/>
      <c r="C143" s="39"/>
      <c r="D143" s="12"/>
      <c r="E143" s="12"/>
      <c r="F143" s="13"/>
      <c r="G143" s="118"/>
      <c r="H143" s="12"/>
      <c r="I143" s="13"/>
      <c r="J143" s="118"/>
      <c r="K143" s="12"/>
      <c r="L143" s="13"/>
      <c r="M143" s="118"/>
      <c r="N143" s="12"/>
      <c r="O143" s="13"/>
      <c r="P143" s="118"/>
      <c r="Q143" s="12"/>
      <c r="R143" s="13"/>
    </row>
    <row r="144" spans="1:18" x14ac:dyDescent="0.25">
      <c r="A144" s="130"/>
      <c r="B144" s="41"/>
      <c r="C144" s="39"/>
      <c r="D144" s="12"/>
      <c r="E144" s="12"/>
      <c r="F144" s="13"/>
      <c r="G144" s="118"/>
      <c r="H144" s="12"/>
      <c r="I144" s="13"/>
      <c r="J144" s="118"/>
      <c r="K144" s="12"/>
      <c r="L144" s="13"/>
      <c r="M144" s="118"/>
      <c r="N144" s="12"/>
      <c r="O144" s="13"/>
      <c r="P144" s="118"/>
      <c r="Q144" s="12"/>
      <c r="R144" s="13"/>
    </row>
    <row r="145" spans="1:18" x14ac:dyDescent="0.25">
      <c r="A145" s="130"/>
      <c r="B145" s="41"/>
      <c r="C145" s="39"/>
      <c r="D145" s="12"/>
      <c r="E145" s="12"/>
      <c r="F145" s="13"/>
      <c r="G145" s="118"/>
      <c r="H145" s="12"/>
      <c r="I145" s="13"/>
      <c r="J145" s="118"/>
      <c r="K145" s="12"/>
      <c r="L145" s="13"/>
      <c r="M145" s="118"/>
      <c r="N145" s="12"/>
      <c r="O145" s="13"/>
      <c r="P145" s="118"/>
      <c r="Q145" s="12"/>
      <c r="R145" s="13"/>
    </row>
    <row r="146" spans="1:18" x14ac:dyDescent="0.25">
      <c r="A146" s="130"/>
      <c r="B146" s="41"/>
      <c r="C146" s="39"/>
      <c r="D146" s="12"/>
      <c r="E146" s="12"/>
      <c r="F146" s="13"/>
      <c r="G146" s="118"/>
      <c r="H146" s="12"/>
      <c r="I146" s="13"/>
      <c r="J146" s="118"/>
      <c r="K146" s="12"/>
      <c r="L146" s="13"/>
      <c r="M146" s="118"/>
      <c r="N146" s="12"/>
      <c r="O146" s="13"/>
      <c r="P146" s="118"/>
      <c r="Q146" s="12"/>
      <c r="R146" s="13"/>
    </row>
    <row r="147" spans="1:18" x14ac:dyDescent="0.25">
      <c r="A147" s="130"/>
      <c r="B147" s="41"/>
      <c r="C147" s="39"/>
      <c r="D147" s="12"/>
      <c r="E147" s="12"/>
      <c r="F147" s="13"/>
      <c r="G147" s="118"/>
      <c r="H147" s="12"/>
      <c r="I147" s="13"/>
      <c r="J147" s="118"/>
      <c r="K147" s="12"/>
      <c r="L147" s="13"/>
      <c r="M147" s="118"/>
      <c r="N147" s="12"/>
      <c r="O147" s="13"/>
      <c r="P147" s="118"/>
      <c r="Q147" s="12"/>
      <c r="R147" s="13"/>
    </row>
    <row r="148" spans="1:18" x14ac:dyDescent="0.25">
      <c r="A148" s="130"/>
      <c r="B148" s="41"/>
      <c r="C148" s="39"/>
      <c r="D148" s="12"/>
      <c r="E148" s="12"/>
      <c r="F148" s="13"/>
      <c r="G148" s="118"/>
      <c r="H148" s="12"/>
      <c r="I148" s="13"/>
      <c r="J148" s="118"/>
      <c r="K148" s="12"/>
      <c r="L148" s="13"/>
      <c r="M148" s="118"/>
      <c r="N148" s="12"/>
      <c r="O148" s="13"/>
      <c r="P148" s="118"/>
      <c r="Q148" s="12"/>
      <c r="R148" s="13"/>
    </row>
    <row r="149" spans="1:18" x14ac:dyDescent="0.25">
      <c r="A149" s="130"/>
      <c r="B149" s="41"/>
      <c r="C149" s="39"/>
      <c r="D149" s="12"/>
      <c r="E149" s="12"/>
      <c r="F149" s="13"/>
      <c r="G149" s="118"/>
      <c r="H149" s="12"/>
      <c r="I149" s="13"/>
      <c r="J149" s="118"/>
      <c r="K149" s="12"/>
      <c r="L149" s="13"/>
      <c r="M149" s="118"/>
      <c r="N149" s="12"/>
      <c r="O149" s="13"/>
      <c r="P149" s="118"/>
      <c r="Q149" s="12"/>
      <c r="R149" s="13"/>
    </row>
    <row r="150" spans="1:18" x14ac:dyDescent="0.25">
      <c r="A150" s="130"/>
      <c r="B150" s="41"/>
      <c r="C150" s="39"/>
      <c r="D150" s="12"/>
      <c r="E150" s="12"/>
      <c r="F150" s="13"/>
      <c r="G150" s="118"/>
      <c r="H150" s="12"/>
      <c r="I150" s="13"/>
      <c r="J150" s="118"/>
      <c r="K150" s="12"/>
      <c r="L150" s="13"/>
      <c r="M150" s="118"/>
      <c r="N150" s="12"/>
      <c r="O150" s="13"/>
      <c r="P150" s="118"/>
      <c r="Q150" s="12"/>
      <c r="R150" s="13"/>
    </row>
    <row r="151" spans="1:18" x14ac:dyDescent="0.25">
      <c r="A151" s="130"/>
      <c r="B151" s="41"/>
      <c r="C151" s="39"/>
      <c r="D151" s="12"/>
      <c r="E151" s="12"/>
      <c r="F151" s="13"/>
      <c r="G151" s="118"/>
      <c r="H151" s="12"/>
      <c r="I151" s="13"/>
      <c r="J151" s="118"/>
      <c r="K151" s="12"/>
      <c r="L151" s="13"/>
      <c r="M151" s="118"/>
      <c r="N151" s="12"/>
      <c r="O151" s="13"/>
      <c r="P151" s="118"/>
      <c r="Q151" s="12"/>
      <c r="R151" s="13"/>
    </row>
    <row r="152" spans="1:18" x14ac:dyDescent="0.25">
      <c r="A152" s="130"/>
      <c r="B152" s="41"/>
      <c r="C152" s="39"/>
      <c r="D152" s="12"/>
      <c r="E152" s="12"/>
      <c r="F152" s="13"/>
      <c r="G152" s="118"/>
      <c r="H152" s="12"/>
      <c r="I152" s="13"/>
      <c r="J152" s="118"/>
      <c r="K152" s="12"/>
      <c r="L152" s="13"/>
      <c r="M152" s="118"/>
      <c r="N152" s="12"/>
      <c r="O152" s="13"/>
      <c r="P152" s="118"/>
      <c r="Q152" s="12"/>
      <c r="R152" s="13"/>
    </row>
    <row r="153" spans="1:18" x14ac:dyDescent="0.25">
      <c r="A153" s="130"/>
      <c r="B153" s="41"/>
      <c r="C153" s="39"/>
      <c r="D153" s="12"/>
      <c r="E153" s="12"/>
      <c r="F153" s="13"/>
      <c r="G153" s="118"/>
      <c r="H153" s="12"/>
      <c r="I153" s="13"/>
      <c r="J153" s="118"/>
      <c r="K153" s="12"/>
      <c r="L153" s="13"/>
      <c r="M153" s="118"/>
      <c r="N153" s="12"/>
      <c r="O153" s="13"/>
      <c r="P153" s="118"/>
      <c r="Q153" s="12"/>
      <c r="R153" s="13"/>
    </row>
    <row r="154" spans="1:18" x14ac:dyDescent="0.25">
      <c r="A154" s="130"/>
      <c r="B154" s="41"/>
      <c r="C154" s="39"/>
      <c r="D154" s="12"/>
      <c r="E154" s="12"/>
      <c r="F154" s="13"/>
      <c r="G154" s="118"/>
      <c r="H154" s="12"/>
      <c r="I154" s="13"/>
      <c r="J154" s="118"/>
      <c r="K154" s="12"/>
      <c r="L154" s="13"/>
      <c r="M154" s="118"/>
      <c r="N154" s="12"/>
      <c r="O154" s="13"/>
      <c r="P154" s="118"/>
      <c r="Q154" s="12"/>
      <c r="R154" s="13"/>
    </row>
    <row r="155" spans="1:18" x14ac:dyDescent="0.25">
      <c r="A155" s="130"/>
      <c r="B155" s="41"/>
      <c r="C155" s="39"/>
      <c r="D155" s="12"/>
      <c r="E155" s="12"/>
      <c r="F155" s="13"/>
      <c r="G155" s="118"/>
      <c r="H155" s="12"/>
      <c r="I155" s="13"/>
      <c r="J155" s="118"/>
      <c r="K155" s="12"/>
      <c r="L155" s="13"/>
      <c r="M155" s="118"/>
      <c r="N155" s="12"/>
      <c r="O155" s="13"/>
      <c r="P155" s="118"/>
      <c r="Q155" s="12"/>
      <c r="R155" s="13"/>
    </row>
    <row r="156" spans="1:18" x14ac:dyDescent="0.25">
      <c r="A156" s="130"/>
      <c r="B156" s="41"/>
      <c r="C156" s="39"/>
      <c r="D156" s="12"/>
      <c r="E156" s="12"/>
      <c r="F156" s="13"/>
      <c r="G156" s="118"/>
      <c r="H156" s="12"/>
      <c r="I156" s="13"/>
      <c r="J156" s="118"/>
      <c r="K156" s="12"/>
      <c r="L156" s="13"/>
      <c r="M156" s="118"/>
      <c r="N156" s="12"/>
      <c r="O156" s="13"/>
      <c r="P156" s="118"/>
      <c r="Q156" s="12"/>
      <c r="R156" s="13"/>
    </row>
    <row r="157" spans="1:18" x14ac:dyDescent="0.25">
      <c r="A157" s="130"/>
      <c r="B157" s="41"/>
      <c r="C157" s="39"/>
      <c r="D157" s="12"/>
      <c r="E157" s="12"/>
      <c r="F157" s="13"/>
      <c r="G157" s="118"/>
      <c r="H157" s="12"/>
      <c r="I157" s="13"/>
      <c r="J157" s="118"/>
      <c r="K157" s="12"/>
      <c r="L157" s="13"/>
      <c r="M157" s="118"/>
      <c r="N157" s="12"/>
      <c r="O157" s="13"/>
      <c r="P157" s="118"/>
      <c r="Q157" s="12"/>
      <c r="R157" s="13"/>
    </row>
    <row r="158" spans="1:18" x14ac:dyDescent="0.25">
      <c r="A158" s="130"/>
      <c r="B158" s="41"/>
      <c r="C158" s="39"/>
      <c r="D158" s="12"/>
      <c r="E158" s="12"/>
      <c r="F158" s="13"/>
      <c r="G158" s="118"/>
      <c r="H158" s="12"/>
      <c r="I158" s="13"/>
      <c r="J158" s="118"/>
      <c r="K158" s="12"/>
      <c r="L158" s="13"/>
      <c r="M158" s="118"/>
      <c r="N158" s="12"/>
      <c r="O158" s="13"/>
      <c r="P158" s="118"/>
      <c r="Q158" s="12"/>
      <c r="R158" s="13"/>
    </row>
    <row r="159" spans="1:18" x14ac:dyDescent="0.25">
      <c r="A159" s="130"/>
      <c r="B159" s="41"/>
      <c r="C159" s="39"/>
      <c r="D159" s="12"/>
      <c r="E159" s="12"/>
      <c r="F159" s="13"/>
      <c r="G159" s="118"/>
      <c r="H159" s="12"/>
      <c r="I159" s="13"/>
      <c r="J159" s="118"/>
      <c r="K159" s="12"/>
      <c r="L159" s="13"/>
      <c r="M159" s="118"/>
      <c r="N159" s="12"/>
      <c r="O159" s="13"/>
      <c r="P159" s="118"/>
      <c r="Q159" s="12"/>
      <c r="R159" s="13"/>
    </row>
    <row r="160" spans="1:18" x14ac:dyDescent="0.25">
      <c r="A160" s="130"/>
      <c r="B160" s="41"/>
      <c r="C160" s="39"/>
      <c r="D160" s="12"/>
      <c r="E160" s="12"/>
      <c r="F160" s="13"/>
      <c r="G160" s="118"/>
      <c r="H160" s="12"/>
      <c r="I160" s="13"/>
      <c r="J160" s="118"/>
      <c r="K160" s="12"/>
      <c r="L160" s="13"/>
      <c r="M160" s="118"/>
      <c r="N160" s="12"/>
      <c r="O160" s="13"/>
      <c r="P160" s="118"/>
      <c r="Q160" s="12"/>
      <c r="R160" s="13"/>
    </row>
    <row r="161" spans="1:18" x14ac:dyDescent="0.25">
      <c r="A161" s="130"/>
      <c r="B161" s="41"/>
      <c r="C161" s="39"/>
      <c r="D161" s="12"/>
      <c r="E161" s="12"/>
      <c r="F161" s="13"/>
      <c r="G161" s="118"/>
      <c r="H161" s="12"/>
      <c r="I161" s="13"/>
      <c r="J161" s="118"/>
      <c r="K161" s="12"/>
      <c r="L161" s="13"/>
      <c r="M161" s="118"/>
      <c r="N161" s="12"/>
      <c r="O161" s="13"/>
      <c r="P161" s="118"/>
      <c r="Q161" s="12"/>
      <c r="R161" s="13"/>
    </row>
    <row r="162" spans="1:18" x14ac:dyDescent="0.25">
      <c r="A162" s="130"/>
      <c r="B162" s="41"/>
      <c r="C162" s="39"/>
      <c r="D162" s="12"/>
      <c r="E162" s="12"/>
      <c r="F162" s="13"/>
      <c r="G162" s="118"/>
      <c r="H162" s="12"/>
      <c r="I162" s="13"/>
      <c r="J162" s="118"/>
      <c r="K162" s="12"/>
      <c r="L162" s="13"/>
      <c r="M162" s="118"/>
      <c r="N162" s="12"/>
      <c r="O162" s="13"/>
      <c r="P162" s="118"/>
      <c r="Q162" s="12"/>
      <c r="R162" s="13"/>
    </row>
    <row r="163" spans="1:18" x14ac:dyDescent="0.25">
      <c r="A163" s="130"/>
      <c r="B163" s="41"/>
      <c r="C163" s="39"/>
      <c r="D163" s="12"/>
      <c r="E163" s="12"/>
      <c r="F163" s="13"/>
      <c r="G163" s="118"/>
      <c r="H163" s="12"/>
      <c r="I163" s="13"/>
      <c r="J163" s="118"/>
      <c r="K163" s="12"/>
      <c r="L163" s="13"/>
      <c r="M163" s="118"/>
      <c r="N163" s="12"/>
      <c r="O163" s="13"/>
      <c r="P163" s="118"/>
      <c r="Q163" s="12"/>
      <c r="R163" s="13"/>
    </row>
    <row r="164" spans="1:18" x14ac:dyDescent="0.25">
      <c r="A164" s="130"/>
      <c r="B164" s="41"/>
      <c r="C164" s="39"/>
      <c r="D164" s="12"/>
      <c r="E164" s="12"/>
      <c r="F164" s="13"/>
      <c r="G164" s="118"/>
      <c r="H164" s="12"/>
      <c r="I164" s="13"/>
      <c r="J164" s="118"/>
      <c r="K164" s="12"/>
      <c r="L164" s="13"/>
      <c r="M164" s="118"/>
      <c r="N164" s="12"/>
      <c r="O164" s="13"/>
      <c r="P164" s="118"/>
      <c r="Q164" s="12"/>
      <c r="R164" s="13"/>
    </row>
    <row r="165" spans="1:18" x14ac:dyDescent="0.25">
      <c r="A165" s="130"/>
      <c r="B165" s="41"/>
      <c r="C165" s="39"/>
      <c r="D165" s="12"/>
      <c r="E165" s="12"/>
      <c r="F165" s="13"/>
      <c r="G165" s="118"/>
      <c r="H165" s="12"/>
      <c r="I165" s="13"/>
      <c r="J165" s="118"/>
      <c r="K165" s="12"/>
      <c r="L165" s="13"/>
      <c r="M165" s="118"/>
      <c r="N165" s="12"/>
      <c r="O165" s="13"/>
      <c r="P165" s="118"/>
      <c r="Q165" s="12"/>
      <c r="R165" s="13"/>
    </row>
    <row r="166" spans="1:18" x14ac:dyDescent="0.25">
      <c r="A166" s="130"/>
      <c r="B166" s="41"/>
      <c r="C166" s="39"/>
      <c r="D166" s="12"/>
      <c r="E166" s="12"/>
      <c r="F166" s="13"/>
      <c r="G166" s="118"/>
      <c r="H166" s="12"/>
      <c r="I166" s="13"/>
      <c r="J166" s="118"/>
      <c r="K166" s="12"/>
      <c r="L166" s="13"/>
      <c r="M166" s="118"/>
      <c r="N166" s="12"/>
      <c r="O166" s="13"/>
      <c r="P166" s="118"/>
      <c r="Q166" s="12"/>
      <c r="R166" s="13"/>
    </row>
    <row r="167" spans="1:18" x14ac:dyDescent="0.25">
      <c r="A167" s="130"/>
      <c r="B167" s="41"/>
      <c r="C167" s="39"/>
      <c r="D167" s="12"/>
      <c r="E167" s="12"/>
      <c r="F167" s="13"/>
      <c r="G167" s="118"/>
      <c r="H167" s="12"/>
      <c r="I167" s="13"/>
      <c r="J167" s="118"/>
      <c r="K167" s="12"/>
      <c r="L167" s="13"/>
      <c r="M167" s="118"/>
      <c r="N167" s="12"/>
      <c r="O167" s="13"/>
      <c r="P167" s="118"/>
      <c r="Q167" s="12"/>
      <c r="R167" s="13"/>
    </row>
    <row r="168" spans="1:18" x14ac:dyDescent="0.25">
      <c r="A168" s="130"/>
      <c r="B168" s="41"/>
      <c r="C168" s="39"/>
      <c r="D168" s="12"/>
      <c r="E168" s="12"/>
      <c r="F168" s="13"/>
      <c r="G168" s="118"/>
      <c r="H168" s="12"/>
      <c r="I168" s="13"/>
      <c r="J168" s="118"/>
      <c r="K168" s="12"/>
      <c r="L168" s="13"/>
      <c r="M168" s="118"/>
      <c r="N168" s="12"/>
      <c r="O168" s="13"/>
      <c r="P168" s="118"/>
      <c r="Q168" s="12"/>
      <c r="R168" s="13"/>
    </row>
    <row r="169" spans="1:18" x14ac:dyDescent="0.25">
      <c r="A169" s="130"/>
      <c r="B169" s="41"/>
      <c r="C169" s="39"/>
      <c r="D169" s="12"/>
      <c r="E169" s="12"/>
      <c r="F169" s="13"/>
      <c r="G169" s="118"/>
      <c r="H169" s="12"/>
      <c r="I169" s="13"/>
      <c r="J169" s="118"/>
      <c r="K169" s="12"/>
      <c r="L169" s="13"/>
      <c r="M169" s="118"/>
      <c r="N169" s="12"/>
      <c r="O169" s="13"/>
      <c r="P169" s="118"/>
      <c r="Q169" s="12"/>
      <c r="R169" s="13"/>
    </row>
    <row r="170" spans="1:18" x14ac:dyDescent="0.25">
      <c r="A170" s="130"/>
      <c r="B170" s="41"/>
      <c r="C170" s="39"/>
      <c r="D170" s="12"/>
      <c r="E170" s="12"/>
      <c r="F170" s="13"/>
      <c r="G170" s="118"/>
      <c r="H170" s="12"/>
      <c r="I170" s="13"/>
      <c r="J170" s="118"/>
      <c r="K170" s="12"/>
      <c r="L170" s="13"/>
      <c r="M170" s="118"/>
      <c r="N170" s="12"/>
      <c r="O170" s="13"/>
      <c r="P170" s="118"/>
      <c r="Q170" s="12"/>
      <c r="R170" s="13"/>
    </row>
    <row r="171" spans="1:18" x14ac:dyDescent="0.25">
      <c r="A171" s="130"/>
      <c r="B171" s="41"/>
      <c r="C171" s="39"/>
      <c r="D171" s="12"/>
      <c r="E171" s="12"/>
      <c r="F171" s="13"/>
      <c r="G171" s="118"/>
      <c r="H171" s="12"/>
      <c r="I171" s="13"/>
      <c r="J171" s="118"/>
      <c r="K171" s="12"/>
      <c r="L171" s="13"/>
      <c r="M171" s="118"/>
      <c r="N171" s="12"/>
      <c r="O171" s="13"/>
      <c r="P171" s="118"/>
      <c r="Q171" s="12"/>
      <c r="R171" s="13"/>
    </row>
    <row r="172" spans="1:18" x14ac:dyDescent="0.25">
      <c r="A172" s="130"/>
      <c r="B172" s="41"/>
      <c r="C172" s="39"/>
      <c r="D172" s="12"/>
      <c r="E172" s="12"/>
      <c r="F172" s="13"/>
      <c r="G172" s="118"/>
      <c r="H172" s="12"/>
      <c r="I172" s="13"/>
      <c r="J172" s="118"/>
      <c r="K172" s="12"/>
      <c r="L172" s="13"/>
      <c r="M172" s="118"/>
      <c r="N172" s="12"/>
      <c r="O172" s="13"/>
      <c r="P172" s="118"/>
      <c r="Q172" s="12"/>
      <c r="R172" s="13"/>
    </row>
    <row r="173" spans="1:18" x14ac:dyDescent="0.25">
      <c r="A173" s="130"/>
      <c r="B173" s="41"/>
      <c r="C173" s="39"/>
      <c r="D173" s="12"/>
      <c r="E173" s="12"/>
      <c r="F173" s="13"/>
      <c r="G173" s="118"/>
      <c r="H173" s="12"/>
      <c r="I173" s="13"/>
      <c r="J173" s="118"/>
      <c r="K173" s="12"/>
      <c r="L173" s="13"/>
      <c r="M173" s="118"/>
      <c r="N173" s="12"/>
      <c r="O173" s="13"/>
      <c r="P173" s="118"/>
      <c r="Q173" s="12"/>
      <c r="R173" s="13"/>
    </row>
    <row r="174" spans="1:18" x14ac:dyDescent="0.25">
      <c r="A174" s="130"/>
      <c r="B174" s="41"/>
      <c r="C174" s="39"/>
      <c r="D174" s="12"/>
      <c r="E174" s="12"/>
      <c r="F174" s="13"/>
      <c r="G174" s="118"/>
      <c r="H174" s="12"/>
      <c r="I174" s="13"/>
      <c r="J174" s="118"/>
      <c r="K174" s="12"/>
      <c r="L174" s="13"/>
      <c r="M174" s="118"/>
      <c r="N174" s="12"/>
      <c r="O174" s="13"/>
      <c r="P174" s="118"/>
      <c r="Q174" s="12"/>
      <c r="R174" s="13"/>
    </row>
    <row r="175" spans="1:18" x14ac:dyDescent="0.25">
      <c r="A175" s="130"/>
      <c r="B175" s="41"/>
      <c r="C175" s="39"/>
      <c r="D175" s="12"/>
      <c r="E175" s="12"/>
      <c r="F175" s="13"/>
      <c r="G175" s="118"/>
      <c r="H175" s="12"/>
      <c r="I175" s="13"/>
      <c r="J175" s="118"/>
      <c r="K175" s="12"/>
      <c r="L175" s="13"/>
      <c r="M175" s="118"/>
      <c r="N175" s="12"/>
      <c r="O175" s="13"/>
      <c r="P175" s="118"/>
      <c r="Q175" s="12"/>
      <c r="R175" s="13"/>
    </row>
    <row r="176" spans="1:18" x14ac:dyDescent="0.25">
      <c r="A176" s="130"/>
      <c r="B176" s="41"/>
      <c r="C176" s="39"/>
      <c r="D176" s="12"/>
      <c r="E176" s="12"/>
      <c r="F176" s="13"/>
      <c r="G176" s="118"/>
      <c r="H176" s="12"/>
      <c r="I176" s="13"/>
      <c r="J176" s="118"/>
      <c r="K176" s="12"/>
      <c r="L176" s="13"/>
      <c r="M176" s="118"/>
      <c r="N176" s="12"/>
      <c r="O176" s="13"/>
      <c r="P176" s="118"/>
      <c r="Q176" s="12"/>
      <c r="R176" s="13"/>
    </row>
    <row r="177" spans="1:18" x14ac:dyDescent="0.25">
      <c r="A177" s="130"/>
      <c r="B177" s="41"/>
      <c r="C177" s="39"/>
      <c r="D177" s="12"/>
      <c r="E177" s="12"/>
      <c r="F177" s="13"/>
      <c r="G177" s="118"/>
      <c r="H177" s="12"/>
      <c r="I177" s="13"/>
      <c r="J177" s="118"/>
      <c r="K177" s="12"/>
      <c r="L177" s="13"/>
      <c r="M177" s="118"/>
      <c r="N177" s="12"/>
      <c r="O177" s="13"/>
      <c r="P177" s="118"/>
      <c r="Q177" s="12"/>
      <c r="R177" s="13"/>
    </row>
    <row r="178" spans="1:18" x14ac:dyDescent="0.25">
      <c r="A178" s="130"/>
      <c r="B178" s="41"/>
      <c r="C178" s="39"/>
      <c r="D178" s="12"/>
      <c r="E178" s="12"/>
      <c r="F178" s="13"/>
      <c r="G178" s="118"/>
      <c r="H178" s="12"/>
      <c r="I178" s="13"/>
      <c r="J178" s="118"/>
      <c r="K178" s="12"/>
      <c r="L178" s="13"/>
      <c r="M178" s="118"/>
      <c r="N178" s="12"/>
      <c r="O178" s="13"/>
      <c r="P178" s="118"/>
      <c r="Q178" s="12"/>
      <c r="R178" s="13"/>
    </row>
    <row r="179" spans="1:18" x14ac:dyDescent="0.25">
      <c r="A179" s="130"/>
      <c r="B179" s="41"/>
      <c r="C179" s="39"/>
      <c r="D179" s="12"/>
      <c r="E179" s="12"/>
      <c r="F179" s="13"/>
      <c r="G179" s="118"/>
      <c r="H179" s="12"/>
      <c r="I179" s="13"/>
      <c r="J179" s="118"/>
      <c r="K179" s="12"/>
      <c r="L179" s="13"/>
      <c r="M179" s="118"/>
      <c r="N179" s="12"/>
      <c r="O179" s="13"/>
      <c r="P179" s="118"/>
      <c r="Q179" s="12"/>
      <c r="R179" s="13"/>
    </row>
    <row r="180" spans="1:18" x14ac:dyDescent="0.25">
      <c r="A180" s="130"/>
      <c r="B180" s="41"/>
      <c r="C180" s="39"/>
      <c r="D180" s="12"/>
      <c r="E180" s="12"/>
      <c r="F180" s="13"/>
      <c r="G180" s="118"/>
      <c r="H180" s="12"/>
      <c r="I180" s="13"/>
      <c r="J180" s="118"/>
      <c r="K180" s="12"/>
      <c r="L180" s="13"/>
      <c r="M180" s="118"/>
      <c r="N180" s="12"/>
      <c r="O180" s="13"/>
      <c r="P180" s="118"/>
      <c r="Q180" s="12"/>
      <c r="R180" s="13"/>
    </row>
    <row r="181" spans="1:18" x14ac:dyDescent="0.25">
      <c r="A181" s="130"/>
      <c r="B181" s="41"/>
      <c r="C181" s="39"/>
      <c r="D181" s="12"/>
      <c r="E181" s="12"/>
      <c r="F181" s="13"/>
      <c r="G181" s="118"/>
      <c r="H181" s="12"/>
      <c r="I181" s="13"/>
      <c r="J181" s="118"/>
      <c r="K181" s="12"/>
      <c r="L181" s="13"/>
      <c r="M181" s="118"/>
      <c r="N181" s="12"/>
      <c r="O181" s="13"/>
      <c r="P181" s="118"/>
      <c r="Q181" s="12"/>
      <c r="R181" s="13"/>
    </row>
    <row r="182" spans="1:18" x14ac:dyDescent="0.25">
      <c r="A182" s="130"/>
      <c r="B182" s="41"/>
      <c r="C182" s="39"/>
      <c r="D182" s="12"/>
      <c r="E182" s="12"/>
      <c r="F182" s="13"/>
      <c r="G182" s="118"/>
      <c r="H182" s="12"/>
      <c r="I182" s="13"/>
      <c r="J182" s="118"/>
      <c r="K182" s="12"/>
      <c r="L182" s="13"/>
      <c r="M182" s="118"/>
      <c r="N182" s="12"/>
      <c r="O182" s="13"/>
      <c r="P182" s="118"/>
      <c r="Q182" s="12"/>
      <c r="R182" s="13"/>
    </row>
    <row r="183" spans="1:18" x14ac:dyDescent="0.25">
      <c r="A183" s="130"/>
      <c r="B183" s="41"/>
      <c r="C183" s="39"/>
      <c r="D183" s="12"/>
      <c r="E183" s="12"/>
      <c r="F183" s="13"/>
      <c r="G183" s="118"/>
      <c r="H183" s="12"/>
      <c r="I183" s="13"/>
      <c r="J183" s="118"/>
      <c r="K183" s="12"/>
      <c r="L183" s="13"/>
      <c r="M183" s="118"/>
      <c r="N183" s="12"/>
      <c r="O183" s="13"/>
      <c r="P183" s="118"/>
      <c r="Q183" s="12"/>
      <c r="R183" s="13"/>
    </row>
    <row r="184" spans="1:18" x14ac:dyDescent="0.25">
      <c r="A184" s="130"/>
      <c r="B184" s="41"/>
      <c r="C184" s="39"/>
      <c r="D184" s="12"/>
      <c r="E184" s="12"/>
      <c r="F184" s="13"/>
      <c r="G184" s="118"/>
      <c r="H184" s="12"/>
      <c r="I184" s="13"/>
      <c r="J184" s="118"/>
      <c r="K184" s="12"/>
      <c r="L184" s="13"/>
      <c r="M184" s="118"/>
      <c r="N184" s="12"/>
      <c r="O184" s="13"/>
      <c r="P184" s="118"/>
      <c r="Q184" s="12"/>
      <c r="R184" s="13"/>
    </row>
    <row r="185" spans="1:18" x14ac:dyDescent="0.25">
      <c r="A185" s="130"/>
      <c r="B185" s="41"/>
      <c r="C185" s="39"/>
      <c r="D185" s="12"/>
      <c r="E185" s="12"/>
      <c r="F185" s="13"/>
      <c r="G185" s="118"/>
      <c r="H185" s="12"/>
      <c r="I185" s="13"/>
      <c r="J185" s="118"/>
      <c r="K185" s="12"/>
      <c r="L185" s="13"/>
      <c r="M185" s="118"/>
      <c r="N185" s="12"/>
      <c r="O185" s="13"/>
      <c r="P185" s="118"/>
      <c r="Q185" s="12"/>
      <c r="R185" s="13"/>
    </row>
    <row r="186" spans="1:18" x14ac:dyDescent="0.25">
      <c r="A186" s="130"/>
      <c r="B186" s="41"/>
      <c r="C186" s="39"/>
      <c r="D186" s="12"/>
      <c r="E186" s="12"/>
      <c r="F186" s="13"/>
      <c r="G186" s="118"/>
      <c r="H186" s="12"/>
      <c r="I186" s="13"/>
      <c r="J186" s="118"/>
      <c r="K186" s="12"/>
      <c r="L186" s="13"/>
      <c r="M186" s="118"/>
      <c r="N186" s="12"/>
      <c r="O186" s="13"/>
      <c r="P186" s="118"/>
      <c r="Q186" s="12"/>
      <c r="R186" s="13"/>
    </row>
    <row r="187" spans="1:18" x14ac:dyDescent="0.25">
      <c r="A187" s="130"/>
      <c r="B187" s="41"/>
      <c r="C187" s="39"/>
      <c r="D187" s="12"/>
      <c r="E187" s="12"/>
      <c r="F187" s="13"/>
      <c r="G187" s="118"/>
      <c r="H187" s="12"/>
      <c r="I187" s="13"/>
      <c r="J187" s="118"/>
      <c r="K187" s="12"/>
      <c r="L187" s="13"/>
      <c r="M187" s="118"/>
      <c r="N187" s="12"/>
      <c r="O187" s="13"/>
      <c r="P187" s="118"/>
      <c r="Q187" s="12"/>
      <c r="R187" s="13"/>
    </row>
    <row r="188" spans="1:18" x14ac:dyDescent="0.25">
      <c r="A188" s="130"/>
      <c r="B188" s="41"/>
      <c r="C188" s="39"/>
      <c r="D188" s="12"/>
      <c r="E188" s="12"/>
      <c r="F188" s="13"/>
      <c r="G188" s="118"/>
      <c r="H188" s="12"/>
      <c r="I188" s="13"/>
      <c r="J188" s="118"/>
      <c r="K188" s="12"/>
      <c r="L188" s="13"/>
      <c r="M188" s="118"/>
      <c r="N188" s="12"/>
      <c r="O188" s="13"/>
      <c r="P188" s="118"/>
      <c r="Q188" s="12"/>
      <c r="R188" s="13"/>
    </row>
    <row r="189" spans="1:18" x14ac:dyDescent="0.25">
      <c r="A189" s="130"/>
      <c r="B189" s="41"/>
      <c r="C189" s="39"/>
      <c r="D189" s="12"/>
      <c r="E189" s="12"/>
      <c r="F189" s="13"/>
      <c r="G189" s="118"/>
      <c r="H189" s="12"/>
      <c r="I189" s="13"/>
      <c r="J189" s="118"/>
      <c r="K189" s="12"/>
      <c r="L189" s="13"/>
      <c r="M189" s="118"/>
      <c r="N189" s="12"/>
      <c r="O189" s="13"/>
      <c r="P189" s="118"/>
      <c r="Q189" s="12"/>
      <c r="R189" s="13"/>
    </row>
    <row r="190" spans="1:18" x14ac:dyDescent="0.25">
      <c r="A190" s="130"/>
      <c r="B190" s="41"/>
      <c r="C190" s="39"/>
      <c r="D190" s="12"/>
      <c r="E190" s="12"/>
      <c r="F190" s="13"/>
      <c r="G190" s="118"/>
      <c r="H190" s="12"/>
      <c r="I190" s="13"/>
      <c r="J190" s="118"/>
      <c r="K190" s="12"/>
      <c r="L190" s="13"/>
      <c r="M190" s="118"/>
      <c r="N190" s="12"/>
      <c r="O190" s="13"/>
      <c r="P190" s="118"/>
      <c r="Q190" s="12"/>
      <c r="R190" s="13"/>
    </row>
    <row r="191" spans="1:18" x14ac:dyDescent="0.25">
      <c r="A191" s="130"/>
      <c r="B191" s="41"/>
      <c r="C191" s="39"/>
      <c r="D191" s="12"/>
      <c r="E191" s="12"/>
      <c r="F191" s="13"/>
      <c r="G191" s="118"/>
      <c r="H191" s="12"/>
      <c r="I191" s="13"/>
      <c r="J191" s="118"/>
      <c r="K191" s="12"/>
      <c r="L191" s="13"/>
      <c r="M191" s="118"/>
      <c r="N191" s="12"/>
      <c r="O191" s="13"/>
      <c r="P191" s="118"/>
      <c r="Q191" s="12"/>
      <c r="R191" s="13"/>
    </row>
    <row r="192" spans="1:18" x14ac:dyDescent="0.25">
      <c r="A192" s="130"/>
      <c r="B192" s="41"/>
      <c r="C192" s="39"/>
      <c r="D192" s="12"/>
      <c r="E192" s="12"/>
      <c r="F192" s="13"/>
      <c r="G192" s="118"/>
      <c r="H192" s="12"/>
      <c r="I192" s="13"/>
      <c r="J192" s="118"/>
      <c r="K192" s="12"/>
      <c r="L192" s="13"/>
      <c r="M192" s="118"/>
      <c r="N192" s="12"/>
      <c r="O192" s="13"/>
      <c r="P192" s="118"/>
      <c r="Q192" s="12"/>
      <c r="R192" s="13"/>
    </row>
    <row r="193" spans="1:18" x14ac:dyDescent="0.25">
      <c r="A193" s="130"/>
      <c r="B193" s="41"/>
      <c r="C193" s="39"/>
      <c r="D193" s="12"/>
      <c r="E193" s="12"/>
      <c r="F193" s="13"/>
      <c r="G193" s="118"/>
      <c r="H193" s="12"/>
      <c r="I193" s="13"/>
      <c r="J193" s="118"/>
      <c r="K193" s="12"/>
      <c r="L193" s="13"/>
      <c r="M193" s="118"/>
      <c r="N193" s="12"/>
      <c r="O193" s="13"/>
      <c r="P193" s="118"/>
      <c r="Q193" s="12"/>
      <c r="R193" s="13"/>
    </row>
    <row r="194" spans="1:18" x14ac:dyDescent="0.25">
      <c r="A194" s="130"/>
      <c r="B194" s="41"/>
      <c r="C194" s="39"/>
      <c r="D194" s="12"/>
      <c r="E194" s="12"/>
      <c r="F194" s="13"/>
      <c r="G194" s="118"/>
      <c r="H194" s="12"/>
      <c r="I194" s="13"/>
      <c r="J194" s="118"/>
      <c r="K194" s="12"/>
      <c r="L194" s="13"/>
      <c r="M194" s="118"/>
      <c r="N194" s="12"/>
      <c r="O194" s="13"/>
      <c r="P194" s="118"/>
      <c r="Q194" s="12"/>
      <c r="R194" s="13"/>
    </row>
    <row r="195" spans="1:18" x14ac:dyDescent="0.25">
      <c r="A195" s="130"/>
      <c r="B195" s="41"/>
      <c r="C195" s="39"/>
      <c r="D195" s="12"/>
      <c r="E195" s="12"/>
      <c r="F195" s="13"/>
      <c r="G195" s="118"/>
      <c r="H195" s="12"/>
      <c r="I195" s="13"/>
      <c r="J195" s="118"/>
      <c r="K195" s="12"/>
      <c r="L195" s="13"/>
      <c r="M195" s="118"/>
      <c r="N195" s="12"/>
      <c r="O195" s="13"/>
      <c r="P195" s="118"/>
      <c r="Q195" s="12"/>
      <c r="R195" s="13"/>
    </row>
    <row r="196" spans="1:18" x14ac:dyDescent="0.25">
      <c r="A196" s="130"/>
      <c r="B196" s="41"/>
      <c r="C196" s="39"/>
      <c r="D196" s="12"/>
      <c r="E196" s="12"/>
      <c r="F196" s="13"/>
      <c r="G196" s="118"/>
      <c r="H196" s="12"/>
      <c r="I196" s="13"/>
      <c r="J196" s="118"/>
      <c r="K196" s="12"/>
      <c r="L196" s="13"/>
      <c r="M196" s="118"/>
      <c r="N196" s="12"/>
      <c r="O196" s="13"/>
      <c r="P196" s="118"/>
      <c r="Q196" s="12"/>
      <c r="R196" s="13"/>
    </row>
    <row r="197" spans="1:18" x14ac:dyDescent="0.25">
      <c r="A197" s="130"/>
      <c r="B197" s="41"/>
      <c r="C197" s="39"/>
      <c r="D197" s="12"/>
      <c r="E197" s="12"/>
      <c r="F197" s="13"/>
      <c r="G197" s="118"/>
      <c r="H197" s="12"/>
      <c r="I197" s="13"/>
      <c r="J197" s="118"/>
      <c r="K197" s="12"/>
      <c r="L197" s="13"/>
      <c r="M197" s="118"/>
      <c r="N197" s="12"/>
      <c r="O197" s="13"/>
      <c r="P197" s="118"/>
      <c r="Q197" s="12"/>
      <c r="R197" s="13"/>
    </row>
    <row r="198" spans="1:18" x14ac:dyDescent="0.25">
      <c r="A198" s="130"/>
      <c r="B198" s="41"/>
      <c r="C198" s="39"/>
      <c r="D198" s="12"/>
      <c r="E198" s="12"/>
      <c r="F198" s="13"/>
      <c r="G198" s="118"/>
      <c r="H198" s="12"/>
      <c r="I198" s="13"/>
      <c r="J198" s="118"/>
      <c r="K198" s="12"/>
      <c r="L198" s="13"/>
      <c r="M198" s="118"/>
      <c r="N198" s="12"/>
      <c r="O198" s="13"/>
      <c r="P198" s="118"/>
      <c r="Q198" s="12"/>
      <c r="R198" s="13"/>
    </row>
    <row r="199" spans="1:18" x14ac:dyDescent="0.25">
      <c r="A199" s="130"/>
      <c r="B199" s="41"/>
      <c r="C199" s="39"/>
      <c r="D199" s="12"/>
      <c r="E199" s="12"/>
      <c r="F199" s="13"/>
      <c r="G199" s="118"/>
      <c r="H199" s="12"/>
      <c r="I199" s="13"/>
      <c r="J199" s="118"/>
      <c r="K199" s="12"/>
      <c r="L199" s="13"/>
      <c r="M199" s="118"/>
      <c r="N199" s="12"/>
      <c r="O199" s="13"/>
      <c r="P199" s="118"/>
      <c r="Q199" s="12"/>
      <c r="R199" s="13"/>
    </row>
    <row r="200" spans="1:18" x14ac:dyDescent="0.25">
      <c r="A200" s="130"/>
      <c r="B200" s="41"/>
      <c r="C200" s="39"/>
      <c r="D200" s="12"/>
      <c r="E200" s="12"/>
      <c r="F200" s="13"/>
      <c r="G200" s="118"/>
      <c r="H200" s="12"/>
      <c r="I200" s="13"/>
      <c r="J200" s="118"/>
      <c r="K200" s="12"/>
      <c r="L200" s="13"/>
      <c r="M200" s="118"/>
      <c r="N200" s="12"/>
      <c r="O200" s="13"/>
      <c r="P200" s="118"/>
      <c r="Q200" s="12"/>
      <c r="R200" s="13"/>
    </row>
    <row r="201" spans="1:18" x14ac:dyDescent="0.25">
      <c r="A201" s="130"/>
      <c r="B201" s="41"/>
      <c r="C201" s="39"/>
      <c r="D201" s="12"/>
      <c r="E201" s="12"/>
      <c r="F201" s="13"/>
      <c r="G201" s="118"/>
      <c r="H201" s="12"/>
      <c r="I201" s="13"/>
      <c r="J201" s="118"/>
      <c r="K201" s="12"/>
      <c r="L201" s="13"/>
      <c r="M201" s="118"/>
      <c r="N201" s="12"/>
      <c r="O201" s="13"/>
      <c r="P201" s="118"/>
      <c r="Q201" s="12"/>
      <c r="R201" s="13"/>
    </row>
    <row r="202" spans="1:18" x14ac:dyDescent="0.25">
      <c r="A202" s="130"/>
      <c r="B202" s="41"/>
      <c r="C202" s="39"/>
      <c r="D202" s="12"/>
      <c r="E202" s="12"/>
      <c r="F202" s="13"/>
      <c r="G202" s="118"/>
      <c r="H202" s="12"/>
      <c r="I202" s="13"/>
      <c r="J202" s="118"/>
      <c r="K202" s="12"/>
      <c r="L202" s="13"/>
      <c r="M202" s="118"/>
      <c r="N202" s="12"/>
      <c r="O202" s="13"/>
      <c r="P202" s="118"/>
      <c r="Q202" s="12"/>
      <c r="R202" s="13"/>
    </row>
    <row r="203" spans="1:18" x14ac:dyDescent="0.25">
      <c r="A203" s="130"/>
      <c r="B203" s="41"/>
      <c r="C203" s="39"/>
      <c r="D203" s="12"/>
      <c r="E203" s="12"/>
      <c r="F203" s="13"/>
      <c r="G203" s="118"/>
      <c r="H203" s="12"/>
      <c r="I203" s="13"/>
      <c r="J203" s="118"/>
      <c r="K203" s="12"/>
      <c r="L203" s="13"/>
      <c r="M203" s="118"/>
      <c r="N203" s="12"/>
      <c r="O203" s="13"/>
      <c r="P203" s="118"/>
      <c r="Q203" s="12"/>
      <c r="R203" s="13"/>
    </row>
    <row r="204" spans="1:18" x14ac:dyDescent="0.25">
      <c r="A204" s="130"/>
      <c r="B204" s="41"/>
      <c r="C204" s="39"/>
      <c r="D204" s="12"/>
      <c r="E204" s="12"/>
      <c r="F204" s="13"/>
      <c r="G204" s="118"/>
      <c r="H204" s="12"/>
      <c r="I204" s="13"/>
      <c r="J204" s="118"/>
      <c r="K204" s="12"/>
      <c r="L204" s="13"/>
      <c r="M204" s="118"/>
      <c r="N204" s="12"/>
      <c r="O204" s="13"/>
      <c r="P204" s="118"/>
      <c r="Q204" s="12"/>
      <c r="R204" s="13"/>
    </row>
    <row r="205" spans="1:18" x14ac:dyDescent="0.25">
      <c r="A205" s="130"/>
      <c r="B205" s="41"/>
      <c r="C205" s="39"/>
      <c r="D205" s="12"/>
      <c r="E205" s="12"/>
      <c r="F205" s="13"/>
      <c r="G205" s="118"/>
      <c r="H205" s="12"/>
      <c r="I205" s="13"/>
      <c r="J205" s="118"/>
      <c r="K205" s="12"/>
      <c r="L205" s="13"/>
      <c r="M205" s="118"/>
      <c r="N205" s="12"/>
      <c r="O205" s="13"/>
      <c r="P205" s="118"/>
      <c r="Q205" s="12"/>
      <c r="R205" s="13"/>
    </row>
    <row r="206" spans="1:18" x14ac:dyDescent="0.25">
      <c r="A206" s="130"/>
      <c r="B206" s="41"/>
      <c r="C206" s="39"/>
      <c r="D206" s="12"/>
      <c r="E206" s="12"/>
      <c r="F206" s="13"/>
      <c r="G206" s="118"/>
      <c r="H206" s="12"/>
      <c r="I206" s="13"/>
      <c r="J206" s="118"/>
      <c r="K206" s="12"/>
      <c r="L206" s="13"/>
      <c r="M206" s="118"/>
      <c r="N206" s="12"/>
      <c r="O206" s="13"/>
      <c r="P206" s="118"/>
      <c r="Q206" s="12"/>
      <c r="R206" s="13"/>
    </row>
    <row r="207" spans="1:18" x14ac:dyDescent="0.25">
      <c r="A207" s="130"/>
      <c r="B207" s="41"/>
      <c r="C207" s="39"/>
      <c r="D207" s="12"/>
      <c r="E207" s="12"/>
      <c r="F207" s="13"/>
      <c r="G207" s="118"/>
      <c r="H207" s="12"/>
      <c r="I207" s="13"/>
      <c r="J207" s="118"/>
      <c r="K207" s="12"/>
      <c r="L207" s="13"/>
      <c r="M207" s="118"/>
      <c r="N207" s="12"/>
      <c r="O207" s="13"/>
      <c r="P207" s="118"/>
      <c r="Q207" s="12"/>
      <c r="R207" s="13"/>
    </row>
    <row r="208" spans="1:18" x14ac:dyDescent="0.25">
      <c r="A208" s="130"/>
      <c r="B208" s="41"/>
      <c r="C208" s="39"/>
      <c r="D208" s="12"/>
      <c r="E208" s="12"/>
      <c r="F208" s="13"/>
      <c r="G208" s="118"/>
      <c r="H208" s="12"/>
      <c r="I208" s="13"/>
      <c r="J208" s="118"/>
      <c r="K208" s="12"/>
      <c r="L208" s="13"/>
      <c r="M208" s="118"/>
      <c r="N208" s="12"/>
      <c r="O208" s="13"/>
      <c r="P208" s="118"/>
      <c r="Q208" s="12"/>
      <c r="R208" s="13"/>
    </row>
    <row r="209" spans="1:18" x14ac:dyDescent="0.25">
      <c r="A209" s="130"/>
      <c r="B209" s="41"/>
      <c r="C209" s="39"/>
      <c r="D209" s="12"/>
      <c r="E209" s="12"/>
      <c r="F209" s="13"/>
      <c r="G209" s="118"/>
      <c r="H209" s="12"/>
      <c r="I209" s="13"/>
      <c r="J209" s="118"/>
      <c r="K209" s="12"/>
      <c r="L209" s="13"/>
      <c r="M209" s="118"/>
      <c r="N209" s="12"/>
      <c r="O209" s="13"/>
      <c r="P209" s="118"/>
      <c r="Q209" s="12"/>
      <c r="R209" s="13"/>
    </row>
    <row r="210" spans="1:18" x14ac:dyDescent="0.25">
      <c r="A210" s="130"/>
      <c r="B210" s="41"/>
      <c r="C210" s="39"/>
      <c r="D210" s="12"/>
      <c r="E210" s="12"/>
      <c r="F210" s="13"/>
      <c r="G210" s="118"/>
      <c r="H210" s="12"/>
      <c r="I210" s="13"/>
      <c r="J210" s="118"/>
      <c r="K210" s="12"/>
      <c r="L210" s="13"/>
      <c r="M210" s="118"/>
      <c r="N210" s="12"/>
      <c r="O210" s="13"/>
      <c r="P210" s="118"/>
      <c r="Q210" s="12"/>
      <c r="R210" s="13"/>
    </row>
    <row r="211" spans="1:18" x14ac:dyDescent="0.25">
      <c r="A211" s="130"/>
      <c r="B211" s="41"/>
      <c r="C211" s="39"/>
      <c r="D211" s="12"/>
      <c r="E211" s="12"/>
      <c r="F211" s="13"/>
      <c r="G211" s="118"/>
      <c r="H211" s="12"/>
      <c r="I211" s="13"/>
      <c r="J211" s="118"/>
      <c r="K211" s="12"/>
      <c r="L211" s="13"/>
      <c r="M211" s="118"/>
      <c r="N211" s="12"/>
      <c r="O211" s="13"/>
      <c r="P211" s="118"/>
      <c r="Q211" s="12"/>
      <c r="R211" s="13"/>
    </row>
    <row r="212" spans="1:18" x14ac:dyDescent="0.25">
      <c r="A212" s="130"/>
      <c r="B212" s="41"/>
      <c r="C212" s="39"/>
      <c r="D212" s="12"/>
      <c r="E212" s="12"/>
      <c r="F212" s="13"/>
      <c r="G212" s="118"/>
      <c r="H212" s="12"/>
      <c r="I212" s="13"/>
      <c r="J212" s="118"/>
      <c r="K212" s="12"/>
      <c r="L212" s="13"/>
      <c r="M212" s="118"/>
      <c r="N212" s="12"/>
      <c r="O212" s="13"/>
      <c r="P212" s="118"/>
      <c r="Q212" s="12"/>
      <c r="R212" s="13"/>
    </row>
    <row r="213" spans="1:18" x14ac:dyDescent="0.25">
      <c r="A213" s="130"/>
      <c r="B213" s="41"/>
      <c r="C213" s="39"/>
      <c r="D213" s="12"/>
      <c r="E213" s="12"/>
      <c r="F213" s="13"/>
      <c r="G213" s="118"/>
      <c r="H213" s="12"/>
      <c r="I213" s="13"/>
      <c r="J213" s="118"/>
      <c r="K213" s="12"/>
      <c r="L213" s="13"/>
      <c r="M213" s="118"/>
      <c r="N213" s="12"/>
      <c r="O213" s="13"/>
      <c r="P213" s="118"/>
      <c r="Q213" s="12"/>
      <c r="R213" s="13"/>
    </row>
    <row r="214" spans="1:18" x14ac:dyDescent="0.25">
      <c r="A214" s="130"/>
      <c r="B214" s="41"/>
      <c r="C214" s="39"/>
      <c r="D214" s="12"/>
      <c r="E214" s="12"/>
      <c r="F214" s="13"/>
      <c r="G214" s="118"/>
      <c r="H214" s="12"/>
      <c r="I214" s="13"/>
      <c r="J214" s="118"/>
      <c r="K214" s="12"/>
      <c r="L214" s="13"/>
      <c r="M214" s="118"/>
      <c r="N214" s="12"/>
      <c r="O214" s="13"/>
      <c r="P214" s="118"/>
      <c r="Q214" s="12"/>
      <c r="R214" s="13"/>
    </row>
    <row r="215" spans="1:18" x14ac:dyDescent="0.25">
      <c r="A215" s="130"/>
      <c r="B215" s="41"/>
      <c r="C215" s="39"/>
      <c r="D215" s="12"/>
      <c r="E215" s="12"/>
      <c r="F215" s="13"/>
      <c r="G215" s="118"/>
      <c r="H215" s="12"/>
      <c r="I215" s="13"/>
      <c r="J215" s="118"/>
      <c r="K215" s="12"/>
      <c r="L215" s="13"/>
      <c r="M215" s="118"/>
      <c r="N215" s="12"/>
      <c r="O215" s="13"/>
      <c r="P215" s="118"/>
      <c r="Q215" s="12"/>
      <c r="R215" s="13"/>
    </row>
    <row r="216" spans="1:18" x14ac:dyDescent="0.25">
      <c r="A216" s="130"/>
      <c r="B216" s="41"/>
      <c r="C216" s="39"/>
      <c r="D216" s="12"/>
      <c r="E216" s="12"/>
      <c r="F216" s="13"/>
      <c r="G216" s="118"/>
      <c r="H216" s="12"/>
      <c r="I216" s="13"/>
      <c r="J216" s="118"/>
      <c r="K216" s="12"/>
      <c r="L216" s="13"/>
      <c r="M216" s="118"/>
      <c r="N216" s="12"/>
      <c r="O216" s="13"/>
      <c r="P216" s="118"/>
      <c r="Q216" s="12"/>
      <c r="R216" s="13"/>
    </row>
    <row r="217" spans="1:18" x14ac:dyDescent="0.25">
      <c r="A217" s="130"/>
      <c r="B217" s="41"/>
      <c r="C217" s="39"/>
      <c r="D217" s="12"/>
      <c r="E217" s="12"/>
      <c r="F217" s="13"/>
      <c r="G217" s="118"/>
      <c r="H217" s="12"/>
      <c r="I217" s="13"/>
      <c r="J217" s="118"/>
      <c r="K217" s="12"/>
      <c r="L217" s="13"/>
      <c r="M217" s="118"/>
      <c r="N217" s="12"/>
      <c r="O217" s="13"/>
      <c r="P217" s="118"/>
      <c r="Q217" s="12"/>
      <c r="R217" s="13"/>
    </row>
    <row r="218" spans="1:18" x14ac:dyDescent="0.25">
      <c r="A218" s="130"/>
      <c r="B218" s="41"/>
      <c r="C218" s="39"/>
      <c r="D218" s="12"/>
      <c r="E218" s="12"/>
      <c r="F218" s="13"/>
      <c r="G218" s="118"/>
      <c r="H218" s="12"/>
      <c r="I218" s="13"/>
      <c r="J218" s="118"/>
      <c r="K218" s="12"/>
      <c r="L218" s="13"/>
      <c r="M218" s="118"/>
      <c r="N218" s="12"/>
      <c r="O218" s="13"/>
      <c r="P218" s="118"/>
      <c r="Q218" s="12"/>
      <c r="R218" s="13"/>
    </row>
    <row r="219" spans="1:18" x14ac:dyDescent="0.25">
      <c r="A219" s="130"/>
      <c r="B219" s="41"/>
      <c r="C219" s="39"/>
      <c r="D219" s="12"/>
      <c r="E219" s="12"/>
      <c r="F219" s="13"/>
      <c r="G219" s="118"/>
      <c r="H219" s="12"/>
      <c r="I219" s="13"/>
      <c r="J219" s="118"/>
      <c r="K219" s="12"/>
      <c r="L219" s="13"/>
      <c r="M219" s="118"/>
      <c r="N219" s="12"/>
      <c r="O219" s="13"/>
      <c r="P219" s="118"/>
      <c r="Q219" s="12"/>
      <c r="R219" s="13"/>
    </row>
    <row r="220" spans="1:18" x14ac:dyDescent="0.25">
      <c r="A220" s="130"/>
      <c r="B220" s="41"/>
      <c r="C220" s="39"/>
      <c r="D220" s="12"/>
      <c r="E220" s="12"/>
      <c r="F220" s="13"/>
      <c r="G220" s="118"/>
      <c r="H220" s="12"/>
      <c r="I220" s="13"/>
      <c r="J220" s="118"/>
      <c r="K220" s="12"/>
      <c r="L220" s="13"/>
      <c r="M220" s="118"/>
      <c r="N220" s="12"/>
      <c r="O220" s="13"/>
      <c r="P220" s="118"/>
      <c r="Q220" s="12"/>
      <c r="R220" s="13"/>
    </row>
    <row r="221" spans="1:18" x14ac:dyDescent="0.25">
      <c r="A221" s="130"/>
      <c r="B221" s="41"/>
      <c r="C221" s="39"/>
      <c r="D221" s="12"/>
      <c r="E221" s="12"/>
      <c r="F221" s="13"/>
      <c r="G221" s="118"/>
      <c r="H221" s="12"/>
      <c r="I221" s="13"/>
      <c r="J221" s="118"/>
      <c r="K221" s="12"/>
      <c r="L221" s="13"/>
      <c r="M221" s="118"/>
      <c r="N221" s="12"/>
      <c r="O221" s="13"/>
      <c r="P221" s="118"/>
      <c r="Q221" s="12"/>
      <c r="R221" s="13"/>
    </row>
    <row r="222" spans="1:18" x14ac:dyDescent="0.25">
      <c r="A222" s="130"/>
      <c r="B222" s="41"/>
      <c r="C222" s="39"/>
      <c r="D222" s="12"/>
      <c r="E222" s="12"/>
      <c r="F222" s="13"/>
      <c r="G222" s="118"/>
      <c r="H222" s="12"/>
      <c r="I222" s="13"/>
      <c r="J222" s="118"/>
      <c r="K222" s="12"/>
      <c r="L222" s="13"/>
      <c r="M222" s="118"/>
      <c r="N222" s="12"/>
      <c r="O222" s="13"/>
      <c r="P222" s="118"/>
      <c r="Q222" s="12"/>
      <c r="R222" s="13"/>
    </row>
    <row r="223" spans="1:18" x14ac:dyDescent="0.25">
      <c r="A223" s="130"/>
      <c r="B223" s="41"/>
      <c r="C223" s="39"/>
      <c r="D223" s="12"/>
      <c r="E223" s="12"/>
      <c r="F223" s="13"/>
      <c r="G223" s="118"/>
      <c r="H223" s="12"/>
      <c r="I223" s="13"/>
      <c r="J223" s="118"/>
      <c r="K223" s="12"/>
      <c r="L223" s="13"/>
      <c r="M223" s="118"/>
      <c r="N223" s="12"/>
      <c r="O223" s="13"/>
      <c r="P223" s="118"/>
      <c r="Q223" s="12"/>
      <c r="R223" s="13"/>
    </row>
    <row r="224" spans="1:18" x14ac:dyDescent="0.25">
      <c r="A224" s="130"/>
      <c r="B224" s="41"/>
      <c r="C224" s="39"/>
      <c r="D224" s="12"/>
      <c r="E224" s="12"/>
      <c r="F224" s="13"/>
      <c r="G224" s="118"/>
      <c r="H224" s="12"/>
      <c r="I224" s="13"/>
      <c r="J224" s="118"/>
      <c r="K224" s="12"/>
      <c r="L224" s="13"/>
      <c r="M224" s="118"/>
      <c r="N224" s="12"/>
      <c r="O224" s="13"/>
      <c r="P224" s="118"/>
      <c r="Q224" s="12"/>
      <c r="R224" s="13"/>
    </row>
    <row r="225" spans="1:18" x14ac:dyDescent="0.25">
      <c r="A225" s="130"/>
      <c r="B225" s="41"/>
      <c r="C225" s="39"/>
      <c r="D225" s="12"/>
      <c r="E225" s="12"/>
      <c r="F225" s="13"/>
      <c r="G225" s="118"/>
      <c r="H225" s="12"/>
      <c r="I225" s="13"/>
      <c r="J225" s="118"/>
      <c r="K225" s="12"/>
      <c r="L225" s="13"/>
      <c r="M225" s="118"/>
      <c r="N225" s="12"/>
      <c r="O225" s="13"/>
      <c r="P225" s="118"/>
      <c r="Q225" s="12"/>
      <c r="R225" s="13"/>
    </row>
    <row r="226" spans="1:18" x14ac:dyDescent="0.25">
      <c r="A226" s="130"/>
      <c r="B226" s="41"/>
      <c r="C226" s="39"/>
      <c r="D226" s="12"/>
      <c r="E226" s="12"/>
      <c r="F226" s="13"/>
      <c r="G226" s="118"/>
      <c r="H226" s="12"/>
      <c r="I226" s="13"/>
      <c r="J226" s="118"/>
      <c r="K226" s="12"/>
      <c r="L226" s="13"/>
      <c r="M226" s="118"/>
      <c r="N226" s="12"/>
      <c r="O226" s="13"/>
      <c r="P226" s="118"/>
      <c r="Q226" s="12"/>
      <c r="R226" s="13"/>
    </row>
    <row r="227" spans="1:18" x14ac:dyDescent="0.25">
      <c r="A227" s="130"/>
      <c r="B227" s="41"/>
      <c r="C227" s="39"/>
      <c r="D227" s="12"/>
      <c r="E227" s="12"/>
      <c r="F227" s="13"/>
      <c r="G227" s="118"/>
      <c r="H227" s="12"/>
      <c r="I227" s="13"/>
      <c r="J227" s="118"/>
      <c r="K227" s="12"/>
      <c r="L227" s="13"/>
      <c r="M227" s="118"/>
      <c r="N227" s="12"/>
      <c r="O227" s="13"/>
      <c r="P227" s="118"/>
      <c r="Q227" s="12"/>
      <c r="R227" s="13"/>
    </row>
    <row r="228" spans="1:18" x14ac:dyDescent="0.25">
      <c r="A228" s="130"/>
      <c r="B228" s="41"/>
      <c r="C228" s="39"/>
      <c r="D228" s="12"/>
      <c r="E228" s="12"/>
      <c r="F228" s="13"/>
      <c r="G228" s="118"/>
      <c r="H228" s="12"/>
      <c r="I228" s="13"/>
      <c r="J228" s="118"/>
      <c r="K228" s="12"/>
      <c r="L228" s="13"/>
      <c r="M228" s="118"/>
      <c r="N228" s="12"/>
      <c r="O228" s="13"/>
      <c r="P228" s="118"/>
      <c r="Q228" s="12"/>
      <c r="R228" s="13"/>
    </row>
    <row r="229" spans="1:18" x14ac:dyDescent="0.25">
      <c r="A229" s="130"/>
      <c r="B229" s="41"/>
      <c r="C229" s="39"/>
      <c r="D229" s="12"/>
      <c r="E229" s="12"/>
      <c r="F229" s="13"/>
      <c r="G229" s="118"/>
      <c r="H229" s="12"/>
      <c r="I229" s="13"/>
      <c r="J229" s="118"/>
      <c r="K229" s="12"/>
      <c r="L229" s="13"/>
      <c r="M229" s="118"/>
      <c r="N229" s="12"/>
      <c r="O229" s="13"/>
      <c r="P229" s="118"/>
      <c r="Q229" s="12"/>
      <c r="R229" s="13"/>
    </row>
    <row r="230" spans="1:18" x14ac:dyDescent="0.25">
      <c r="A230" s="130"/>
      <c r="B230" s="41"/>
      <c r="C230" s="39"/>
      <c r="D230" s="12"/>
      <c r="E230" s="12"/>
      <c r="F230" s="13"/>
      <c r="G230" s="118"/>
      <c r="H230" s="12"/>
      <c r="I230" s="13"/>
      <c r="J230" s="118"/>
      <c r="K230" s="12"/>
      <c r="L230" s="13"/>
      <c r="M230" s="118"/>
      <c r="N230" s="12"/>
      <c r="O230" s="13"/>
      <c r="P230" s="118"/>
      <c r="Q230" s="12"/>
      <c r="R230" s="13"/>
    </row>
    <row r="231" spans="1:18" x14ac:dyDescent="0.25">
      <c r="A231" s="130"/>
      <c r="B231" s="41"/>
      <c r="C231" s="39"/>
      <c r="D231" s="12"/>
      <c r="E231" s="12"/>
      <c r="F231" s="13"/>
      <c r="G231" s="118"/>
      <c r="H231" s="12"/>
      <c r="I231" s="13"/>
      <c r="J231" s="118"/>
      <c r="K231" s="12"/>
      <c r="L231" s="13"/>
      <c r="M231" s="118"/>
      <c r="N231" s="12"/>
      <c r="O231" s="13"/>
      <c r="P231" s="118"/>
      <c r="Q231" s="12"/>
      <c r="R231" s="13"/>
    </row>
    <row r="232" spans="1:18" x14ac:dyDescent="0.25">
      <c r="A232" s="130"/>
      <c r="B232" s="41"/>
      <c r="C232" s="39"/>
      <c r="D232" s="12"/>
      <c r="E232" s="12"/>
      <c r="F232" s="13"/>
      <c r="G232" s="118"/>
      <c r="H232" s="12"/>
      <c r="I232" s="13"/>
      <c r="J232" s="118"/>
      <c r="K232" s="12"/>
      <c r="L232" s="13"/>
      <c r="M232" s="118"/>
      <c r="N232" s="12"/>
      <c r="O232" s="13"/>
      <c r="P232" s="118"/>
      <c r="Q232" s="12"/>
      <c r="R232" s="13"/>
    </row>
    <row r="233" spans="1:18" x14ac:dyDescent="0.25">
      <c r="A233" s="130"/>
      <c r="B233" s="41"/>
      <c r="C233" s="39"/>
      <c r="D233" s="12"/>
      <c r="E233" s="12"/>
      <c r="F233" s="13"/>
      <c r="G233" s="118"/>
      <c r="H233" s="12"/>
      <c r="I233" s="13"/>
      <c r="J233" s="118"/>
      <c r="K233" s="12"/>
      <c r="L233" s="13"/>
      <c r="M233" s="118"/>
      <c r="N233" s="12"/>
      <c r="O233" s="13"/>
      <c r="P233" s="118"/>
      <c r="Q233" s="12"/>
      <c r="R233" s="13"/>
    </row>
    <row r="234" spans="1:18" x14ac:dyDescent="0.25">
      <c r="A234" s="130"/>
      <c r="B234" s="41"/>
      <c r="C234" s="39"/>
      <c r="D234" s="12"/>
      <c r="E234" s="12"/>
      <c r="F234" s="13"/>
      <c r="G234" s="118"/>
      <c r="H234" s="12"/>
      <c r="I234" s="13"/>
      <c r="J234" s="118"/>
      <c r="K234" s="12"/>
      <c r="L234" s="13"/>
      <c r="M234" s="118"/>
      <c r="N234" s="12"/>
      <c r="O234" s="13"/>
      <c r="P234" s="118"/>
      <c r="Q234" s="12"/>
      <c r="R234" s="13"/>
    </row>
    <row r="235" spans="1:18" x14ac:dyDescent="0.25">
      <c r="A235" s="130"/>
      <c r="B235" s="41"/>
      <c r="C235" s="39"/>
      <c r="D235" s="12"/>
      <c r="E235" s="12"/>
      <c r="F235" s="13"/>
      <c r="G235" s="118"/>
      <c r="H235" s="12"/>
      <c r="I235" s="13"/>
      <c r="J235" s="118"/>
      <c r="K235" s="12"/>
      <c r="L235" s="13"/>
      <c r="M235" s="118"/>
      <c r="N235" s="12"/>
      <c r="O235" s="13"/>
      <c r="P235" s="118"/>
      <c r="Q235" s="12"/>
      <c r="R235" s="13"/>
    </row>
    <row r="236" spans="1:18" x14ac:dyDescent="0.25">
      <c r="A236" s="130"/>
      <c r="B236" s="41"/>
      <c r="C236" s="39"/>
      <c r="D236" s="12"/>
      <c r="E236" s="12"/>
      <c r="F236" s="13"/>
      <c r="G236" s="118"/>
      <c r="H236" s="12"/>
      <c r="I236" s="13"/>
      <c r="J236" s="118"/>
      <c r="K236" s="12"/>
      <c r="L236" s="13"/>
      <c r="M236" s="118"/>
      <c r="N236" s="12"/>
      <c r="O236" s="13"/>
      <c r="P236" s="118"/>
      <c r="Q236" s="12"/>
      <c r="R236" s="13"/>
    </row>
    <row r="237" spans="1:18" x14ac:dyDescent="0.25">
      <c r="A237" s="130"/>
      <c r="B237" s="41"/>
      <c r="C237" s="39"/>
      <c r="D237" s="12"/>
      <c r="E237" s="12"/>
      <c r="F237" s="13"/>
      <c r="G237" s="118"/>
      <c r="H237" s="12"/>
      <c r="I237" s="13"/>
      <c r="J237" s="118"/>
      <c r="K237" s="12"/>
      <c r="L237" s="13"/>
      <c r="M237" s="118"/>
      <c r="N237" s="12"/>
      <c r="O237" s="13"/>
      <c r="P237" s="118"/>
      <c r="Q237" s="12"/>
      <c r="R237" s="13"/>
    </row>
    <row r="238" spans="1:18" x14ac:dyDescent="0.25">
      <c r="A238" s="130"/>
      <c r="B238" s="41"/>
      <c r="C238" s="39"/>
      <c r="D238" s="12"/>
      <c r="E238" s="12"/>
      <c r="F238" s="13"/>
      <c r="G238" s="118"/>
      <c r="H238" s="12"/>
      <c r="I238" s="13"/>
      <c r="J238" s="118"/>
      <c r="K238" s="12"/>
      <c r="L238" s="13"/>
      <c r="M238" s="118"/>
      <c r="N238" s="12"/>
      <c r="O238" s="13"/>
      <c r="P238" s="118"/>
      <c r="Q238" s="12"/>
      <c r="R238" s="13"/>
    </row>
    <row r="239" spans="1:18" x14ac:dyDescent="0.25">
      <c r="A239" s="130"/>
      <c r="B239" s="41"/>
      <c r="C239" s="39"/>
      <c r="D239" s="12"/>
      <c r="E239" s="12"/>
      <c r="F239" s="13"/>
      <c r="G239" s="118"/>
      <c r="H239" s="12"/>
      <c r="I239" s="13"/>
      <c r="J239" s="118"/>
      <c r="K239" s="12"/>
      <c r="L239" s="13"/>
      <c r="M239" s="118"/>
      <c r="N239" s="12"/>
      <c r="O239" s="13"/>
      <c r="P239" s="118"/>
      <c r="Q239" s="12"/>
      <c r="R239" s="13"/>
    </row>
    <row r="240" spans="1:18" x14ac:dyDescent="0.25">
      <c r="A240" s="130"/>
      <c r="B240" s="41"/>
      <c r="C240" s="39"/>
      <c r="D240" s="12"/>
      <c r="E240" s="12"/>
      <c r="F240" s="13"/>
      <c r="G240" s="118"/>
      <c r="H240" s="12"/>
      <c r="I240" s="13"/>
      <c r="J240" s="118"/>
      <c r="K240" s="12"/>
      <c r="L240" s="13"/>
      <c r="M240" s="118"/>
      <c r="N240" s="12"/>
      <c r="O240" s="13"/>
      <c r="P240" s="118"/>
      <c r="Q240" s="12"/>
      <c r="R240" s="13"/>
    </row>
    <row r="241" spans="1:18" x14ac:dyDescent="0.25">
      <c r="A241" s="130"/>
      <c r="B241" s="41"/>
      <c r="C241" s="39"/>
      <c r="D241" s="12"/>
      <c r="E241" s="12"/>
      <c r="F241" s="13"/>
      <c r="G241" s="118"/>
      <c r="H241" s="12"/>
      <c r="I241" s="13"/>
      <c r="J241" s="118"/>
      <c r="K241" s="12"/>
      <c r="L241" s="13"/>
      <c r="M241" s="118"/>
      <c r="N241" s="12"/>
      <c r="O241" s="13"/>
      <c r="P241" s="118"/>
      <c r="Q241" s="12"/>
      <c r="R241" s="13"/>
    </row>
    <row r="242" spans="1:18" x14ac:dyDescent="0.25">
      <c r="A242" s="130"/>
      <c r="B242" s="41"/>
      <c r="C242" s="39"/>
      <c r="D242" s="12"/>
      <c r="E242" s="12"/>
      <c r="F242" s="13"/>
      <c r="G242" s="118"/>
      <c r="H242" s="12"/>
      <c r="I242" s="13"/>
      <c r="J242" s="118"/>
      <c r="K242" s="12"/>
      <c r="L242" s="13"/>
      <c r="M242" s="118"/>
      <c r="N242" s="12"/>
      <c r="O242" s="13"/>
      <c r="P242" s="118"/>
      <c r="Q242" s="12"/>
      <c r="R242" s="13"/>
    </row>
    <row r="243" spans="1:18" x14ac:dyDescent="0.25">
      <c r="A243" s="130"/>
      <c r="B243" s="41"/>
      <c r="C243" s="39"/>
      <c r="D243" s="12"/>
      <c r="E243" s="12"/>
      <c r="F243" s="13"/>
      <c r="G243" s="118"/>
      <c r="H243" s="12"/>
      <c r="I243" s="13"/>
      <c r="J243" s="118"/>
      <c r="K243" s="12"/>
      <c r="L243" s="13"/>
      <c r="M243" s="118"/>
      <c r="N243" s="12"/>
      <c r="O243" s="13"/>
      <c r="P243" s="118"/>
      <c r="Q243" s="12"/>
      <c r="R243" s="13"/>
    </row>
    <row r="244" spans="1:18" x14ac:dyDescent="0.25">
      <c r="A244" s="130"/>
      <c r="B244" s="41"/>
      <c r="C244" s="39"/>
      <c r="D244" s="12"/>
      <c r="E244" s="12"/>
      <c r="F244" s="13"/>
      <c r="G244" s="118"/>
      <c r="H244" s="12"/>
      <c r="I244" s="13"/>
      <c r="J244" s="118"/>
      <c r="K244" s="12"/>
      <c r="L244" s="13"/>
      <c r="M244" s="118"/>
      <c r="N244" s="12"/>
      <c r="O244" s="13"/>
      <c r="P244" s="118"/>
      <c r="Q244" s="12"/>
      <c r="R244" s="13"/>
    </row>
    <row r="245" spans="1:18" x14ac:dyDescent="0.25">
      <c r="A245" s="130"/>
      <c r="B245" s="41"/>
      <c r="C245" s="39"/>
      <c r="D245" s="12"/>
      <c r="E245" s="12"/>
      <c r="F245" s="13"/>
      <c r="G245" s="118"/>
      <c r="H245" s="12"/>
      <c r="I245" s="13"/>
      <c r="J245" s="118"/>
      <c r="K245" s="12"/>
      <c r="L245" s="13"/>
      <c r="M245" s="118"/>
      <c r="N245" s="12"/>
      <c r="O245" s="13"/>
      <c r="P245" s="118"/>
      <c r="Q245" s="12"/>
      <c r="R245" s="13"/>
    </row>
    <row r="246" spans="1:18" x14ac:dyDescent="0.25">
      <c r="A246" s="130"/>
      <c r="B246" s="41"/>
      <c r="C246" s="39"/>
      <c r="D246" s="12"/>
      <c r="E246" s="12"/>
      <c r="F246" s="13"/>
      <c r="G246" s="118"/>
      <c r="H246" s="12"/>
      <c r="I246" s="13"/>
      <c r="J246" s="118"/>
      <c r="K246" s="12"/>
      <c r="L246" s="13"/>
      <c r="M246" s="118"/>
      <c r="N246" s="12"/>
      <c r="O246" s="13"/>
      <c r="P246" s="118"/>
      <c r="Q246" s="12"/>
      <c r="R246" s="13"/>
    </row>
    <row r="247" spans="1:18" x14ac:dyDescent="0.25">
      <c r="A247" s="130"/>
      <c r="B247" s="41"/>
      <c r="C247" s="39"/>
      <c r="D247" s="12"/>
      <c r="E247" s="12"/>
      <c r="F247" s="13"/>
      <c r="G247" s="118"/>
      <c r="H247" s="12"/>
      <c r="I247" s="13"/>
      <c r="J247" s="118"/>
      <c r="K247" s="12"/>
      <c r="L247" s="13"/>
      <c r="M247" s="118"/>
      <c r="N247" s="12"/>
      <c r="O247" s="13"/>
      <c r="P247" s="118"/>
      <c r="Q247" s="12"/>
      <c r="R247" s="13"/>
    </row>
    <row r="248" spans="1:18" x14ac:dyDescent="0.25">
      <c r="A248" s="130"/>
      <c r="B248" s="41"/>
      <c r="C248" s="39"/>
      <c r="D248" s="12"/>
      <c r="E248" s="12"/>
      <c r="F248" s="13"/>
      <c r="G248" s="118"/>
      <c r="H248" s="12"/>
      <c r="I248" s="13"/>
      <c r="J248" s="118"/>
      <c r="K248" s="12"/>
      <c r="L248" s="13"/>
      <c r="M248" s="118"/>
      <c r="N248" s="12"/>
      <c r="O248" s="13"/>
      <c r="P248" s="118"/>
      <c r="Q248" s="12"/>
      <c r="R248" s="13"/>
    </row>
    <row r="249" spans="1:18" x14ac:dyDescent="0.25">
      <c r="A249" s="130"/>
      <c r="B249" s="41"/>
      <c r="C249" s="39"/>
      <c r="D249" s="12"/>
      <c r="E249" s="12"/>
      <c r="F249" s="13"/>
      <c r="G249" s="118"/>
      <c r="H249" s="12"/>
      <c r="I249" s="13"/>
      <c r="J249" s="118"/>
      <c r="K249" s="12"/>
      <c r="L249" s="13"/>
      <c r="M249" s="118"/>
      <c r="N249" s="12"/>
      <c r="O249" s="13"/>
      <c r="P249" s="118"/>
      <c r="Q249" s="12"/>
      <c r="R249" s="13"/>
    </row>
    <row r="250" spans="1:18" x14ac:dyDescent="0.25">
      <c r="A250" s="130"/>
      <c r="B250" s="41"/>
      <c r="C250" s="39"/>
      <c r="D250" s="12"/>
      <c r="E250" s="12"/>
      <c r="F250" s="13"/>
      <c r="G250" s="118"/>
      <c r="H250" s="12"/>
      <c r="I250" s="13"/>
      <c r="J250" s="118"/>
      <c r="K250" s="12"/>
      <c r="L250" s="13"/>
      <c r="M250" s="118"/>
      <c r="N250" s="12"/>
      <c r="O250" s="13"/>
      <c r="P250" s="118"/>
      <c r="Q250" s="12"/>
      <c r="R250" s="13"/>
    </row>
    <row r="251" spans="1:18" x14ac:dyDescent="0.25">
      <c r="A251" s="130"/>
      <c r="B251" s="41"/>
      <c r="C251" s="39"/>
      <c r="D251" s="12"/>
      <c r="E251" s="12"/>
      <c r="F251" s="13"/>
      <c r="G251" s="118"/>
      <c r="H251" s="12"/>
      <c r="I251" s="13"/>
      <c r="J251" s="118"/>
      <c r="K251" s="12"/>
      <c r="L251" s="13"/>
      <c r="M251" s="118"/>
      <c r="N251" s="12"/>
      <c r="O251" s="13"/>
      <c r="P251" s="118"/>
      <c r="Q251" s="12"/>
      <c r="R251" s="13"/>
    </row>
    <row r="252" spans="1:18" x14ac:dyDescent="0.25">
      <c r="A252" s="130"/>
      <c r="B252" s="41"/>
      <c r="C252" s="39"/>
      <c r="D252" s="12"/>
      <c r="E252" s="12"/>
      <c r="F252" s="13"/>
      <c r="G252" s="118"/>
      <c r="H252" s="12"/>
      <c r="I252" s="13"/>
      <c r="J252" s="118"/>
      <c r="K252" s="12"/>
      <c r="L252" s="13"/>
      <c r="M252" s="118"/>
      <c r="N252" s="12"/>
      <c r="O252" s="13"/>
      <c r="P252" s="118"/>
      <c r="Q252" s="12"/>
      <c r="R252" s="13"/>
    </row>
    <row r="253" spans="1:18" x14ac:dyDescent="0.25">
      <c r="A253" s="130"/>
      <c r="B253" s="41"/>
      <c r="C253" s="39"/>
      <c r="D253" s="12"/>
      <c r="E253" s="12"/>
      <c r="F253" s="13"/>
      <c r="G253" s="118"/>
      <c r="H253" s="12"/>
      <c r="I253" s="13"/>
      <c r="J253" s="118"/>
      <c r="K253" s="12"/>
      <c r="L253" s="13"/>
      <c r="M253" s="118"/>
      <c r="N253" s="12"/>
      <c r="O253" s="13"/>
      <c r="P253" s="118"/>
      <c r="Q253" s="12"/>
      <c r="R253" s="13"/>
    </row>
    <row r="254" spans="1:18" x14ac:dyDescent="0.25">
      <c r="A254" s="130"/>
      <c r="B254" s="41"/>
      <c r="C254" s="39"/>
      <c r="D254" s="12"/>
      <c r="E254" s="12"/>
      <c r="F254" s="13"/>
      <c r="G254" s="118"/>
      <c r="H254" s="12"/>
      <c r="I254" s="13"/>
      <c r="J254" s="118"/>
      <c r="K254" s="12"/>
      <c r="L254" s="13"/>
      <c r="M254" s="118"/>
      <c r="N254" s="12"/>
      <c r="O254" s="13"/>
      <c r="P254" s="118"/>
      <c r="Q254" s="12"/>
      <c r="R254" s="13"/>
    </row>
    <row r="255" spans="1:18" x14ac:dyDescent="0.25">
      <c r="A255" s="130"/>
      <c r="B255" s="41"/>
      <c r="C255" s="39"/>
      <c r="D255" s="12"/>
      <c r="E255" s="12"/>
      <c r="F255" s="13"/>
      <c r="G255" s="118"/>
      <c r="H255" s="12"/>
      <c r="I255" s="13"/>
      <c r="J255" s="118"/>
      <c r="K255" s="12"/>
      <c r="L255" s="13"/>
      <c r="M255" s="118"/>
      <c r="N255" s="12"/>
      <c r="O255" s="13"/>
      <c r="P255" s="118"/>
      <c r="Q255" s="12"/>
      <c r="R255" s="13"/>
    </row>
    <row r="256" spans="1:18" x14ac:dyDescent="0.25">
      <c r="A256" s="130"/>
      <c r="B256" s="41"/>
      <c r="C256" s="39"/>
      <c r="D256" s="12"/>
      <c r="E256" s="12"/>
      <c r="F256" s="13"/>
      <c r="G256" s="118"/>
      <c r="H256" s="12"/>
      <c r="I256" s="13"/>
      <c r="J256" s="118"/>
      <c r="K256" s="12"/>
      <c r="L256" s="13"/>
      <c r="M256" s="118"/>
      <c r="N256" s="12"/>
      <c r="O256" s="13"/>
      <c r="P256" s="118"/>
      <c r="Q256" s="12"/>
      <c r="R256" s="13"/>
    </row>
    <row r="257" spans="1:18" x14ac:dyDescent="0.25">
      <c r="A257" s="130"/>
      <c r="B257" s="41"/>
      <c r="C257" s="39"/>
      <c r="D257" s="12"/>
      <c r="E257" s="12"/>
      <c r="F257" s="13"/>
      <c r="G257" s="118"/>
      <c r="H257" s="12"/>
      <c r="I257" s="13"/>
      <c r="J257" s="118"/>
      <c r="K257" s="12"/>
      <c r="L257" s="13"/>
      <c r="M257" s="118"/>
      <c r="N257" s="12"/>
      <c r="O257" s="13"/>
      <c r="P257" s="118"/>
      <c r="Q257" s="12"/>
      <c r="R257" s="13"/>
    </row>
    <row r="258" spans="1:18" x14ac:dyDescent="0.25">
      <c r="A258" s="130"/>
      <c r="B258" s="41"/>
      <c r="C258" s="39"/>
      <c r="D258" s="12"/>
      <c r="E258" s="12"/>
      <c r="F258" s="13"/>
      <c r="G258" s="118"/>
      <c r="H258" s="12"/>
      <c r="I258" s="13"/>
      <c r="J258" s="118"/>
      <c r="K258" s="12"/>
      <c r="L258" s="13"/>
      <c r="M258" s="118"/>
      <c r="N258" s="12"/>
      <c r="O258" s="13"/>
      <c r="P258" s="118"/>
      <c r="Q258" s="12"/>
      <c r="R258" s="13"/>
    </row>
    <row r="259" spans="1:18" x14ac:dyDescent="0.25">
      <c r="A259" s="130"/>
      <c r="B259" s="41"/>
      <c r="C259" s="39"/>
      <c r="D259" s="12"/>
      <c r="E259" s="12"/>
      <c r="F259" s="13"/>
      <c r="G259" s="118"/>
      <c r="H259" s="12"/>
      <c r="I259" s="13"/>
      <c r="J259" s="118"/>
      <c r="K259" s="12"/>
      <c r="L259" s="13"/>
      <c r="M259" s="118"/>
      <c r="N259" s="12"/>
      <c r="O259" s="13"/>
      <c r="P259" s="118"/>
      <c r="Q259" s="12"/>
      <c r="R259" s="13"/>
    </row>
    <row r="260" spans="1:18" x14ac:dyDescent="0.25">
      <c r="A260" s="130"/>
      <c r="B260" s="41"/>
      <c r="C260" s="39"/>
      <c r="D260" s="12"/>
      <c r="E260" s="12"/>
      <c r="F260" s="13"/>
      <c r="G260" s="118"/>
      <c r="H260" s="12"/>
      <c r="I260" s="13"/>
      <c r="J260" s="118"/>
      <c r="K260" s="12"/>
      <c r="L260" s="13"/>
      <c r="M260" s="118"/>
      <c r="N260" s="12"/>
      <c r="O260" s="13"/>
      <c r="P260" s="118"/>
      <c r="Q260" s="12"/>
      <c r="R260" s="13"/>
    </row>
    <row r="261" spans="1:18" x14ac:dyDescent="0.25">
      <c r="A261" s="130"/>
      <c r="B261" s="41"/>
      <c r="C261" s="39"/>
      <c r="D261" s="12"/>
      <c r="E261" s="12"/>
      <c r="F261" s="13"/>
      <c r="G261" s="118"/>
      <c r="H261" s="12"/>
      <c r="I261" s="13"/>
      <c r="J261" s="118"/>
      <c r="K261" s="12"/>
      <c r="L261" s="13"/>
      <c r="M261" s="118"/>
      <c r="N261" s="12"/>
      <c r="O261" s="13"/>
      <c r="P261" s="118"/>
      <c r="Q261" s="12"/>
      <c r="R261" s="13"/>
    </row>
    <row r="262" spans="1:18" x14ac:dyDescent="0.25">
      <c r="A262" s="130"/>
      <c r="B262" s="41"/>
      <c r="C262" s="39"/>
      <c r="D262" s="12"/>
      <c r="E262" s="12"/>
      <c r="F262" s="13"/>
      <c r="G262" s="118"/>
      <c r="H262" s="12"/>
      <c r="I262" s="13"/>
      <c r="J262" s="118"/>
      <c r="K262" s="12"/>
      <c r="L262" s="13"/>
      <c r="M262" s="118"/>
      <c r="N262" s="12"/>
      <c r="O262" s="13"/>
      <c r="P262" s="118"/>
      <c r="Q262" s="12"/>
      <c r="R262" s="13"/>
    </row>
    <row r="263" spans="1:18" x14ac:dyDescent="0.25">
      <c r="A263" s="130"/>
      <c r="B263" s="41"/>
      <c r="C263" s="39"/>
      <c r="D263" s="12"/>
      <c r="E263" s="12"/>
      <c r="F263" s="13"/>
      <c r="G263" s="118"/>
      <c r="H263" s="12"/>
      <c r="I263" s="13"/>
      <c r="J263" s="118"/>
      <c r="K263" s="12"/>
      <c r="L263" s="13"/>
      <c r="M263" s="118"/>
      <c r="N263" s="12"/>
      <c r="O263" s="13"/>
      <c r="P263" s="118"/>
      <c r="Q263" s="12"/>
      <c r="R263" s="13"/>
    </row>
    <row r="264" spans="1:18" x14ac:dyDescent="0.25">
      <c r="A264" s="130"/>
      <c r="B264" s="41"/>
      <c r="C264" s="39"/>
      <c r="D264" s="12"/>
      <c r="E264" s="12"/>
      <c r="F264" s="13"/>
      <c r="G264" s="118"/>
      <c r="H264" s="12"/>
      <c r="I264" s="13"/>
      <c r="J264" s="118"/>
      <c r="K264" s="12"/>
      <c r="L264" s="13"/>
      <c r="M264" s="118"/>
      <c r="N264" s="12"/>
      <c r="O264" s="13"/>
      <c r="P264" s="118"/>
      <c r="Q264" s="12"/>
      <c r="R264" s="13"/>
    </row>
    <row r="265" spans="1:18" x14ac:dyDescent="0.25">
      <c r="A265" s="130"/>
      <c r="B265" s="41"/>
      <c r="C265" s="39"/>
      <c r="D265" s="12"/>
      <c r="E265" s="12"/>
      <c r="F265" s="13"/>
      <c r="G265" s="118"/>
      <c r="H265" s="12"/>
      <c r="I265" s="13"/>
      <c r="J265" s="118"/>
      <c r="K265" s="12"/>
      <c r="L265" s="13"/>
      <c r="M265" s="118"/>
      <c r="N265" s="12"/>
      <c r="O265" s="13"/>
      <c r="P265" s="118"/>
      <c r="Q265" s="12"/>
      <c r="R265" s="13"/>
    </row>
    <row r="266" spans="1:18" x14ac:dyDescent="0.25">
      <c r="A266" s="130"/>
      <c r="B266" s="41"/>
      <c r="C266" s="39"/>
      <c r="D266" s="12"/>
      <c r="E266" s="12"/>
      <c r="F266" s="13"/>
      <c r="G266" s="118"/>
      <c r="H266" s="12"/>
      <c r="I266" s="13"/>
      <c r="J266" s="118"/>
      <c r="K266" s="12"/>
      <c r="L266" s="13"/>
      <c r="M266" s="118"/>
      <c r="N266" s="12"/>
      <c r="O266" s="13"/>
      <c r="P266" s="118"/>
      <c r="Q266" s="12"/>
      <c r="R266" s="13"/>
    </row>
    <row r="267" spans="1:18" x14ac:dyDescent="0.25">
      <c r="A267" s="130"/>
      <c r="B267" s="41"/>
      <c r="C267" s="39"/>
      <c r="D267" s="12"/>
      <c r="E267" s="12"/>
      <c r="F267" s="13"/>
      <c r="G267" s="118"/>
      <c r="H267" s="12"/>
      <c r="I267" s="13"/>
      <c r="J267" s="118"/>
      <c r="K267" s="12"/>
      <c r="L267" s="13"/>
      <c r="M267" s="118"/>
      <c r="N267" s="12"/>
      <c r="O267" s="13"/>
      <c r="P267" s="118"/>
      <c r="Q267" s="12"/>
      <c r="R267" s="13"/>
    </row>
    <row r="268" spans="1:18" x14ac:dyDescent="0.25">
      <c r="A268" s="130"/>
      <c r="B268" s="41"/>
      <c r="C268" s="39"/>
      <c r="D268" s="12"/>
      <c r="E268" s="12"/>
      <c r="F268" s="13"/>
      <c r="G268" s="118"/>
      <c r="H268" s="12"/>
      <c r="I268" s="13"/>
      <c r="J268" s="118"/>
      <c r="K268" s="12"/>
      <c r="L268" s="13"/>
      <c r="M268" s="118"/>
      <c r="N268" s="12"/>
      <c r="O268" s="13"/>
      <c r="P268" s="118"/>
      <c r="Q268" s="12"/>
      <c r="R268" s="13"/>
    </row>
    <row r="269" spans="1:18" x14ac:dyDescent="0.25">
      <c r="A269" s="130"/>
      <c r="B269" s="41"/>
      <c r="C269" s="39"/>
      <c r="D269" s="12"/>
      <c r="E269" s="12"/>
      <c r="F269" s="13"/>
      <c r="G269" s="118"/>
      <c r="H269" s="12"/>
      <c r="I269" s="13"/>
      <c r="J269" s="118"/>
      <c r="K269" s="12"/>
      <c r="L269" s="13"/>
      <c r="M269" s="118"/>
      <c r="N269" s="12"/>
      <c r="O269" s="13"/>
      <c r="P269" s="118"/>
      <c r="Q269" s="12"/>
      <c r="R269" s="13"/>
    </row>
    <row r="270" spans="1:18" x14ac:dyDescent="0.25">
      <c r="A270" s="130"/>
      <c r="B270" s="41"/>
      <c r="C270" s="39"/>
      <c r="D270" s="12"/>
      <c r="E270" s="12"/>
      <c r="F270" s="13"/>
      <c r="G270" s="118"/>
      <c r="H270" s="12"/>
      <c r="I270" s="13"/>
      <c r="J270" s="118"/>
      <c r="K270" s="12"/>
      <c r="L270" s="13"/>
      <c r="M270" s="118"/>
      <c r="N270" s="12"/>
      <c r="O270" s="13"/>
      <c r="P270" s="118"/>
      <c r="Q270" s="12"/>
      <c r="R270" s="13"/>
    </row>
    <row r="271" spans="1:18" x14ac:dyDescent="0.25">
      <c r="A271" s="130"/>
      <c r="B271" s="41"/>
      <c r="C271" s="39"/>
      <c r="D271" s="12"/>
      <c r="E271" s="12"/>
      <c r="F271" s="13"/>
      <c r="G271" s="118"/>
      <c r="H271" s="12"/>
      <c r="I271" s="13"/>
      <c r="J271" s="118"/>
      <c r="K271" s="12"/>
      <c r="L271" s="13"/>
      <c r="M271" s="118"/>
      <c r="N271" s="12"/>
      <c r="O271" s="13"/>
      <c r="P271" s="118"/>
      <c r="Q271" s="12"/>
      <c r="R271" s="13"/>
    </row>
    <row r="272" spans="1:18" x14ac:dyDescent="0.25">
      <c r="A272" s="130"/>
      <c r="B272" s="41"/>
      <c r="C272" s="39"/>
      <c r="D272" s="12"/>
      <c r="E272" s="12"/>
      <c r="F272" s="13"/>
      <c r="G272" s="118"/>
      <c r="H272" s="12"/>
      <c r="I272" s="13"/>
      <c r="J272" s="118"/>
      <c r="K272" s="12"/>
      <c r="L272" s="13"/>
      <c r="M272" s="118"/>
      <c r="N272" s="12"/>
      <c r="O272" s="13"/>
      <c r="P272" s="118"/>
      <c r="Q272" s="12"/>
      <c r="R272" s="13"/>
    </row>
    <row r="273" spans="1:18" x14ac:dyDescent="0.25">
      <c r="A273" s="130"/>
      <c r="B273" s="41"/>
      <c r="C273" s="39"/>
      <c r="D273" s="12"/>
      <c r="E273" s="12"/>
      <c r="F273" s="13"/>
      <c r="G273" s="118"/>
      <c r="H273" s="12"/>
      <c r="I273" s="13"/>
      <c r="J273" s="118"/>
      <c r="K273" s="12"/>
      <c r="L273" s="13"/>
      <c r="M273" s="118"/>
      <c r="N273" s="12"/>
      <c r="O273" s="13"/>
      <c r="P273" s="118"/>
      <c r="Q273" s="12"/>
      <c r="R273" s="13"/>
    </row>
    <row r="274" spans="1:18" x14ac:dyDescent="0.25">
      <c r="A274" s="130"/>
      <c r="B274" s="41"/>
      <c r="C274" s="39"/>
      <c r="D274" s="12"/>
      <c r="E274" s="12"/>
      <c r="F274" s="13"/>
      <c r="G274" s="118"/>
      <c r="H274" s="12"/>
      <c r="I274" s="13"/>
      <c r="J274" s="118"/>
      <c r="K274" s="12"/>
      <c r="L274" s="13"/>
      <c r="M274" s="118"/>
      <c r="N274" s="12"/>
      <c r="O274" s="13"/>
      <c r="P274" s="118"/>
      <c r="Q274" s="12"/>
      <c r="R274" s="13"/>
    </row>
    <row r="275" spans="1:18" x14ac:dyDescent="0.25">
      <c r="A275" s="130"/>
      <c r="B275" s="41"/>
      <c r="C275" s="39"/>
      <c r="D275" s="12"/>
      <c r="E275" s="12"/>
      <c r="F275" s="13"/>
      <c r="G275" s="118"/>
      <c r="H275" s="12"/>
      <c r="I275" s="13"/>
      <c r="J275" s="118"/>
      <c r="K275" s="12"/>
      <c r="L275" s="13"/>
      <c r="M275" s="118"/>
      <c r="N275" s="12"/>
      <c r="O275" s="13"/>
      <c r="P275" s="118"/>
      <c r="Q275" s="12"/>
      <c r="R275" s="13"/>
    </row>
    <row r="276" spans="1:18" x14ac:dyDescent="0.25">
      <c r="A276" s="130"/>
      <c r="B276" s="41"/>
      <c r="C276" s="39"/>
      <c r="D276" s="12"/>
      <c r="E276" s="12"/>
      <c r="F276" s="13"/>
      <c r="G276" s="118"/>
      <c r="H276" s="12"/>
      <c r="I276" s="13"/>
      <c r="J276" s="118"/>
      <c r="K276" s="12"/>
      <c r="L276" s="13"/>
      <c r="M276" s="118"/>
      <c r="N276" s="12"/>
      <c r="O276" s="13"/>
      <c r="P276" s="118"/>
      <c r="Q276" s="12"/>
      <c r="R276" s="13"/>
    </row>
    <row r="277" spans="1:18" x14ac:dyDescent="0.25">
      <c r="A277" s="130"/>
      <c r="B277" s="41"/>
      <c r="C277" s="39"/>
      <c r="D277" s="12"/>
      <c r="E277" s="12"/>
      <c r="F277" s="13"/>
      <c r="G277" s="118"/>
      <c r="H277" s="12"/>
      <c r="I277" s="13"/>
      <c r="J277" s="118"/>
      <c r="K277" s="12"/>
      <c r="L277" s="13"/>
      <c r="M277" s="118"/>
      <c r="N277" s="12"/>
      <c r="O277" s="13"/>
      <c r="P277" s="118"/>
      <c r="Q277" s="12"/>
      <c r="R277" s="13"/>
    </row>
    <row r="278" spans="1:18" x14ac:dyDescent="0.25">
      <c r="A278" s="130"/>
      <c r="B278" s="41"/>
      <c r="C278" s="39"/>
      <c r="D278" s="12"/>
      <c r="E278" s="12"/>
      <c r="F278" s="13"/>
      <c r="G278" s="118"/>
      <c r="H278" s="12"/>
      <c r="I278" s="13"/>
      <c r="J278" s="118"/>
      <c r="K278" s="12"/>
      <c r="L278" s="13"/>
      <c r="M278" s="118"/>
      <c r="N278" s="12"/>
      <c r="O278" s="13"/>
      <c r="P278" s="118"/>
      <c r="Q278" s="12"/>
      <c r="R278" s="13"/>
    </row>
    <row r="279" spans="1:18" x14ac:dyDescent="0.25">
      <c r="A279" s="130"/>
      <c r="B279" s="41"/>
      <c r="C279" s="39"/>
      <c r="D279" s="12"/>
      <c r="E279" s="12"/>
      <c r="F279" s="13"/>
      <c r="G279" s="118"/>
      <c r="H279" s="12"/>
      <c r="I279" s="13"/>
      <c r="J279" s="118"/>
      <c r="K279" s="12"/>
      <c r="L279" s="13"/>
      <c r="M279" s="118"/>
      <c r="N279" s="12"/>
      <c r="O279" s="13"/>
      <c r="P279" s="118"/>
      <c r="Q279" s="12"/>
      <c r="R279" s="13"/>
    </row>
    <row r="280" spans="1:18" x14ac:dyDescent="0.25">
      <c r="A280" s="130"/>
      <c r="B280" s="41"/>
      <c r="C280" s="39"/>
      <c r="D280" s="12"/>
      <c r="E280" s="12"/>
      <c r="F280" s="13"/>
      <c r="G280" s="118"/>
      <c r="H280" s="12"/>
      <c r="I280" s="13"/>
      <c r="J280" s="118"/>
      <c r="K280" s="12"/>
      <c r="L280" s="13"/>
      <c r="M280" s="118"/>
      <c r="N280" s="12"/>
      <c r="O280" s="13"/>
      <c r="P280" s="118"/>
      <c r="Q280" s="12"/>
      <c r="R280" s="13"/>
    </row>
    <row r="281" spans="1:18" x14ac:dyDescent="0.25">
      <c r="A281" s="130"/>
      <c r="B281" s="41"/>
      <c r="C281" s="39"/>
      <c r="D281" s="12"/>
      <c r="E281" s="12"/>
      <c r="F281" s="13"/>
      <c r="G281" s="118"/>
      <c r="H281" s="12"/>
      <c r="I281" s="13"/>
      <c r="J281" s="118"/>
      <c r="K281" s="12"/>
      <c r="L281" s="13"/>
      <c r="M281" s="118"/>
      <c r="N281" s="12"/>
      <c r="O281" s="13"/>
      <c r="P281" s="118"/>
      <c r="Q281" s="12"/>
      <c r="R281" s="13"/>
    </row>
    <row r="282" spans="1:18" x14ac:dyDescent="0.25">
      <c r="A282" s="130"/>
      <c r="B282" s="41"/>
      <c r="C282" s="39"/>
      <c r="D282" s="12"/>
      <c r="E282" s="12"/>
      <c r="F282" s="13"/>
      <c r="G282" s="118"/>
      <c r="H282" s="12"/>
      <c r="I282" s="13"/>
      <c r="J282" s="118"/>
      <c r="K282" s="12"/>
      <c r="L282" s="13"/>
      <c r="M282" s="118"/>
      <c r="N282" s="12"/>
      <c r="O282" s="13"/>
      <c r="P282" s="118"/>
      <c r="Q282" s="12"/>
      <c r="R282" s="13"/>
    </row>
    <row r="283" spans="1:18" x14ac:dyDescent="0.25">
      <c r="A283" s="130"/>
      <c r="B283" s="41"/>
      <c r="C283" s="39"/>
      <c r="D283" s="12"/>
      <c r="E283" s="12"/>
      <c r="F283" s="13"/>
      <c r="G283" s="118"/>
      <c r="H283" s="12"/>
      <c r="I283" s="13"/>
      <c r="J283" s="118"/>
      <c r="K283" s="12"/>
      <c r="L283" s="13"/>
      <c r="M283" s="118"/>
      <c r="N283" s="12"/>
      <c r="O283" s="13"/>
      <c r="P283" s="118"/>
      <c r="Q283" s="12"/>
      <c r="R283" s="13"/>
    </row>
    <row r="284" spans="1:18" x14ac:dyDescent="0.25">
      <c r="A284" s="130"/>
      <c r="B284" s="41"/>
      <c r="C284" s="39"/>
      <c r="D284" s="12"/>
      <c r="E284" s="12"/>
      <c r="F284" s="13"/>
      <c r="G284" s="118"/>
      <c r="H284" s="12"/>
      <c r="I284" s="13"/>
      <c r="J284" s="118"/>
      <c r="K284" s="12"/>
      <c r="L284" s="13"/>
      <c r="M284" s="118"/>
      <c r="N284" s="12"/>
      <c r="O284" s="13"/>
      <c r="P284" s="118"/>
      <c r="Q284" s="12"/>
      <c r="R284" s="13"/>
    </row>
    <row r="285" spans="1:18" ht="15.75" thickBot="1" x14ac:dyDescent="0.3">
      <c r="A285" s="131"/>
      <c r="B285" s="132"/>
      <c r="C285" s="133"/>
      <c r="D285" s="17"/>
      <c r="E285" s="17"/>
      <c r="F285" s="18"/>
      <c r="G285" s="119"/>
      <c r="H285" s="17"/>
      <c r="I285" s="18"/>
      <c r="J285" s="119"/>
      <c r="K285" s="17"/>
      <c r="L285" s="18"/>
      <c r="M285" s="119"/>
      <c r="N285" s="17"/>
      <c r="O285" s="18"/>
      <c r="P285" s="119"/>
      <c r="Q285" s="17"/>
      <c r="R285" s="18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6B4E-72EA-40E6-9C11-8034BECBECD2}">
  <dimension ref="A1:X284"/>
  <sheetViews>
    <sheetView zoomScale="120" zoomScaleNormal="120" workbookViewId="0">
      <pane ySplit="1" topLeftCell="A2" activePane="bottomLeft" state="frozen"/>
      <selection pane="bottomLeft" activeCell="T13" sqref="T13"/>
    </sheetView>
  </sheetViews>
  <sheetFormatPr defaultRowHeight="15" x14ac:dyDescent="0.25"/>
  <cols>
    <col min="1" max="1" width="14.42578125" style="39" customWidth="1"/>
    <col min="2" max="2" width="12.5703125" style="41" customWidth="1"/>
    <col min="3" max="3" width="9.140625" style="39"/>
    <col min="4" max="4" width="13.28515625" style="39" customWidth="1"/>
    <col min="5" max="6" width="9.140625" style="39"/>
    <col min="7" max="7" width="9.140625" style="40"/>
    <col min="8" max="10" width="9.140625" style="39"/>
    <col min="11" max="11" width="10.28515625" style="39" customWidth="1"/>
    <col min="12" max="12" width="10.85546875" bestFit="1" customWidth="1"/>
    <col min="14" max="24" width="11.42578125" customWidth="1"/>
  </cols>
  <sheetData>
    <row r="1" spans="1:24" s="80" customFormat="1" ht="35.25" customHeight="1" x14ac:dyDescent="0.35">
      <c r="A1" s="89" t="s">
        <v>310</v>
      </c>
      <c r="B1" s="90" t="s">
        <v>356</v>
      </c>
      <c r="C1" s="89"/>
      <c r="D1" s="127" t="s">
        <v>349</v>
      </c>
      <c r="E1" s="89" t="s">
        <v>343</v>
      </c>
      <c r="F1" s="89" t="s">
        <v>307</v>
      </c>
      <c r="G1" s="110" t="s">
        <v>306</v>
      </c>
      <c r="H1" s="89" t="s">
        <v>279</v>
      </c>
      <c r="I1" s="89" t="s">
        <v>278</v>
      </c>
      <c r="J1" s="89" t="s">
        <v>277</v>
      </c>
      <c r="K1" s="89" t="s">
        <v>276</v>
      </c>
      <c r="N1" s="111" t="s">
        <v>337</v>
      </c>
    </row>
    <row r="2" spans="1:24" x14ac:dyDescent="0.25">
      <c r="A2" s="42">
        <v>34789</v>
      </c>
      <c r="C2" s="39" t="s">
        <v>107</v>
      </c>
      <c r="D2" s="39">
        <v>8752192.5999999996</v>
      </c>
      <c r="L2" s="43"/>
      <c r="M2" s="44"/>
      <c r="N2" s="44"/>
      <c r="O2" s="44"/>
      <c r="P2" s="44"/>
      <c r="Q2" s="44"/>
    </row>
    <row r="3" spans="1:24" x14ac:dyDescent="0.25">
      <c r="A3" s="42">
        <v>34880</v>
      </c>
      <c r="C3" s="39" t="s">
        <v>106</v>
      </c>
      <c r="D3" s="39">
        <v>8845628.9000000004</v>
      </c>
      <c r="L3" s="43"/>
      <c r="M3" s="44"/>
      <c r="N3" s="60" t="s">
        <v>284</v>
      </c>
      <c r="O3" s="61" t="s">
        <v>283</v>
      </c>
      <c r="P3" s="60" t="s">
        <v>282</v>
      </c>
      <c r="Q3" s="82" t="s">
        <v>281</v>
      </c>
      <c r="R3" s="55"/>
      <c r="T3" s="79"/>
      <c r="U3" s="78"/>
      <c r="V3" s="78"/>
      <c r="W3" s="78"/>
      <c r="X3" s="77"/>
    </row>
    <row r="4" spans="1:24" x14ac:dyDescent="0.25">
      <c r="A4" s="42">
        <v>34972</v>
      </c>
      <c r="B4" s="41">
        <v>121.27</v>
      </c>
      <c r="C4" s="39" t="s">
        <v>105</v>
      </c>
      <c r="D4" s="39">
        <v>8881672.8000000007</v>
      </c>
      <c r="E4" s="39">
        <f t="shared" ref="E4:E67" si="0">IF(B4&gt;B3,1,IF(B4&lt;B3,0,#N/A))</f>
        <v>1</v>
      </c>
      <c r="F4" s="39">
        <f t="shared" ref="F4:F67" si="1">IF(D4&gt;D3,1,IF(D4&lt;D3,0,#N/A))</f>
        <v>1</v>
      </c>
      <c r="G4" s="40">
        <f t="shared" ref="G4:G67" si="2">E4+F4</f>
        <v>2</v>
      </c>
      <c r="H4" s="39" t="str">
        <f t="shared" ref="H4:H67" si="3">IF(AND(E4=0,F4=0),1,"")</f>
        <v/>
      </c>
      <c r="I4" s="39">
        <f t="shared" ref="I4:I67" si="4">IF(AND(E4=1,F4=1),1,"")</f>
        <v>1</v>
      </c>
      <c r="J4" s="39" t="str">
        <f t="shared" ref="J4:J67" si="5">IF(AND(E4=0,F4=1),1,"")</f>
        <v/>
      </c>
      <c r="K4" s="39" t="str">
        <f t="shared" ref="K4:K67" si="6">IF(AND(E4=1,F4=0),1,"")</f>
        <v/>
      </c>
      <c r="L4" s="43"/>
      <c r="M4" s="44"/>
      <c r="N4" s="60" t="s">
        <v>279</v>
      </c>
      <c r="O4" s="61" t="s">
        <v>278</v>
      </c>
      <c r="P4" s="60" t="s">
        <v>277</v>
      </c>
      <c r="Q4" s="82" t="s">
        <v>276</v>
      </c>
      <c r="R4" s="52" t="s">
        <v>275</v>
      </c>
      <c r="T4" s="73" t="s">
        <v>302</v>
      </c>
      <c r="U4" s="72" t="s">
        <v>301</v>
      </c>
      <c r="V4" s="72"/>
      <c r="W4" s="72"/>
      <c r="X4" s="71"/>
    </row>
    <row r="5" spans="1:24" x14ac:dyDescent="0.25">
      <c r="A5" s="42">
        <v>35064</v>
      </c>
      <c r="B5" s="41">
        <v>127.88</v>
      </c>
      <c r="C5" s="39" t="s">
        <v>104</v>
      </c>
      <c r="D5" s="39">
        <v>8930471.5999999996</v>
      </c>
      <c r="E5" s="39">
        <f t="shared" si="0"/>
        <v>1</v>
      </c>
      <c r="F5" s="39">
        <f t="shared" si="1"/>
        <v>1</v>
      </c>
      <c r="G5" s="40">
        <f t="shared" si="2"/>
        <v>2</v>
      </c>
      <c r="H5" s="39" t="str">
        <f t="shared" si="3"/>
        <v/>
      </c>
      <c r="I5" s="39">
        <f t="shared" si="4"/>
        <v>1</v>
      </c>
      <c r="J5" s="39" t="str">
        <f t="shared" si="5"/>
        <v/>
      </c>
      <c r="K5" s="39" t="str">
        <f t="shared" si="6"/>
        <v/>
      </c>
      <c r="L5" s="43"/>
      <c r="M5" s="44"/>
      <c r="N5" s="58">
        <f>SUM(H2:H350)</f>
        <v>9</v>
      </c>
      <c r="O5" s="58">
        <f>SUM(I2:I350)</f>
        <v>63</v>
      </c>
      <c r="P5" s="59">
        <f>SUM(J2:J350)</f>
        <v>23</v>
      </c>
      <c r="Q5" s="59">
        <f>SUM(K2:K350)</f>
        <v>6</v>
      </c>
      <c r="R5" s="52">
        <f>O7+Q7</f>
        <v>101</v>
      </c>
      <c r="T5" s="76" t="s">
        <v>299</v>
      </c>
      <c r="U5" s="75" t="s">
        <v>298</v>
      </c>
      <c r="V5" s="75"/>
      <c r="W5" s="75"/>
      <c r="X5" s="74"/>
    </row>
    <row r="6" spans="1:24" x14ac:dyDescent="0.25">
      <c r="A6" s="42">
        <v>35155</v>
      </c>
      <c r="B6" s="41">
        <v>135.28</v>
      </c>
      <c r="C6" s="39" t="s">
        <v>103</v>
      </c>
      <c r="D6" s="39">
        <v>8926828.5</v>
      </c>
      <c r="E6" s="39">
        <f t="shared" si="0"/>
        <v>1</v>
      </c>
      <c r="F6" s="39">
        <f t="shared" si="1"/>
        <v>0</v>
      </c>
      <c r="G6" s="40">
        <f t="shared" si="2"/>
        <v>1</v>
      </c>
      <c r="H6" s="39" t="str">
        <f t="shared" si="3"/>
        <v/>
      </c>
      <c r="I6" s="39" t="str">
        <f t="shared" si="4"/>
        <v/>
      </c>
      <c r="J6" s="39" t="str">
        <f t="shared" si="5"/>
        <v/>
      </c>
      <c r="K6" s="39">
        <f t="shared" si="6"/>
        <v>1</v>
      </c>
      <c r="L6" s="43"/>
      <c r="M6" s="44"/>
      <c r="N6" s="57">
        <f>N5/R5</f>
        <v>8.9108910891089105E-2</v>
      </c>
      <c r="O6" s="57">
        <f>O5/R5</f>
        <v>0.62376237623762376</v>
      </c>
      <c r="P6" s="56">
        <f>P5/R5</f>
        <v>0.22772277227722773</v>
      </c>
      <c r="Q6" s="56">
        <f>Q5/R5</f>
        <v>5.9405940594059403E-2</v>
      </c>
      <c r="R6" s="55"/>
      <c r="T6" s="73" t="s">
        <v>296</v>
      </c>
      <c r="U6" s="72" t="s">
        <v>295</v>
      </c>
      <c r="V6" s="72"/>
      <c r="W6" s="72"/>
      <c r="X6" s="71"/>
    </row>
    <row r="7" spans="1:24" x14ac:dyDescent="0.25">
      <c r="A7" s="42">
        <v>35246</v>
      </c>
      <c r="B7" s="41">
        <v>141.69</v>
      </c>
      <c r="C7" s="39" t="s">
        <v>102</v>
      </c>
      <c r="D7" s="39">
        <v>8996948</v>
      </c>
      <c r="E7" s="39">
        <f t="shared" si="0"/>
        <v>1</v>
      </c>
      <c r="F7" s="39">
        <f t="shared" si="1"/>
        <v>1</v>
      </c>
      <c r="G7" s="40">
        <f t="shared" si="2"/>
        <v>2</v>
      </c>
      <c r="H7" s="39" t="str">
        <f t="shared" si="3"/>
        <v/>
      </c>
      <c r="I7" s="39">
        <f t="shared" si="4"/>
        <v>1</v>
      </c>
      <c r="J7" s="39" t="str">
        <f t="shared" si="5"/>
        <v/>
      </c>
      <c r="K7" s="39" t="str">
        <f t="shared" si="6"/>
        <v/>
      </c>
      <c r="L7" s="43"/>
      <c r="M7" s="44"/>
      <c r="N7" s="58"/>
      <c r="O7" s="58">
        <f>N5+O5</f>
        <v>72</v>
      </c>
      <c r="P7" s="59"/>
      <c r="Q7" s="59">
        <f>P5+Q5</f>
        <v>29</v>
      </c>
      <c r="R7" s="55"/>
      <c r="T7" s="83" t="s">
        <v>293</v>
      </c>
      <c r="U7" s="84" t="s">
        <v>292</v>
      </c>
      <c r="V7" s="84"/>
      <c r="W7" s="84"/>
      <c r="X7" s="85"/>
    </row>
    <row r="8" spans="1:24" x14ac:dyDescent="0.25">
      <c r="A8" s="42">
        <v>35338</v>
      </c>
      <c r="B8" s="41">
        <v>149.02000000000001</v>
      </c>
      <c r="C8" s="39" t="s">
        <v>101</v>
      </c>
      <c r="D8" s="39">
        <v>9042839.1999999993</v>
      </c>
      <c r="E8" s="39">
        <f t="shared" si="0"/>
        <v>1</v>
      </c>
      <c r="F8" s="39">
        <f t="shared" si="1"/>
        <v>1</v>
      </c>
      <c r="G8" s="40">
        <f t="shared" si="2"/>
        <v>2</v>
      </c>
      <c r="H8" s="39" t="str">
        <f t="shared" si="3"/>
        <v/>
      </c>
      <c r="I8" s="39">
        <f t="shared" si="4"/>
        <v>1</v>
      </c>
      <c r="J8" s="39" t="str">
        <f t="shared" si="5"/>
        <v/>
      </c>
      <c r="K8" s="39" t="str">
        <f t="shared" si="6"/>
        <v/>
      </c>
      <c r="L8" s="43"/>
      <c r="M8" s="44"/>
      <c r="N8" s="70"/>
      <c r="O8" s="69">
        <f>O7/R5</f>
        <v>0.71287128712871284</v>
      </c>
      <c r="P8" s="68"/>
      <c r="Q8" s="67">
        <f>Q7/R5</f>
        <v>0.28712871287128711</v>
      </c>
      <c r="R8" s="55"/>
      <c r="T8" s="66"/>
      <c r="U8" s="65"/>
      <c r="V8" s="65"/>
      <c r="W8" s="65"/>
      <c r="X8" s="64"/>
    </row>
    <row r="9" spans="1:24" x14ac:dyDescent="0.25">
      <c r="A9" s="42">
        <v>35430</v>
      </c>
      <c r="B9" s="41">
        <v>153.22999999999999</v>
      </c>
      <c r="C9" s="39" t="s">
        <v>100</v>
      </c>
      <c r="D9" s="39">
        <v>9076638.5</v>
      </c>
      <c r="E9" s="39">
        <f t="shared" si="0"/>
        <v>1</v>
      </c>
      <c r="F9" s="39">
        <f t="shared" si="1"/>
        <v>1</v>
      </c>
      <c r="G9" s="40">
        <f t="shared" si="2"/>
        <v>2</v>
      </c>
      <c r="H9" s="39" t="str">
        <f t="shared" si="3"/>
        <v/>
      </c>
      <c r="I9" s="39">
        <f t="shared" si="4"/>
        <v>1</v>
      </c>
      <c r="J9" s="39" t="str">
        <f t="shared" si="5"/>
        <v/>
      </c>
      <c r="K9" s="39" t="str">
        <f t="shared" si="6"/>
        <v/>
      </c>
      <c r="L9" s="43"/>
      <c r="M9" s="44"/>
      <c r="N9" s="62"/>
      <c r="O9" s="62"/>
      <c r="P9" s="63"/>
      <c r="Q9" s="62"/>
    </row>
    <row r="10" spans="1:24" x14ac:dyDescent="0.25">
      <c r="A10" s="42">
        <v>35520</v>
      </c>
      <c r="B10" s="41">
        <v>157.4</v>
      </c>
      <c r="C10" s="39" t="s">
        <v>99</v>
      </c>
      <c r="D10" s="39">
        <v>9111059.4000000004</v>
      </c>
      <c r="E10" s="39">
        <f t="shared" si="0"/>
        <v>1</v>
      </c>
      <c r="F10" s="39">
        <f t="shared" si="1"/>
        <v>1</v>
      </c>
      <c r="G10" s="40">
        <f t="shared" si="2"/>
        <v>2</v>
      </c>
      <c r="H10" s="39" t="str">
        <f t="shared" si="3"/>
        <v/>
      </c>
      <c r="I10" s="39">
        <f t="shared" si="4"/>
        <v>1</v>
      </c>
      <c r="J10" s="39" t="str">
        <f t="shared" si="5"/>
        <v/>
      </c>
      <c r="K10" s="39" t="str">
        <f t="shared" si="6"/>
        <v/>
      </c>
      <c r="L10" s="43"/>
      <c r="M10" s="44"/>
      <c r="N10" t="s">
        <v>368</v>
      </c>
      <c r="O10" s="44"/>
      <c r="P10" s="44"/>
      <c r="Q10" s="44"/>
    </row>
    <row r="11" spans="1:24" x14ac:dyDescent="0.25">
      <c r="A11" s="42">
        <v>35611</v>
      </c>
      <c r="B11" s="41">
        <v>171.31</v>
      </c>
      <c r="C11" s="39" t="s">
        <v>98</v>
      </c>
      <c r="D11" s="39">
        <v>9222570.8000000007</v>
      </c>
      <c r="E11" s="39">
        <f t="shared" si="0"/>
        <v>1</v>
      </c>
      <c r="F11" s="39">
        <f t="shared" si="1"/>
        <v>1</v>
      </c>
      <c r="G11" s="40">
        <f t="shared" si="2"/>
        <v>2</v>
      </c>
      <c r="H11" s="39" t="str">
        <f t="shared" si="3"/>
        <v/>
      </c>
      <c r="I11" s="39">
        <f t="shared" si="4"/>
        <v>1</v>
      </c>
      <c r="J11" s="39" t="str">
        <f t="shared" si="5"/>
        <v/>
      </c>
      <c r="K11" s="39" t="str">
        <f t="shared" si="6"/>
        <v/>
      </c>
      <c r="L11" s="43"/>
      <c r="M11" s="44"/>
      <c r="N11" t="s">
        <v>366</v>
      </c>
      <c r="O11" s="44"/>
      <c r="P11" s="44"/>
      <c r="Q11" s="44"/>
    </row>
    <row r="12" spans="1:24" x14ac:dyDescent="0.25">
      <c r="A12" s="42">
        <v>35703</v>
      </c>
      <c r="B12" s="41">
        <v>192.54</v>
      </c>
      <c r="C12" s="39" t="s">
        <v>97</v>
      </c>
      <c r="D12" s="39">
        <v>9288616.5999999996</v>
      </c>
      <c r="E12" s="39">
        <f t="shared" si="0"/>
        <v>1</v>
      </c>
      <c r="F12" s="39">
        <f t="shared" si="1"/>
        <v>1</v>
      </c>
      <c r="G12" s="40">
        <f t="shared" si="2"/>
        <v>2</v>
      </c>
      <c r="H12" s="39" t="str">
        <f t="shared" si="3"/>
        <v/>
      </c>
      <c r="I12" s="39">
        <f t="shared" si="4"/>
        <v>1</v>
      </c>
      <c r="J12" s="39" t="str">
        <f t="shared" si="5"/>
        <v/>
      </c>
      <c r="K12" s="39" t="str">
        <f t="shared" si="6"/>
        <v/>
      </c>
      <c r="L12" s="43"/>
      <c r="M12" s="44"/>
      <c r="N12" t="s">
        <v>367</v>
      </c>
      <c r="O12" s="44"/>
      <c r="P12" s="44"/>
      <c r="Q12" s="44"/>
    </row>
    <row r="13" spans="1:24" x14ac:dyDescent="0.25">
      <c r="A13" s="42">
        <v>35795</v>
      </c>
      <c r="B13" s="41">
        <v>214.15</v>
      </c>
      <c r="C13" s="39" t="s">
        <v>96</v>
      </c>
      <c r="D13" s="39">
        <v>9394578</v>
      </c>
      <c r="E13" s="39">
        <f t="shared" si="0"/>
        <v>1</v>
      </c>
      <c r="F13" s="39">
        <f t="shared" si="1"/>
        <v>1</v>
      </c>
      <c r="G13" s="40">
        <f t="shared" si="2"/>
        <v>2</v>
      </c>
      <c r="H13" s="39" t="str">
        <f t="shared" si="3"/>
        <v/>
      </c>
      <c r="I13" s="39">
        <f t="shared" si="4"/>
        <v>1</v>
      </c>
      <c r="J13" s="39" t="str">
        <f t="shared" si="5"/>
        <v/>
      </c>
      <c r="K13" s="39" t="str">
        <f t="shared" si="6"/>
        <v/>
      </c>
      <c r="L13" s="43"/>
      <c r="M13" s="44"/>
      <c r="O13" s="44"/>
      <c r="P13" s="44"/>
      <c r="Q13" s="44"/>
    </row>
    <row r="14" spans="1:24" x14ac:dyDescent="0.25">
      <c r="A14" s="42">
        <v>35885</v>
      </c>
      <c r="B14" s="41">
        <v>234.15</v>
      </c>
      <c r="C14" s="39" t="s">
        <v>95</v>
      </c>
      <c r="D14" s="39">
        <v>9462438.8000000007</v>
      </c>
      <c r="E14" s="39">
        <f t="shared" si="0"/>
        <v>1</v>
      </c>
      <c r="F14" s="39">
        <f t="shared" si="1"/>
        <v>1</v>
      </c>
      <c r="G14" s="40">
        <f t="shared" si="2"/>
        <v>2</v>
      </c>
      <c r="H14" s="39" t="str">
        <f t="shared" si="3"/>
        <v/>
      </c>
      <c r="I14" s="39">
        <f t="shared" si="4"/>
        <v>1</v>
      </c>
      <c r="J14" s="39" t="str">
        <f t="shared" si="5"/>
        <v/>
      </c>
      <c r="K14" s="39" t="str">
        <f t="shared" si="6"/>
        <v/>
      </c>
      <c r="L14" s="43"/>
      <c r="M14" s="44"/>
      <c r="N14" s="60" t="s">
        <v>284</v>
      </c>
      <c r="O14" s="61" t="s">
        <v>283</v>
      </c>
      <c r="P14" s="60" t="s">
        <v>282</v>
      </c>
      <c r="Q14" s="82" t="s">
        <v>281</v>
      </c>
      <c r="R14" s="55"/>
    </row>
    <row r="15" spans="1:24" x14ac:dyDescent="0.25">
      <c r="A15" s="42">
        <v>35976</v>
      </c>
      <c r="B15" s="41">
        <v>235.79</v>
      </c>
      <c r="C15" s="39" t="s">
        <v>94</v>
      </c>
      <c r="D15" s="39">
        <v>9501619.1999999993</v>
      </c>
      <c r="E15" s="39">
        <f t="shared" si="0"/>
        <v>1</v>
      </c>
      <c r="F15" s="39">
        <f t="shared" si="1"/>
        <v>1</v>
      </c>
      <c r="G15" s="40">
        <f t="shared" si="2"/>
        <v>2</v>
      </c>
      <c r="H15" s="39" t="str">
        <f t="shared" si="3"/>
        <v/>
      </c>
      <c r="I15" s="39">
        <f t="shared" si="4"/>
        <v>1</v>
      </c>
      <c r="J15" s="39" t="str">
        <f t="shared" si="5"/>
        <v/>
      </c>
      <c r="K15" s="39" t="str">
        <f t="shared" si="6"/>
        <v/>
      </c>
      <c r="L15" s="43"/>
      <c r="M15" s="44"/>
      <c r="N15" s="60" t="s">
        <v>279</v>
      </c>
      <c r="O15" s="61" t="s">
        <v>278</v>
      </c>
      <c r="P15" s="60" t="s">
        <v>277</v>
      </c>
      <c r="Q15" s="82" t="s">
        <v>276</v>
      </c>
      <c r="R15" s="52" t="s">
        <v>275</v>
      </c>
    </row>
    <row r="16" spans="1:24" x14ac:dyDescent="0.25">
      <c r="A16" s="42">
        <v>36068</v>
      </c>
      <c r="B16" s="41">
        <v>287.92</v>
      </c>
      <c r="C16" s="39" t="s">
        <v>93</v>
      </c>
      <c r="D16" s="39">
        <v>9558413.5999999996</v>
      </c>
      <c r="E16" s="39">
        <f t="shared" si="0"/>
        <v>1</v>
      </c>
      <c r="F16" s="39">
        <f t="shared" si="1"/>
        <v>1</v>
      </c>
      <c r="G16" s="40">
        <f t="shared" si="2"/>
        <v>2</v>
      </c>
      <c r="H16" s="39" t="str">
        <f t="shared" si="3"/>
        <v/>
      </c>
      <c r="I16" s="39">
        <f t="shared" si="4"/>
        <v>1</v>
      </c>
      <c r="J16" s="39" t="str">
        <f t="shared" si="5"/>
        <v/>
      </c>
      <c r="K16" s="39" t="str">
        <f t="shared" si="6"/>
        <v/>
      </c>
      <c r="L16" s="43"/>
      <c r="M16" s="44"/>
      <c r="N16" s="58">
        <f>N5</f>
        <v>9</v>
      </c>
      <c r="O16" s="58">
        <f>O5</f>
        <v>63</v>
      </c>
      <c r="P16" s="58">
        <f>P5</f>
        <v>23</v>
      </c>
      <c r="Q16" s="59">
        <f>Q5</f>
        <v>6</v>
      </c>
      <c r="R16" s="52">
        <f>N16+O16+P16+Q16</f>
        <v>101</v>
      </c>
    </row>
    <row r="17" spans="1:24" x14ac:dyDescent="0.25">
      <c r="A17" s="42">
        <v>36160</v>
      </c>
      <c r="B17" s="41">
        <v>297.52</v>
      </c>
      <c r="C17" s="39" t="s">
        <v>92</v>
      </c>
      <c r="D17" s="39">
        <v>9572135.8000000007</v>
      </c>
      <c r="E17" s="39">
        <f t="shared" si="0"/>
        <v>1</v>
      </c>
      <c r="F17" s="39">
        <f t="shared" si="1"/>
        <v>1</v>
      </c>
      <c r="G17" s="40">
        <f t="shared" si="2"/>
        <v>2</v>
      </c>
      <c r="H17" s="39" t="str">
        <f t="shared" si="3"/>
        <v/>
      </c>
      <c r="I17" s="39">
        <f t="shared" si="4"/>
        <v>1</v>
      </c>
      <c r="J17" s="39" t="str">
        <f t="shared" si="5"/>
        <v/>
      </c>
      <c r="K17" s="39" t="str">
        <f t="shared" si="6"/>
        <v/>
      </c>
      <c r="L17" s="43"/>
      <c r="M17" s="44"/>
      <c r="N17" s="57">
        <f>N16/R16</f>
        <v>8.9108910891089105E-2</v>
      </c>
      <c r="O17" s="57">
        <f>O16/R16</f>
        <v>0.62376237623762376</v>
      </c>
      <c r="P17" s="57">
        <f>P16/R16</f>
        <v>0.22772277227722773</v>
      </c>
      <c r="Q17" s="56">
        <f>Q16/R16</f>
        <v>5.9405940594059403E-2</v>
      </c>
      <c r="R17" s="55"/>
    </row>
    <row r="18" spans="1:24" x14ac:dyDescent="0.25">
      <c r="A18" s="42">
        <v>36250</v>
      </c>
      <c r="B18" s="41">
        <v>235.86</v>
      </c>
      <c r="C18" s="39" t="s">
        <v>91</v>
      </c>
      <c r="D18" s="39">
        <v>9666250.9000000004</v>
      </c>
      <c r="E18" s="39">
        <f t="shared" si="0"/>
        <v>0</v>
      </c>
      <c r="F18" s="39">
        <f t="shared" si="1"/>
        <v>1</v>
      </c>
      <c r="G18" s="40">
        <f t="shared" si="2"/>
        <v>1</v>
      </c>
      <c r="H18" s="39" t="str">
        <f t="shared" si="3"/>
        <v/>
      </c>
      <c r="I18" s="39" t="str">
        <f t="shared" si="4"/>
        <v/>
      </c>
      <c r="J18" s="39">
        <f t="shared" si="5"/>
        <v>1</v>
      </c>
      <c r="K18" s="39" t="str">
        <f t="shared" si="6"/>
        <v/>
      </c>
      <c r="L18" s="43"/>
      <c r="M18" s="44"/>
      <c r="N18" s="58"/>
      <c r="O18" s="58"/>
      <c r="P18" s="58">
        <f>N16+O16+P16</f>
        <v>95</v>
      </c>
      <c r="Q18" s="59">
        <f>Q16</f>
        <v>6</v>
      </c>
      <c r="R18" s="55"/>
    </row>
    <row r="19" spans="1:24" x14ac:dyDescent="0.25">
      <c r="A19" s="42">
        <v>36341</v>
      </c>
      <c r="B19" s="41">
        <v>279.31</v>
      </c>
      <c r="C19" s="39" t="s">
        <v>90</v>
      </c>
      <c r="D19" s="39">
        <v>9724899.4000000004</v>
      </c>
      <c r="E19" s="39">
        <f t="shared" si="0"/>
        <v>1</v>
      </c>
      <c r="F19" s="39">
        <f t="shared" si="1"/>
        <v>1</v>
      </c>
      <c r="G19" s="40">
        <f t="shared" si="2"/>
        <v>2</v>
      </c>
      <c r="H19" s="39" t="str">
        <f t="shared" si="3"/>
        <v/>
      </c>
      <c r="I19" s="39">
        <f t="shared" si="4"/>
        <v>1</v>
      </c>
      <c r="J19" s="39" t="str">
        <f t="shared" si="5"/>
        <v/>
      </c>
      <c r="K19" s="39" t="str">
        <f t="shared" si="6"/>
        <v/>
      </c>
      <c r="L19" s="43"/>
      <c r="M19" s="44"/>
      <c r="N19" s="58"/>
      <c r="O19" s="58"/>
      <c r="P19" s="57">
        <f>P18/R16</f>
        <v>0.94059405940594054</v>
      </c>
      <c r="Q19" s="56">
        <f>Q18/R16</f>
        <v>5.9405940594059403E-2</v>
      </c>
      <c r="R19" s="55"/>
    </row>
    <row r="20" spans="1:24" x14ac:dyDescent="0.25">
      <c r="A20" s="42">
        <v>36433</v>
      </c>
      <c r="B20" s="41">
        <v>297.14999999999998</v>
      </c>
      <c r="C20" s="39" t="s">
        <v>89</v>
      </c>
      <c r="D20" s="39">
        <v>9837455.8000000007</v>
      </c>
      <c r="E20" s="39">
        <f t="shared" si="0"/>
        <v>1</v>
      </c>
      <c r="F20" s="39">
        <f t="shared" si="1"/>
        <v>1</v>
      </c>
      <c r="G20" s="40">
        <f t="shared" si="2"/>
        <v>2</v>
      </c>
      <c r="H20" s="39" t="str">
        <f t="shared" si="3"/>
        <v/>
      </c>
      <c r="I20" s="39">
        <f t="shared" si="4"/>
        <v>1</v>
      </c>
      <c r="J20" s="39" t="str">
        <f t="shared" si="5"/>
        <v/>
      </c>
      <c r="K20" s="39" t="str">
        <f t="shared" si="6"/>
        <v/>
      </c>
      <c r="L20" s="43"/>
      <c r="M20" s="44"/>
      <c r="N20" s="54"/>
      <c r="O20" s="53" t="s">
        <v>269</v>
      </c>
      <c r="P20" s="53"/>
      <c r="Q20" s="52"/>
      <c r="R20" s="51"/>
    </row>
    <row r="21" spans="1:24" x14ac:dyDescent="0.25">
      <c r="A21" s="42">
        <v>36525</v>
      </c>
      <c r="B21" s="41">
        <v>309.69</v>
      </c>
      <c r="C21" s="39" t="s">
        <v>88</v>
      </c>
      <c r="D21" s="39">
        <v>9956099.1999999993</v>
      </c>
      <c r="E21" s="39">
        <f t="shared" si="0"/>
        <v>1</v>
      </c>
      <c r="F21" s="39">
        <f t="shared" si="1"/>
        <v>1</v>
      </c>
      <c r="G21" s="40">
        <f t="shared" si="2"/>
        <v>2</v>
      </c>
      <c r="H21" s="39" t="str">
        <f t="shared" si="3"/>
        <v/>
      </c>
      <c r="I21" s="39">
        <f t="shared" si="4"/>
        <v>1</v>
      </c>
      <c r="J21" s="39" t="str">
        <f t="shared" si="5"/>
        <v/>
      </c>
      <c r="K21" s="39" t="str">
        <f t="shared" si="6"/>
        <v/>
      </c>
      <c r="L21" s="43"/>
      <c r="M21" s="44"/>
      <c r="N21" s="44"/>
      <c r="O21" s="44"/>
      <c r="P21" s="44"/>
      <c r="Q21" s="44"/>
    </row>
    <row r="22" spans="1:24" x14ac:dyDescent="0.25">
      <c r="A22" s="42">
        <v>36616</v>
      </c>
      <c r="B22" s="41">
        <v>303.91000000000003</v>
      </c>
      <c r="C22" s="39" t="s">
        <v>87</v>
      </c>
      <c r="D22" s="39">
        <v>10070867</v>
      </c>
      <c r="E22" s="39">
        <f t="shared" si="0"/>
        <v>0</v>
      </c>
      <c r="F22" s="39">
        <f t="shared" si="1"/>
        <v>1</v>
      </c>
      <c r="G22" s="40">
        <f t="shared" si="2"/>
        <v>1</v>
      </c>
      <c r="H22" s="39" t="str">
        <f t="shared" si="3"/>
        <v/>
      </c>
      <c r="I22" s="39" t="str">
        <f t="shared" si="4"/>
        <v/>
      </c>
      <c r="J22" s="39">
        <f t="shared" si="5"/>
        <v>1</v>
      </c>
      <c r="K22" s="39" t="str">
        <f t="shared" si="6"/>
        <v/>
      </c>
      <c r="L22" s="43"/>
      <c r="M22" s="44"/>
      <c r="N22" s="44"/>
      <c r="O22" s="44"/>
      <c r="P22" s="44"/>
      <c r="Q22" s="44"/>
    </row>
    <row r="23" spans="1:24" x14ac:dyDescent="0.25">
      <c r="A23" s="42">
        <v>36707</v>
      </c>
      <c r="B23" s="41">
        <v>379.49</v>
      </c>
      <c r="C23" s="39" t="s">
        <v>86</v>
      </c>
      <c r="D23" s="39">
        <v>10166348.9</v>
      </c>
      <c r="E23" s="39">
        <f t="shared" si="0"/>
        <v>1</v>
      </c>
      <c r="F23" s="39">
        <f t="shared" si="1"/>
        <v>1</v>
      </c>
      <c r="G23" s="40">
        <f t="shared" si="2"/>
        <v>2</v>
      </c>
      <c r="H23" s="39" t="str">
        <f t="shared" si="3"/>
        <v/>
      </c>
      <c r="I23" s="39">
        <f t="shared" si="4"/>
        <v>1</v>
      </c>
      <c r="J23" s="39" t="str">
        <f t="shared" si="5"/>
        <v/>
      </c>
      <c r="K23" s="39" t="str">
        <f t="shared" si="6"/>
        <v/>
      </c>
      <c r="L23" s="43"/>
      <c r="M23" s="44"/>
      <c r="N23" s="81" t="s">
        <v>355</v>
      </c>
      <c r="O23" s="45"/>
      <c r="P23" s="44"/>
      <c r="Q23" s="44"/>
    </row>
    <row r="24" spans="1:24" x14ac:dyDescent="0.25">
      <c r="A24" s="42">
        <v>36799</v>
      </c>
      <c r="B24" s="41">
        <v>394.1</v>
      </c>
      <c r="C24" s="39" t="s">
        <v>85</v>
      </c>
      <c r="D24" s="39">
        <v>10222849.800000001</v>
      </c>
      <c r="E24" s="39">
        <f t="shared" si="0"/>
        <v>1</v>
      </c>
      <c r="F24" s="39">
        <f t="shared" si="1"/>
        <v>1</v>
      </c>
      <c r="G24" s="40">
        <f t="shared" si="2"/>
        <v>2</v>
      </c>
      <c r="H24" s="39" t="str">
        <f t="shared" si="3"/>
        <v/>
      </c>
      <c r="I24" s="39">
        <f t="shared" si="4"/>
        <v>1</v>
      </c>
      <c r="J24" s="39" t="str">
        <f t="shared" si="5"/>
        <v/>
      </c>
      <c r="K24" s="39" t="str">
        <f t="shared" si="6"/>
        <v/>
      </c>
      <c r="L24" s="43"/>
      <c r="M24" s="44"/>
      <c r="N24" s="45"/>
      <c r="O24" s="46"/>
      <c r="P24" s="44"/>
      <c r="Q24" s="44"/>
    </row>
    <row r="25" spans="1:24" x14ac:dyDescent="0.25">
      <c r="A25" s="42">
        <v>36891</v>
      </c>
      <c r="B25" s="41">
        <v>376.74</v>
      </c>
      <c r="C25" s="39" t="s">
        <v>84</v>
      </c>
      <c r="D25" s="39">
        <v>10295129.1</v>
      </c>
      <c r="E25" s="39">
        <f t="shared" si="0"/>
        <v>0</v>
      </c>
      <c r="F25" s="39">
        <f t="shared" si="1"/>
        <v>1</v>
      </c>
      <c r="G25" s="40">
        <f t="shared" si="2"/>
        <v>1</v>
      </c>
      <c r="H25" s="39" t="str">
        <f t="shared" si="3"/>
        <v/>
      </c>
      <c r="I25" s="39" t="str">
        <f t="shared" si="4"/>
        <v/>
      </c>
      <c r="J25" s="39">
        <f t="shared" si="5"/>
        <v>1</v>
      </c>
      <c r="K25" s="39" t="str">
        <f t="shared" si="6"/>
        <v/>
      </c>
      <c r="L25" s="43"/>
      <c r="M25" s="44"/>
      <c r="N25" s="86"/>
      <c r="P25" s="44"/>
      <c r="Q25" s="44"/>
    </row>
    <row r="26" spans="1:24" x14ac:dyDescent="0.25">
      <c r="A26" s="42">
        <v>36981</v>
      </c>
      <c r="B26" s="41">
        <v>377.44</v>
      </c>
      <c r="C26" s="39" t="s">
        <v>83</v>
      </c>
      <c r="D26" s="39">
        <v>10386106.199999999</v>
      </c>
      <c r="E26" s="39">
        <f t="shared" si="0"/>
        <v>1</v>
      </c>
      <c r="F26" s="39">
        <f t="shared" si="1"/>
        <v>1</v>
      </c>
      <c r="G26" s="40">
        <f t="shared" si="2"/>
        <v>2</v>
      </c>
      <c r="H26" s="39" t="str">
        <f t="shared" si="3"/>
        <v/>
      </c>
      <c r="I26" s="39">
        <f t="shared" si="4"/>
        <v>1</v>
      </c>
      <c r="J26" s="39" t="str">
        <f t="shared" si="5"/>
        <v/>
      </c>
      <c r="K26" s="39" t="str">
        <f t="shared" si="6"/>
        <v/>
      </c>
      <c r="L26" s="43"/>
      <c r="M26" s="44"/>
      <c r="O26" s="44"/>
    </row>
    <row r="27" spans="1:24" x14ac:dyDescent="0.25">
      <c r="A27" s="42">
        <v>37072</v>
      </c>
      <c r="B27" s="41">
        <v>359.79</v>
      </c>
      <c r="C27" s="39" t="s">
        <v>82</v>
      </c>
      <c r="D27" s="39">
        <v>10395823.199999999</v>
      </c>
      <c r="E27" s="39">
        <f t="shared" si="0"/>
        <v>0</v>
      </c>
      <c r="F27" s="39">
        <f t="shared" si="1"/>
        <v>1</v>
      </c>
      <c r="G27" s="40">
        <f t="shared" si="2"/>
        <v>1</v>
      </c>
      <c r="H27" s="39" t="str">
        <f t="shared" si="3"/>
        <v/>
      </c>
      <c r="I27" s="39" t="str">
        <f t="shared" si="4"/>
        <v/>
      </c>
      <c r="J27" s="39">
        <f t="shared" si="5"/>
        <v>1</v>
      </c>
      <c r="K27" s="39" t="str">
        <f t="shared" si="6"/>
        <v/>
      </c>
      <c r="L27" s="43"/>
      <c r="M27" s="44"/>
      <c r="O27" s="87"/>
    </row>
    <row r="28" spans="1:24" x14ac:dyDescent="0.25">
      <c r="A28" s="42">
        <v>37164</v>
      </c>
      <c r="B28" s="41">
        <v>321.7</v>
      </c>
      <c r="C28" s="39" t="s">
        <v>81</v>
      </c>
      <c r="D28" s="39">
        <v>10416658.6</v>
      </c>
      <c r="E28" s="39">
        <f t="shared" si="0"/>
        <v>0</v>
      </c>
      <c r="F28" s="39">
        <f t="shared" si="1"/>
        <v>1</v>
      </c>
      <c r="G28" s="40">
        <f t="shared" si="2"/>
        <v>1</v>
      </c>
      <c r="H28" s="39" t="str">
        <f t="shared" si="3"/>
        <v/>
      </c>
      <c r="I28" s="39" t="str">
        <f t="shared" si="4"/>
        <v/>
      </c>
      <c r="J28" s="39">
        <f t="shared" si="5"/>
        <v>1</v>
      </c>
      <c r="K28" s="39" t="str">
        <f t="shared" si="6"/>
        <v/>
      </c>
      <c r="L28" s="43"/>
      <c r="M28" s="44"/>
      <c r="N28" s="44"/>
    </row>
    <row r="29" spans="1:24" x14ac:dyDescent="0.25">
      <c r="A29" s="42">
        <v>37256</v>
      </c>
      <c r="B29" s="41">
        <v>329.35</v>
      </c>
      <c r="C29" s="39" t="s">
        <v>80</v>
      </c>
      <c r="D29" s="39">
        <v>10434708.5</v>
      </c>
      <c r="E29" s="39">
        <f t="shared" si="0"/>
        <v>1</v>
      </c>
      <c r="F29" s="39">
        <f t="shared" si="1"/>
        <v>1</v>
      </c>
      <c r="G29" s="40">
        <f t="shared" si="2"/>
        <v>2</v>
      </c>
      <c r="H29" s="39" t="str">
        <f t="shared" si="3"/>
        <v/>
      </c>
      <c r="I29" s="39">
        <f t="shared" si="4"/>
        <v>1</v>
      </c>
      <c r="J29" s="39" t="str">
        <f t="shared" si="5"/>
        <v/>
      </c>
      <c r="K29" s="39" t="str">
        <f t="shared" si="6"/>
        <v/>
      </c>
      <c r="L29" s="43"/>
      <c r="M29" s="44"/>
      <c r="N29" s="48"/>
      <c r="O29" s="48"/>
      <c r="P29" s="48"/>
      <c r="Q29" s="48"/>
    </row>
    <row r="30" spans="1:24" x14ac:dyDescent="0.25">
      <c r="A30" s="42">
        <v>37346</v>
      </c>
      <c r="B30" s="41">
        <v>266.29000000000002</v>
      </c>
      <c r="C30" s="39" t="s">
        <v>79</v>
      </c>
      <c r="D30" s="39">
        <v>10443821.1</v>
      </c>
      <c r="E30" s="39">
        <f t="shared" si="0"/>
        <v>0</v>
      </c>
      <c r="F30" s="39">
        <f t="shared" si="1"/>
        <v>1</v>
      </c>
      <c r="G30" s="40">
        <f t="shared" si="2"/>
        <v>1</v>
      </c>
      <c r="H30" s="39" t="str">
        <f t="shared" si="3"/>
        <v/>
      </c>
      <c r="I30" s="39" t="str">
        <f t="shared" si="4"/>
        <v/>
      </c>
      <c r="J30" s="39">
        <f t="shared" si="5"/>
        <v>1</v>
      </c>
      <c r="K30" s="39" t="str">
        <f t="shared" si="6"/>
        <v/>
      </c>
      <c r="L30" s="43"/>
      <c r="M30" s="44"/>
      <c r="N30" s="48"/>
      <c r="O30" s="48"/>
      <c r="P30" s="48"/>
      <c r="Q30" s="48"/>
      <c r="R30" s="44"/>
      <c r="T30" s="48"/>
      <c r="U30" s="50"/>
      <c r="V30" s="50"/>
      <c r="W30" s="50"/>
      <c r="X30" s="50"/>
    </row>
    <row r="31" spans="1:24" x14ac:dyDescent="0.25">
      <c r="A31" s="42">
        <v>37437</v>
      </c>
      <c r="B31" s="41">
        <v>298.16000000000003</v>
      </c>
      <c r="C31" s="39" t="s">
        <v>78</v>
      </c>
      <c r="D31" s="39">
        <v>10504623.5</v>
      </c>
      <c r="E31" s="39">
        <f t="shared" si="0"/>
        <v>1</v>
      </c>
      <c r="F31" s="39">
        <f t="shared" si="1"/>
        <v>1</v>
      </c>
      <c r="G31" s="40">
        <f t="shared" si="2"/>
        <v>2</v>
      </c>
      <c r="H31" s="39" t="str">
        <f t="shared" si="3"/>
        <v/>
      </c>
      <c r="I31" s="39">
        <f t="shared" si="4"/>
        <v>1</v>
      </c>
      <c r="J31" s="39" t="str">
        <f t="shared" si="5"/>
        <v/>
      </c>
      <c r="K31" s="39" t="str">
        <f t="shared" si="6"/>
        <v/>
      </c>
      <c r="L31" s="43"/>
      <c r="M31" s="44"/>
      <c r="N31" s="44"/>
      <c r="O31" s="44"/>
      <c r="P31" s="44"/>
      <c r="Q31" s="44"/>
      <c r="R31" s="44"/>
      <c r="T31" s="48"/>
      <c r="U31" s="50"/>
      <c r="V31" s="50"/>
      <c r="W31" s="50"/>
      <c r="X31" s="50"/>
    </row>
    <row r="32" spans="1:24" x14ac:dyDescent="0.25">
      <c r="A32" s="42">
        <v>37529</v>
      </c>
      <c r="B32" s="41">
        <v>303.04000000000002</v>
      </c>
      <c r="C32" s="39" t="s">
        <v>77</v>
      </c>
      <c r="D32" s="39">
        <v>10553505.5</v>
      </c>
      <c r="E32" s="39">
        <f t="shared" si="0"/>
        <v>1</v>
      </c>
      <c r="F32" s="39">
        <f t="shared" si="1"/>
        <v>1</v>
      </c>
      <c r="G32" s="40">
        <f t="shared" si="2"/>
        <v>2</v>
      </c>
      <c r="H32" s="39" t="str">
        <f t="shared" si="3"/>
        <v/>
      </c>
      <c r="I32" s="39">
        <f t="shared" si="4"/>
        <v>1</v>
      </c>
      <c r="J32" s="39" t="str">
        <f t="shared" si="5"/>
        <v/>
      </c>
      <c r="K32" s="39" t="str">
        <f t="shared" si="6"/>
        <v/>
      </c>
      <c r="L32" s="43"/>
      <c r="M32" s="44"/>
      <c r="N32" s="47"/>
      <c r="O32" s="47"/>
      <c r="P32" s="47"/>
      <c r="Q32" s="47"/>
      <c r="T32" s="48"/>
      <c r="U32" s="50"/>
      <c r="V32" s="50"/>
      <c r="W32" s="50"/>
      <c r="X32" s="50"/>
    </row>
    <row r="33" spans="1:24" x14ac:dyDescent="0.25">
      <c r="A33" s="42">
        <v>37621</v>
      </c>
      <c r="B33" s="41">
        <v>254.04</v>
      </c>
      <c r="C33" s="39" t="s">
        <v>76</v>
      </c>
      <c r="D33" s="39">
        <v>10571434.800000001</v>
      </c>
      <c r="E33" s="39">
        <f t="shared" si="0"/>
        <v>0</v>
      </c>
      <c r="F33" s="39">
        <f t="shared" si="1"/>
        <v>1</v>
      </c>
      <c r="G33" s="40">
        <f t="shared" si="2"/>
        <v>1</v>
      </c>
      <c r="H33" s="39" t="str">
        <f t="shared" si="3"/>
        <v/>
      </c>
      <c r="I33" s="39" t="str">
        <f t="shared" si="4"/>
        <v/>
      </c>
      <c r="J33" s="39">
        <f t="shared" si="5"/>
        <v>1</v>
      </c>
      <c r="K33" s="39" t="str">
        <f t="shared" si="6"/>
        <v/>
      </c>
      <c r="L33" s="43"/>
      <c r="M33" s="44"/>
      <c r="N33" s="44"/>
      <c r="O33" s="44"/>
      <c r="P33" s="44"/>
      <c r="Q33" s="44"/>
      <c r="T33" s="48"/>
      <c r="U33" s="50"/>
      <c r="V33" s="50"/>
      <c r="W33" s="50"/>
      <c r="X33" s="50"/>
    </row>
    <row r="34" spans="1:24" x14ac:dyDescent="0.25">
      <c r="A34" s="42">
        <v>37711</v>
      </c>
      <c r="B34" s="41">
        <v>194.76</v>
      </c>
      <c r="C34" s="39" t="s">
        <v>75</v>
      </c>
      <c r="D34" s="39">
        <v>10548557.9</v>
      </c>
      <c r="E34" s="39">
        <f t="shared" si="0"/>
        <v>0</v>
      </c>
      <c r="F34" s="39">
        <f t="shared" si="1"/>
        <v>0</v>
      </c>
      <c r="G34" s="40">
        <f t="shared" si="2"/>
        <v>0</v>
      </c>
      <c r="H34" s="39">
        <f t="shared" si="3"/>
        <v>1</v>
      </c>
      <c r="I34" s="39" t="str">
        <f t="shared" si="4"/>
        <v/>
      </c>
      <c r="J34" s="39" t="str">
        <f t="shared" si="5"/>
        <v/>
      </c>
      <c r="K34" s="39" t="str">
        <f t="shared" si="6"/>
        <v/>
      </c>
      <c r="L34" s="43"/>
      <c r="M34" s="44"/>
      <c r="N34" s="44"/>
      <c r="O34" s="47"/>
      <c r="P34" s="44"/>
      <c r="Q34" s="47"/>
    </row>
    <row r="35" spans="1:24" x14ac:dyDescent="0.25">
      <c r="A35" s="42">
        <v>37802</v>
      </c>
      <c r="B35" s="41">
        <v>203.25</v>
      </c>
      <c r="C35" s="39" t="s">
        <v>74</v>
      </c>
      <c r="D35" s="39">
        <v>10562616</v>
      </c>
      <c r="E35" s="39">
        <f t="shared" si="0"/>
        <v>1</v>
      </c>
      <c r="F35" s="39">
        <f t="shared" si="1"/>
        <v>1</v>
      </c>
      <c r="G35" s="40">
        <f t="shared" si="2"/>
        <v>2</v>
      </c>
      <c r="H35" s="39" t="str">
        <f t="shared" si="3"/>
        <v/>
      </c>
      <c r="I35" s="39">
        <f t="shared" si="4"/>
        <v>1</v>
      </c>
      <c r="J35" s="39" t="str">
        <f t="shared" si="5"/>
        <v/>
      </c>
      <c r="K35" s="39" t="str">
        <f t="shared" si="6"/>
        <v/>
      </c>
      <c r="L35" s="43"/>
      <c r="M35" s="44"/>
      <c r="N35" s="44"/>
      <c r="O35" s="44"/>
      <c r="P35" s="47"/>
      <c r="Q35" s="44"/>
    </row>
    <row r="36" spans="1:24" x14ac:dyDescent="0.25">
      <c r="A36" s="42">
        <v>37894</v>
      </c>
      <c r="B36" s="41">
        <v>176.41</v>
      </c>
      <c r="C36" s="39" t="s">
        <v>73</v>
      </c>
      <c r="D36" s="39">
        <v>10628784.800000001</v>
      </c>
      <c r="E36" s="39">
        <f t="shared" si="0"/>
        <v>0</v>
      </c>
      <c r="F36" s="39">
        <f t="shared" si="1"/>
        <v>1</v>
      </c>
      <c r="G36" s="40">
        <f t="shared" si="2"/>
        <v>1</v>
      </c>
      <c r="H36" s="39" t="str">
        <f t="shared" si="3"/>
        <v/>
      </c>
      <c r="I36" s="39" t="str">
        <f t="shared" si="4"/>
        <v/>
      </c>
      <c r="J36" s="39">
        <f t="shared" si="5"/>
        <v>1</v>
      </c>
      <c r="K36" s="39" t="str">
        <f t="shared" si="6"/>
        <v/>
      </c>
      <c r="L36" s="43"/>
      <c r="M36" s="44"/>
      <c r="N36" s="49"/>
      <c r="O36" s="44"/>
      <c r="P36" s="44"/>
      <c r="Q36" s="44"/>
    </row>
    <row r="37" spans="1:24" x14ac:dyDescent="0.25">
      <c r="A37" s="42">
        <v>37986</v>
      </c>
      <c r="B37" s="41">
        <v>202.94</v>
      </c>
      <c r="C37" s="39" t="s">
        <v>72</v>
      </c>
      <c r="D37" s="39">
        <v>10707700.9</v>
      </c>
      <c r="E37" s="39">
        <f t="shared" si="0"/>
        <v>1</v>
      </c>
      <c r="F37" s="39">
        <f t="shared" si="1"/>
        <v>1</v>
      </c>
      <c r="G37" s="40">
        <f t="shared" si="2"/>
        <v>2</v>
      </c>
      <c r="H37" s="39" t="str">
        <f t="shared" si="3"/>
        <v/>
      </c>
      <c r="I37" s="39">
        <f t="shared" si="4"/>
        <v>1</v>
      </c>
      <c r="J37" s="39" t="str">
        <f t="shared" si="5"/>
        <v/>
      </c>
      <c r="K37" s="39" t="str">
        <f t="shared" si="6"/>
        <v/>
      </c>
      <c r="L37" s="43"/>
      <c r="M37" s="44"/>
      <c r="N37" s="49"/>
      <c r="O37" s="44"/>
      <c r="P37" s="44"/>
      <c r="Q37" s="44"/>
    </row>
    <row r="38" spans="1:24" x14ac:dyDescent="0.25">
      <c r="A38" s="42">
        <v>38077</v>
      </c>
      <c r="B38" s="41">
        <v>206.86</v>
      </c>
      <c r="C38" s="39" t="s">
        <v>71</v>
      </c>
      <c r="D38" s="39">
        <v>10776818</v>
      </c>
      <c r="E38" s="39">
        <f t="shared" si="0"/>
        <v>1</v>
      </c>
      <c r="F38" s="39">
        <f t="shared" si="1"/>
        <v>1</v>
      </c>
      <c r="G38" s="40">
        <f t="shared" si="2"/>
        <v>2</v>
      </c>
      <c r="H38" s="39" t="str">
        <f t="shared" si="3"/>
        <v/>
      </c>
      <c r="I38" s="39">
        <f t="shared" si="4"/>
        <v>1</v>
      </c>
      <c r="J38" s="39" t="str">
        <f t="shared" si="5"/>
        <v/>
      </c>
      <c r="K38" s="39" t="str">
        <f t="shared" si="6"/>
        <v/>
      </c>
      <c r="L38" s="43"/>
      <c r="M38" s="44"/>
      <c r="N38" s="49"/>
      <c r="O38" s="44"/>
      <c r="P38" s="44"/>
      <c r="Q38" s="44"/>
    </row>
    <row r="39" spans="1:24" x14ac:dyDescent="0.25">
      <c r="A39" s="42">
        <v>38168</v>
      </c>
      <c r="B39" s="41">
        <v>229.31</v>
      </c>
      <c r="C39" s="39" t="s">
        <v>70</v>
      </c>
      <c r="D39" s="39">
        <v>10845210.4</v>
      </c>
      <c r="E39" s="39">
        <f t="shared" si="0"/>
        <v>1</v>
      </c>
      <c r="F39" s="39">
        <f t="shared" si="1"/>
        <v>1</v>
      </c>
      <c r="G39" s="40">
        <f t="shared" si="2"/>
        <v>2</v>
      </c>
      <c r="H39" s="39" t="str">
        <f t="shared" si="3"/>
        <v/>
      </c>
      <c r="I39" s="39">
        <f t="shared" si="4"/>
        <v>1</v>
      </c>
      <c r="J39" s="39" t="str">
        <f t="shared" si="5"/>
        <v/>
      </c>
      <c r="K39" s="39" t="str">
        <f t="shared" si="6"/>
        <v/>
      </c>
      <c r="L39" s="43"/>
      <c r="M39" s="44"/>
      <c r="O39" s="44"/>
      <c r="P39" s="44"/>
      <c r="Q39" s="44"/>
    </row>
    <row r="40" spans="1:24" x14ac:dyDescent="0.25">
      <c r="A40" s="42">
        <v>38260</v>
      </c>
      <c r="B40" s="41">
        <v>236.59</v>
      </c>
      <c r="C40" s="39" t="s">
        <v>69</v>
      </c>
      <c r="D40" s="39">
        <v>10877698.1</v>
      </c>
      <c r="E40" s="39">
        <f t="shared" si="0"/>
        <v>1</v>
      </c>
      <c r="F40" s="39">
        <f t="shared" si="1"/>
        <v>1</v>
      </c>
      <c r="G40" s="40">
        <f t="shared" si="2"/>
        <v>2</v>
      </c>
      <c r="H40" s="39" t="str">
        <f t="shared" si="3"/>
        <v/>
      </c>
      <c r="I40" s="39">
        <f t="shared" si="4"/>
        <v>1</v>
      </c>
      <c r="J40" s="39" t="str">
        <f t="shared" si="5"/>
        <v/>
      </c>
      <c r="K40" s="39" t="str">
        <f t="shared" si="6"/>
        <v/>
      </c>
      <c r="L40" s="43"/>
      <c r="M40" s="44"/>
      <c r="N40" s="48"/>
      <c r="O40" s="48"/>
      <c r="P40" s="48"/>
      <c r="Q40" s="48"/>
    </row>
    <row r="41" spans="1:24" x14ac:dyDescent="0.25">
      <c r="A41" s="42">
        <v>38352</v>
      </c>
      <c r="B41" s="41">
        <v>240.86</v>
      </c>
      <c r="C41" s="39" t="s">
        <v>68</v>
      </c>
      <c r="D41" s="39">
        <v>10924915.6</v>
      </c>
      <c r="E41" s="39">
        <f t="shared" si="0"/>
        <v>1</v>
      </c>
      <c r="F41" s="39">
        <f t="shared" si="1"/>
        <v>1</v>
      </c>
      <c r="G41" s="40">
        <f t="shared" si="2"/>
        <v>2</v>
      </c>
      <c r="H41" s="39" t="str">
        <f t="shared" si="3"/>
        <v/>
      </c>
      <c r="I41" s="39">
        <f t="shared" si="4"/>
        <v>1</v>
      </c>
      <c r="J41" s="39" t="str">
        <f t="shared" si="5"/>
        <v/>
      </c>
      <c r="K41" s="39" t="str">
        <f t="shared" si="6"/>
        <v/>
      </c>
      <c r="L41" s="43"/>
      <c r="M41" s="44"/>
      <c r="N41" s="48"/>
      <c r="O41" s="48"/>
      <c r="P41" s="48"/>
      <c r="Q41" s="48"/>
      <c r="R41" s="44"/>
    </row>
    <row r="42" spans="1:24" x14ac:dyDescent="0.25">
      <c r="A42" s="42">
        <v>38442</v>
      </c>
      <c r="B42" s="41">
        <v>237.74</v>
      </c>
      <c r="C42" s="39" t="s">
        <v>67</v>
      </c>
      <c r="D42" s="39">
        <v>10955976.4</v>
      </c>
      <c r="E42" s="39">
        <f t="shared" si="0"/>
        <v>0</v>
      </c>
      <c r="F42" s="39">
        <f t="shared" si="1"/>
        <v>1</v>
      </c>
      <c r="G42" s="40">
        <f t="shared" si="2"/>
        <v>1</v>
      </c>
      <c r="H42" s="39" t="str">
        <f t="shared" si="3"/>
        <v/>
      </c>
      <c r="I42" s="39" t="str">
        <f t="shared" si="4"/>
        <v/>
      </c>
      <c r="J42" s="39">
        <f t="shared" si="5"/>
        <v>1</v>
      </c>
      <c r="K42" s="39" t="str">
        <f t="shared" si="6"/>
        <v/>
      </c>
      <c r="L42" s="43"/>
      <c r="M42" s="44"/>
      <c r="N42" s="44"/>
      <c r="O42" s="44"/>
      <c r="P42" s="44"/>
      <c r="Q42" s="44"/>
      <c r="R42" s="44"/>
    </row>
    <row r="43" spans="1:24" x14ac:dyDescent="0.25">
      <c r="A43" s="42">
        <v>38533</v>
      </c>
      <c r="B43" s="41">
        <v>251.11</v>
      </c>
      <c r="C43" s="39" t="s">
        <v>66</v>
      </c>
      <c r="D43" s="39">
        <v>11022904.4</v>
      </c>
      <c r="E43" s="39">
        <f t="shared" si="0"/>
        <v>1</v>
      </c>
      <c r="F43" s="39">
        <f t="shared" si="1"/>
        <v>1</v>
      </c>
      <c r="G43" s="40">
        <f t="shared" si="2"/>
        <v>2</v>
      </c>
      <c r="H43" s="39" t="str">
        <f t="shared" si="3"/>
        <v/>
      </c>
      <c r="I43" s="39">
        <f t="shared" si="4"/>
        <v>1</v>
      </c>
      <c r="J43" s="39" t="str">
        <f t="shared" si="5"/>
        <v/>
      </c>
      <c r="K43" s="39" t="str">
        <f t="shared" si="6"/>
        <v/>
      </c>
      <c r="L43" s="43"/>
      <c r="M43" s="44"/>
      <c r="N43" s="47"/>
      <c r="O43" s="47"/>
      <c r="P43" s="47"/>
      <c r="Q43" s="47"/>
    </row>
    <row r="44" spans="1:24" x14ac:dyDescent="0.25">
      <c r="A44" s="42">
        <v>38625</v>
      </c>
      <c r="B44" s="41">
        <v>262.19</v>
      </c>
      <c r="C44" s="39" t="s">
        <v>65</v>
      </c>
      <c r="D44" s="39">
        <v>11111499.4</v>
      </c>
      <c r="E44" s="39">
        <f t="shared" si="0"/>
        <v>1</v>
      </c>
      <c r="F44" s="39">
        <f t="shared" si="1"/>
        <v>1</v>
      </c>
      <c r="G44" s="40">
        <f t="shared" si="2"/>
        <v>2</v>
      </c>
      <c r="H44" s="39" t="str">
        <f t="shared" si="3"/>
        <v/>
      </c>
      <c r="I44" s="39">
        <f t="shared" si="4"/>
        <v>1</v>
      </c>
      <c r="J44" s="39" t="str">
        <f t="shared" si="5"/>
        <v/>
      </c>
      <c r="K44" s="39" t="str">
        <f t="shared" si="6"/>
        <v/>
      </c>
      <c r="L44" s="43"/>
      <c r="M44" s="44"/>
      <c r="N44" s="44"/>
      <c r="O44" s="44"/>
      <c r="P44" s="44"/>
      <c r="Q44" s="44"/>
    </row>
    <row r="45" spans="1:24" x14ac:dyDescent="0.25">
      <c r="A45" s="42">
        <v>38717</v>
      </c>
      <c r="B45" s="41">
        <v>275.92</v>
      </c>
      <c r="C45" s="39" t="s">
        <v>64</v>
      </c>
      <c r="D45" s="39">
        <v>11185568.9</v>
      </c>
      <c r="E45" s="39">
        <f t="shared" si="0"/>
        <v>1</v>
      </c>
      <c r="F45" s="39">
        <f t="shared" si="1"/>
        <v>1</v>
      </c>
      <c r="G45" s="40">
        <f t="shared" si="2"/>
        <v>2</v>
      </c>
      <c r="H45" s="39" t="str">
        <f t="shared" si="3"/>
        <v/>
      </c>
      <c r="I45" s="39">
        <f t="shared" si="4"/>
        <v>1</v>
      </c>
      <c r="J45" s="39" t="str">
        <f t="shared" si="5"/>
        <v/>
      </c>
      <c r="K45" s="39" t="str">
        <f t="shared" si="6"/>
        <v/>
      </c>
      <c r="L45" s="43"/>
      <c r="M45" s="44"/>
      <c r="N45" s="44"/>
      <c r="O45" s="44"/>
      <c r="P45" s="47"/>
      <c r="Q45" s="47"/>
    </row>
    <row r="46" spans="1:24" x14ac:dyDescent="0.25">
      <c r="A46" s="42">
        <v>38807</v>
      </c>
      <c r="B46" s="41">
        <v>297.39999999999998</v>
      </c>
      <c r="C46" s="39" t="s">
        <v>63</v>
      </c>
      <c r="D46" s="39">
        <v>11295156.4</v>
      </c>
      <c r="E46" s="39">
        <f t="shared" si="0"/>
        <v>1</v>
      </c>
      <c r="F46" s="39">
        <f t="shared" si="1"/>
        <v>1</v>
      </c>
      <c r="G46" s="40">
        <f t="shared" si="2"/>
        <v>2</v>
      </c>
      <c r="H46" s="39" t="str">
        <f t="shared" si="3"/>
        <v/>
      </c>
      <c r="I46" s="39">
        <f t="shared" si="4"/>
        <v>1</v>
      </c>
      <c r="J46" s="39" t="str">
        <f t="shared" si="5"/>
        <v/>
      </c>
      <c r="K46" s="39" t="str">
        <f t="shared" si="6"/>
        <v/>
      </c>
      <c r="L46" s="43"/>
      <c r="M46" s="44"/>
      <c r="N46" s="44"/>
      <c r="O46" s="44"/>
      <c r="P46" s="44"/>
      <c r="Q46" s="44"/>
    </row>
    <row r="47" spans="1:24" x14ac:dyDescent="0.25">
      <c r="A47" s="42">
        <v>38898</v>
      </c>
      <c r="B47" s="41">
        <v>310.02999999999997</v>
      </c>
      <c r="C47" s="39" t="s">
        <v>62</v>
      </c>
      <c r="D47" s="39">
        <v>11432149.199999999</v>
      </c>
      <c r="E47" s="39">
        <f t="shared" si="0"/>
        <v>1</v>
      </c>
      <c r="F47" s="39">
        <f t="shared" si="1"/>
        <v>1</v>
      </c>
      <c r="G47" s="40">
        <f t="shared" si="2"/>
        <v>2</v>
      </c>
      <c r="H47" s="39" t="str">
        <f t="shared" si="3"/>
        <v/>
      </c>
      <c r="I47" s="39">
        <f t="shared" si="4"/>
        <v>1</v>
      </c>
      <c r="J47" s="39" t="str">
        <f t="shared" si="5"/>
        <v/>
      </c>
      <c r="K47" s="39" t="str">
        <f t="shared" si="6"/>
        <v/>
      </c>
      <c r="L47" s="43"/>
      <c r="M47" s="44"/>
      <c r="N47" s="44"/>
      <c r="O47" s="44"/>
      <c r="P47" s="44"/>
      <c r="Q47" s="44"/>
    </row>
    <row r="48" spans="1:24" x14ac:dyDescent="0.25">
      <c r="A48" s="42">
        <v>38990</v>
      </c>
      <c r="B48" s="41">
        <v>334.44</v>
      </c>
      <c r="C48" s="39" t="s">
        <v>61</v>
      </c>
      <c r="D48" s="39">
        <v>11502475.4</v>
      </c>
      <c r="E48" s="39">
        <f t="shared" si="0"/>
        <v>1</v>
      </c>
      <c r="F48" s="39">
        <f t="shared" si="1"/>
        <v>1</v>
      </c>
      <c r="G48" s="40">
        <f t="shared" si="2"/>
        <v>2</v>
      </c>
      <c r="H48" s="39" t="str">
        <f t="shared" si="3"/>
        <v/>
      </c>
      <c r="I48" s="39">
        <f t="shared" si="4"/>
        <v>1</v>
      </c>
      <c r="J48" s="39" t="str">
        <f t="shared" si="5"/>
        <v/>
      </c>
      <c r="K48" s="39" t="str">
        <f t="shared" si="6"/>
        <v/>
      </c>
      <c r="L48" s="43"/>
      <c r="M48" s="44"/>
      <c r="N48" s="44"/>
      <c r="O48" s="44"/>
      <c r="P48" s="44"/>
      <c r="Q48" s="44"/>
    </row>
    <row r="49" spans="1:17" x14ac:dyDescent="0.25">
      <c r="A49" s="42">
        <v>39082</v>
      </c>
      <c r="B49" s="41">
        <v>320.66000000000003</v>
      </c>
      <c r="C49" s="39" t="s">
        <v>60</v>
      </c>
      <c r="D49" s="39">
        <v>11623510.800000001</v>
      </c>
      <c r="E49" s="39">
        <f t="shared" si="0"/>
        <v>0</v>
      </c>
      <c r="F49" s="39">
        <f t="shared" si="1"/>
        <v>1</v>
      </c>
      <c r="G49" s="40">
        <f t="shared" si="2"/>
        <v>1</v>
      </c>
      <c r="H49" s="39" t="str">
        <f t="shared" si="3"/>
        <v/>
      </c>
      <c r="I49" s="39" t="str">
        <f t="shared" si="4"/>
        <v/>
      </c>
      <c r="J49" s="39">
        <f t="shared" si="5"/>
        <v>1</v>
      </c>
      <c r="K49" s="39" t="str">
        <f t="shared" si="6"/>
        <v/>
      </c>
      <c r="L49" s="43"/>
      <c r="M49" s="44"/>
      <c r="N49" s="46"/>
      <c r="O49" s="45"/>
      <c r="P49" s="44"/>
      <c r="Q49" s="44"/>
    </row>
    <row r="50" spans="1:17" x14ac:dyDescent="0.25">
      <c r="A50" s="42">
        <v>39172</v>
      </c>
      <c r="B50" s="41">
        <v>341.43</v>
      </c>
      <c r="C50" s="39" t="s">
        <v>59</v>
      </c>
      <c r="D50" s="39">
        <v>11712827.199999999</v>
      </c>
      <c r="E50" s="39">
        <f t="shared" si="0"/>
        <v>1</v>
      </c>
      <c r="F50" s="39">
        <f t="shared" si="1"/>
        <v>1</v>
      </c>
      <c r="G50" s="40">
        <f t="shared" si="2"/>
        <v>2</v>
      </c>
      <c r="H50" s="39" t="str">
        <f t="shared" si="3"/>
        <v/>
      </c>
      <c r="I50" s="39">
        <f t="shared" si="4"/>
        <v>1</v>
      </c>
      <c r="J50" s="39" t="str">
        <f t="shared" si="5"/>
        <v/>
      </c>
      <c r="K50" s="39" t="str">
        <f t="shared" si="6"/>
        <v/>
      </c>
      <c r="L50" s="43"/>
      <c r="M50" s="44"/>
    </row>
    <row r="51" spans="1:17" x14ac:dyDescent="0.25">
      <c r="A51" s="42">
        <v>39263</v>
      </c>
      <c r="B51" s="41">
        <v>365.26</v>
      </c>
      <c r="C51" s="39" t="s">
        <v>58</v>
      </c>
      <c r="D51" s="39">
        <v>11794805.9</v>
      </c>
      <c r="E51" s="39">
        <f t="shared" si="0"/>
        <v>1</v>
      </c>
      <c r="F51" s="39">
        <f t="shared" si="1"/>
        <v>1</v>
      </c>
      <c r="G51" s="40">
        <f t="shared" si="2"/>
        <v>2</v>
      </c>
      <c r="H51" s="39" t="str">
        <f t="shared" si="3"/>
        <v/>
      </c>
      <c r="I51" s="39">
        <f t="shared" si="4"/>
        <v>1</v>
      </c>
      <c r="J51" s="39" t="str">
        <f t="shared" si="5"/>
        <v/>
      </c>
      <c r="K51" s="39" t="str">
        <f t="shared" si="6"/>
        <v/>
      </c>
      <c r="L51" s="43"/>
      <c r="M51" s="44"/>
    </row>
    <row r="52" spans="1:17" x14ac:dyDescent="0.25">
      <c r="A52" s="42">
        <v>39355</v>
      </c>
      <c r="B52" s="41">
        <v>374.22</v>
      </c>
      <c r="C52" s="39" t="s">
        <v>57</v>
      </c>
      <c r="D52" s="39">
        <v>11854969.4</v>
      </c>
      <c r="E52" s="39">
        <f t="shared" si="0"/>
        <v>1</v>
      </c>
      <c r="F52" s="39">
        <f t="shared" si="1"/>
        <v>1</v>
      </c>
      <c r="G52" s="40">
        <f t="shared" si="2"/>
        <v>2</v>
      </c>
      <c r="H52" s="39" t="str">
        <f t="shared" si="3"/>
        <v/>
      </c>
      <c r="I52" s="39">
        <f t="shared" si="4"/>
        <v>1</v>
      </c>
      <c r="J52" s="39" t="str">
        <f t="shared" si="5"/>
        <v/>
      </c>
      <c r="K52" s="39" t="str">
        <f t="shared" si="6"/>
        <v/>
      </c>
      <c r="L52" s="43"/>
      <c r="M52" s="44"/>
    </row>
    <row r="53" spans="1:17" x14ac:dyDescent="0.25">
      <c r="A53" s="42">
        <v>39447</v>
      </c>
      <c r="B53" s="41">
        <v>393.71</v>
      </c>
      <c r="C53" s="39" t="s">
        <v>56</v>
      </c>
      <c r="D53" s="39">
        <v>11932024.4</v>
      </c>
      <c r="E53" s="39">
        <f t="shared" si="0"/>
        <v>1</v>
      </c>
      <c r="F53" s="39">
        <f t="shared" si="1"/>
        <v>1</v>
      </c>
      <c r="G53" s="40">
        <f t="shared" si="2"/>
        <v>2</v>
      </c>
      <c r="H53" s="39" t="str">
        <f t="shared" si="3"/>
        <v/>
      </c>
      <c r="I53" s="39">
        <f t="shared" si="4"/>
        <v>1</v>
      </c>
      <c r="J53" s="39" t="str">
        <f t="shared" si="5"/>
        <v/>
      </c>
      <c r="K53" s="39" t="str">
        <f t="shared" si="6"/>
        <v/>
      </c>
      <c r="L53" s="43"/>
      <c r="M53" s="44"/>
    </row>
    <row r="54" spans="1:17" x14ac:dyDescent="0.25">
      <c r="A54" s="42">
        <v>39538</v>
      </c>
      <c r="B54" s="41">
        <v>377.86</v>
      </c>
      <c r="C54" s="39" t="s">
        <v>55</v>
      </c>
      <c r="D54" s="39">
        <v>11991622.199999999</v>
      </c>
      <c r="E54" s="39">
        <f t="shared" si="0"/>
        <v>0</v>
      </c>
      <c r="F54" s="39">
        <f t="shared" si="1"/>
        <v>1</v>
      </c>
      <c r="G54" s="40">
        <f t="shared" si="2"/>
        <v>1</v>
      </c>
      <c r="H54" s="39" t="str">
        <f t="shared" si="3"/>
        <v/>
      </c>
      <c r="I54" s="39" t="str">
        <f t="shared" si="4"/>
        <v/>
      </c>
      <c r="J54" s="39">
        <f t="shared" si="5"/>
        <v>1</v>
      </c>
      <c r="K54" s="39" t="str">
        <f t="shared" si="6"/>
        <v/>
      </c>
      <c r="L54" s="43"/>
      <c r="M54" s="44"/>
    </row>
    <row r="55" spans="1:17" x14ac:dyDescent="0.25">
      <c r="A55" s="42">
        <v>39629</v>
      </c>
      <c r="B55" s="41">
        <v>364.64</v>
      </c>
      <c r="C55" s="39" t="s">
        <v>54</v>
      </c>
      <c r="D55" s="39">
        <v>11963423.800000001</v>
      </c>
      <c r="E55" s="39">
        <f t="shared" si="0"/>
        <v>0</v>
      </c>
      <c r="F55" s="39">
        <f t="shared" si="1"/>
        <v>0</v>
      </c>
      <c r="G55" s="40">
        <f t="shared" si="2"/>
        <v>0</v>
      </c>
      <c r="H55" s="39">
        <f t="shared" si="3"/>
        <v>1</v>
      </c>
      <c r="I55" s="39" t="str">
        <f t="shared" si="4"/>
        <v/>
      </c>
      <c r="J55" s="39" t="str">
        <f t="shared" si="5"/>
        <v/>
      </c>
      <c r="K55" s="39" t="str">
        <f t="shared" si="6"/>
        <v/>
      </c>
      <c r="L55" s="43"/>
      <c r="M55" s="44"/>
    </row>
    <row r="56" spans="1:17" x14ac:dyDescent="0.25">
      <c r="A56" s="42">
        <v>39721</v>
      </c>
      <c r="B56" s="41">
        <v>305.95999999999998</v>
      </c>
      <c r="C56" s="39" t="s">
        <v>53</v>
      </c>
      <c r="D56" s="39">
        <v>11904072.6</v>
      </c>
      <c r="E56" s="39">
        <f t="shared" si="0"/>
        <v>0</v>
      </c>
      <c r="F56" s="39">
        <f t="shared" si="1"/>
        <v>0</v>
      </c>
      <c r="G56" s="40">
        <f t="shared" si="2"/>
        <v>0</v>
      </c>
      <c r="H56" s="39">
        <f t="shared" si="3"/>
        <v>1</v>
      </c>
      <c r="I56" s="39" t="str">
        <f t="shared" si="4"/>
        <v/>
      </c>
      <c r="J56" s="39" t="str">
        <f t="shared" si="5"/>
        <v/>
      </c>
      <c r="K56" s="39" t="str">
        <f t="shared" si="6"/>
        <v/>
      </c>
      <c r="L56" s="43"/>
      <c r="M56" s="44"/>
    </row>
    <row r="57" spans="1:17" x14ac:dyDescent="0.25">
      <c r="A57" s="42">
        <v>39813</v>
      </c>
      <c r="B57" s="41">
        <v>289.39</v>
      </c>
      <c r="C57" s="39" t="s">
        <v>52</v>
      </c>
      <c r="D57" s="39">
        <v>11690984.1</v>
      </c>
      <c r="E57" s="39">
        <f t="shared" si="0"/>
        <v>0</v>
      </c>
      <c r="F57" s="39">
        <f t="shared" si="1"/>
        <v>0</v>
      </c>
      <c r="G57" s="40">
        <f t="shared" si="2"/>
        <v>0</v>
      </c>
      <c r="H57" s="39">
        <f t="shared" si="3"/>
        <v>1</v>
      </c>
      <c r="I57" s="39" t="str">
        <f t="shared" si="4"/>
        <v/>
      </c>
      <c r="J57" s="39" t="str">
        <f t="shared" si="5"/>
        <v/>
      </c>
      <c r="K57" s="39" t="str">
        <f t="shared" si="6"/>
        <v/>
      </c>
      <c r="L57" s="43"/>
      <c r="M57" s="44"/>
    </row>
    <row r="58" spans="1:17" x14ac:dyDescent="0.25">
      <c r="A58" s="42">
        <v>39903</v>
      </c>
      <c r="B58" s="41">
        <v>256.05</v>
      </c>
      <c r="C58" s="39" t="s">
        <v>51</v>
      </c>
      <c r="D58" s="39">
        <v>11348869.5</v>
      </c>
      <c r="E58" s="39">
        <f t="shared" si="0"/>
        <v>0</v>
      </c>
      <c r="F58" s="39">
        <f t="shared" si="1"/>
        <v>0</v>
      </c>
      <c r="G58" s="40">
        <f t="shared" si="2"/>
        <v>0</v>
      </c>
      <c r="H58" s="39">
        <f t="shared" si="3"/>
        <v>1</v>
      </c>
      <c r="I58" s="39" t="str">
        <f t="shared" si="4"/>
        <v/>
      </c>
      <c r="J58" s="39" t="str">
        <f t="shared" si="5"/>
        <v/>
      </c>
      <c r="K58" s="39" t="str">
        <f t="shared" si="6"/>
        <v/>
      </c>
      <c r="L58" s="43"/>
      <c r="M58" s="44"/>
    </row>
    <row r="59" spans="1:17" x14ac:dyDescent="0.25">
      <c r="A59" s="42">
        <v>39994</v>
      </c>
      <c r="B59" s="41">
        <v>198.36</v>
      </c>
      <c r="C59" s="39" t="s">
        <v>50</v>
      </c>
      <c r="D59" s="39">
        <v>11340454.6</v>
      </c>
      <c r="E59" s="39">
        <f t="shared" si="0"/>
        <v>0</v>
      </c>
      <c r="F59" s="39">
        <f t="shared" si="1"/>
        <v>0</v>
      </c>
      <c r="G59" s="40">
        <f t="shared" si="2"/>
        <v>0</v>
      </c>
      <c r="H59" s="39">
        <f t="shared" si="3"/>
        <v>1</v>
      </c>
      <c r="I59" s="39" t="str">
        <f t="shared" si="4"/>
        <v/>
      </c>
      <c r="J59" s="39" t="str">
        <f t="shared" si="5"/>
        <v/>
      </c>
      <c r="K59" s="39" t="str">
        <f t="shared" si="6"/>
        <v/>
      </c>
      <c r="L59" s="43"/>
      <c r="M59" s="44"/>
    </row>
    <row r="60" spans="1:17" x14ac:dyDescent="0.25">
      <c r="A60" s="42">
        <v>40086</v>
      </c>
      <c r="B60" s="41">
        <v>176.46</v>
      </c>
      <c r="C60" s="39" t="s">
        <v>49</v>
      </c>
      <c r="D60" s="39">
        <v>11383677</v>
      </c>
      <c r="E60" s="39">
        <f t="shared" si="0"/>
        <v>0</v>
      </c>
      <c r="F60" s="39">
        <f t="shared" si="1"/>
        <v>1</v>
      </c>
      <c r="G60" s="40">
        <f t="shared" si="2"/>
        <v>1</v>
      </c>
      <c r="H60" s="39" t="str">
        <f t="shared" si="3"/>
        <v/>
      </c>
      <c r="I60" s="39" t="str">
        <f t="shared" si="4"/>
        <v/>
      </c>
      <c r="J60" s="39">
        <f t="shared" si="5"/>
        <v>1</v>
      </c>
      <c r="K60" s="39" t="str">
        <f t="shared" si="6"/>
        <v/>
      </c>
      <c r="L60" s="43"/>
      <c r="M60" s="44"/>
    </row>
    <row r="61" spans="1:17" x14ac:dyDescent="0.25">
      <c r="A61" s="42">
        <v>40178</v>
      </c>
      <c r="B61" s="41">
        <v>205.83</v>
      </c>
      <c r="C61" s="39" t="s">
        <v>48</v>
      </c>
      <c r="D61" s="39">
        <v>11442079.9</v>
      </c>
      <c r="E61" s="39">
        <f t="shared" si="0"/>
        <v>1</v>
      </c>
      <c r="F61" s="39">
        <f t="shared" si="1"/>
        <v>1</v>
      </c>
      <c r="G61" s="40">
        <f t="shared" si="2"/>
        <v>2</v>
      </c>
      <c r="H61" s="39" t="str">
        <f t="shared" si="3"/>
        <v/>
      </c>
      <c r="I61" s="39">
        <f t="shared" si="4"/>
        <v>1</v>
      </c>
      <c r="J61" s="39" t="str">
        <f t="shared" si="5"/>
        <v/>
      </c>
      <c r="K61" s="39" t="str">
        <f t="shared" si="6"/>
        <v/>
      </c>
      <c r="L61" s="43"/>
      <c r="M61" s="44"/>
    </row>
    <row r="62" spans="1:17" x14ac:dyDescent="0.25">
      <c r="A62" s="42">
        <v>40268</v>
      </c>
      <c r="B62" s="41">
        <v>242.47</v>
      </c>
      <c r="C62" s="39" t="s">
        <v>47</v>
      </c>
      <c r="D62" s="39">
        <v>11483625.9</v>
      </c>
      <c r="E62" s="39">
        <f t="shared" si="0"/>
        <v>1</v>
      </c>
      <c r="F62" s="39">
        <f t="shared" si="1"/>
        <v>1</v>
      </c>
      <c r="G62" s="40">
        <f t="shared" si="2"/>
        <v>2</v>
      </c>
      <c r="H62" s="39" t="str">
        <f t="shared" si="3"/>
        <v/>
      </c>
      <c r="I62" s="39">
        <f t="shared" si="4"/>
        <v>1</v>
      </c>
      <c r="J62" s="39" t="str">
        <f t="shared" si="5"/>
        <v/>
      </c>
      <c r="K62" s="39" t="str">
        <f t="shared" si="6"/>
        <v/>
      </c>
      <c r="L62" s="43"/>
      <c r="M62" s="44"/>
    </row>
    <row r="63" spans="1:17" x14ac:dyDescent="0.25">
      <c r="A63" s="42">
        <v>40359</v>
      </c>
      <c r="B63" s="41">
        <v>253.89</v>
      </c>
      <c r="C63" s="39" t="s">
        <v>46</v>
      </c>
      <c r="D63" s="39">
        <v>11600123.199999999</v>
      </c>
      <c r="E63" s="39">
        <f t="shared" si="0"/>
        <v>1</v>
      </c>
      <c r="F63" s="39">
        <f t="shared" si="1"/>
        <v>1</v>
      </c>
      <c r="G63" s="40">
        <f t="shared" si="2"/>
        <v>2</v>
      </c>
      <c r="H63" s="39" t="str">
        <f t="shared" si="3"/>
        <v/>
      </c>
      <c r="I63" s="39">
        <f t="shared" si="4"/>
        <v>1</v>
      </c>
      <c r="J63" s="39" t="str">
        <f t="shared" si="5"/>
        <v/>
      </c>
      <c r="K63" s="39" t="str">
        <f t="shared" si="6"/>
        <v/>
      </c>
      <c r="L63" s="43"/>
      <c r="M63" s="44"/>
    </row>
    <row r="64" spans="1:17" x14ac:dyDescent="0.25">
      <c r="A64" s="42">
        <v>40451</v>
      </c>
      <c r="B64" s="41">
        <v>263.57</v>
      </c>
      <c r="C64" s="39" t="s">
        <v>45</v>
      </c>
      <c r="D64" s="39">
        <v>11661355.1</v>
      </c>
      <c r="E64" s="39">
        <f t="shared" si="0"/>
        <v>1</v>
      </c>
      <c r="F64" s="39">
        <f t="shared" si="1"/>
        <v>1</v>
      </c>
      <c r="G64" s="40">
        <f t="shared" si="2"/>
        <v>2</v>
      </c>
      <c r="H64" s="39" t="str">
        <f t="shared" si="3"/>
        <v/>
      </c>
      <c r="I64" s="39">
        <f t="shared" si="4"/>
        <v>1</v>
      </c>
      <c r="J64" s="39" t="str">
        <f t="shared" si="5"/>
        <v/>
      </c>
      <c r="K64" s="39" t="str">
        <f t="shared" si="6"/>
        <v/>
      </c>
      <c r="L64" s="43"/>
      <c r="M64" s="44"/>
    </row>
    <row r="65" spans="1:13" x14ac:dyDescent="0.25">
      <c r="A65" s="42">
        <v>40543</v>
      </c>
      <c r="B65" s="41">
        <v>243.32</v>
      </c>
      <c r="C65" s="39" t="s">
        <v>44</v>
      </c>
      <c r="D65" s="39">
        <v>11735272.699999999</v>
      </c>
      <c r="E65" s="39">
        <f t="shared" si="0"/>
        <v>0</v>
      </c>
      <c r="F65" s="39">
        <f t="shared" si="1"/>
        <v>1</v>
      </c>
      <c r="G65" s="40">
        <f t="shared" si="2"/>
        <v>1</v>
      </c>
      <c r="H65" s="39" t="str">
        <f t="shared" si="3"/>
        <v/>
      </c>
      <c r="I65" s="39" t="str">
        <f t="shared" si="4"/>
        <v/>
      </c>
      <c r="J65" s="39">
        <f t="shared" si="5"/>
        <v>1</v>
      </c>
      <c r="K65" s="39" t="str">
        <f t="shared" si="6"/>
        <v/>
      </c>
      <c r="L65" s="43"/>
      <c r="M65" s="44"/>
    </row>
    <row r="66" spans="1:13" x14ac:dyDescent="0.25">
      <c r="A66" s="42">
        <v>40633</v>
      </c>
      <c r="B66" s="41">
        <v>259.72000000000003</v>
      </c>
      <c r="C66" s="39" t="s">
        <v>43</v>
      </c>
      <c r="D66" s="39">
        <v>11830266.199999999</v>
      </c>
      <c r="E66" s="39">
        <f t="shared" si="0"/>
        <v>1</v>
      </c>
      <c r="F66" s="39">
        <f t="shared" si="1"/>
        <v>1</v>
      </c>
      <c r="G66" s="40">
        <f t="shared" si="2"/>
        <v>2</v>
      </c>
      <c r="H66" s="39" t="str">
        <f t="shared" si="3"/>
        <v/>
      </c>
      <c r="I66" s="39">
        <f t="shared" si="4"/>
        <v>1</v>
      </c>
      <c r="J66" s="39" t="str">
        <f t="shared" si="5"/>
        <v/>
      </c>
      <c r="K66" s="39" t="str">
        <f t="shared" si="6"/>
        <v/>
      </c>
      <c r="L66" s="43"/>
      <c r="M66" s="44"/>
    </row>
    <row r="67" spans="1:13" x14ac:dyDescent="0.25">
      <c r="A67" s="42">
        <v>40724</v>
      </c>
      <c r="B67" s="41">
        <v>275.81</v>
      </c>
      <c r="C67" s="39" t="s">
        <v>42</v>
      </c>
      <c r="D67" s="39">
        <v>11840881</v>
      </c>
      <c r="E67" s="39">
        <f t="shared" si="0"/>
        <v>1</v>
      </c>
      <c r="F67" s="39">
        <f t="shared" si="1"/>
        <v>1</v>
      </c>
      <c r="G67" s="40">
        <f t="shared" si="2"/>
        <v>2</v>
      </c>
      <c r="H67" s="39" t="str">
        <f t="shared" si="3"/>
        <v/>
      </c>
      <c r="I67" s="39">
        <f t="shared" si="4"/>
        <v>1</v>
      </c>
      <c r="J67" s="39" t="str">
        <f t="shared" si="5"/>
        <v/>
      </c>
      <c r="K67" s="39" t="str">
        <f t="shared" si="6"/>
        <v/>
      </c>
      <c r="L67" s="43"/>
      <c r="M67" s="44"/>
    </row>
    <row r="68" spans="1:13" x14ac:dyDescent="0.25">
      <c r="A68" s="42">
        <v>40816</v>
      </c>
      <c r="B68" s="41">
        <v>275.89999999999998</v>
      </c>
      <c r="C68" s="39" t="s">
        <v>41</v>
      </c>
      <c r="D68" s="39">
        <v>11862768.6</v>
      </c>
      <c r="E68" s="39">
        <f t="shared" ref="E68:E104" si="7">IF(B68&gt;B67,1,IF(B68&lt;B67,0,#N/A))</f>
        <v>1</v>
      </c>
      <c r="F68" s="39">
        <f t="shared" ref="F68:F104" si="8">IF(D68&gt;D67,1,IF(D68&lt;D67,0,#N/A))</f>
        <v>1</v>
      </c>
      <c r="G68" s="40">
        <f t="shared" ref="G68:G104" si="9">E68+F68</f>
        <v>2</v>
      </c>
      <c r="H68" s="39" t="str">
        <f t="shared" ref="H68:H104" si="10">IF(AND(E68=0,F68=0),1,"")</f>
        <v/>
      </c>
      <c r="I68" s="39">
        <f t="shared" ref="I68:I104" si="11">IF(AND(E68=1,F68=1),1,"")</f>
        <v>1</v>
      </c>
      <c r="J68" s="39" t="str">
        <f t="shared" ref="J68:J104" si="12">IF(AND(E68=0,F68=1),1,"")</f>
        <v/>
      </c>
      <c r="K68" s="39" t="str">
        <f t="shared" ref="K68:K104" si="13">IF(AND(E68=1,F68=0),1,"")</f>
        <v/>
      </c>
      <c r="L68" s="43"/>
      <c r="M68" s="44"/>
    </row>
    <row r="69" spans="1:13" x14ac:dyDescent="0.25">
      <c r="A69" s="42">
        <v>40908</v>
      </c>
      <c r="B69" s="41">
        <v>272.86</v>
      </c>
      <c r="C69" s="39" t="s">
        <v>40</v>
      </c>
      <c r="D69" s="39">
        <v>11821466.800000001</v>
      </c>
      <c r="E69" s="39">
        <f t="shared" si="7"/>
        <v>0</v>
      </c>
      <c r="F69" s="39">
        <f t="shared" si="8"/>
        <v>0</v>
      </c>
      <c r="G69" s="40">
        <f t="shared" si="9"/>
        <v>0</v>
      </c>
      <c r="H69" s="39">
        <f t="shared" si="10"/>
        <v>1</v>
      </c>
      <c r="I69" s="39" t="str">
        <f t="shared" si="11"/>
        <v/>
      </c>
      <c r="J69" s="39" t="str">
        <f t="shared" si="12"/>
        <v/>
      </c>
      <c r="K69" s="39" t="str">
        <f t="shared" si="13"/>
        <v/>
      </c>
      <c r="L69" s="43"/>
      <c r="M69" s="44"/>
    </row>
    <row r="70" spans="1:13" x14ac:dyDescent="0.25">
      <c r="A70" s="42">
        <v>40999</v>
      </c>
      <c r="B70" s="41">
        <v>226.18</v>
      </c>
      <c r="C70" s="39" t="s">
        <v>39</v>
      </c>
      <c r="D70" s="39">
        <v>11797750.699999999</v>
      </c>
      <c r="E70" s="39">
        <f t="shared" si="7"/>
        <v>0</v>
      </c>
      <c r="F70" s="39">
        <f t="shared" si="8"/>
        <v>0</v>
      </c>
      <c r="G70" s="40">
        <f t="shared" si="9"/>
        <v>0</v>
      </c>
      <c r="H70" s="39">
        <f t="shared" si="10"/>
        <v>1</v>
      </c>
      <c r="I70" s="39" t="str">
        <f t="shared" si="11"/>
        <v/>
      </c>
      <c r="J70" s="39" t="str">
        <f t="shared" si="12"/>
        <v/>
      </c>
      <c r="K70" s="39" t="str">
        <f t="shared" si="13"/>
        <v/>
      </c>
      <c r="L70" s="43"/>
      <c r="M70" s="44"/>
    </row>
    <row r="71" spans="1:13" x14ac:dyDescent="0.25">
      <c r="A71" s="42">
        <v>41090</v>
      </c>
      <c r="B71" s="41">
        <v>244.54</v>
      </c>
      <c r="C71" s="39" t="s">
        <v>38</v>
      </c>
      <c r="D71" s="39">
        <v>11769163</v>
      </c>
      <c r="E71" s="39">
        <f t="shared" si="7"/>
        <v>1</v>
      </c>
      <c r="F71" s="39">
        <f t="shared" si="8"/>
        <v>0</v>
      </c>
      <c r="G71" s="40">
        <f t="shared" si="9"/>
        <v>1</v>
      </c>
      <c r="H71" s="39" t="str">
        <f t="shared" si="10"/>
        <v/>
      </c>
      <c r="I71" s="39" t="str">
        <f t="shared" si="11"/>
        <v/>
      </c>
      <c r="J71" s="39" t="str">
        <f t="shared" si="12"/>
        <v/>
      </c>
      <c r="K71" s="39">
        <f t="shared" si="13"/>
        <v>1</v>
      </c>
      <c r="L71" s="43"/>
      <c r="M71" s="44"/>
    </row>
    <row r="72" spans="1:13" x14ac:dyDescent="0.25">
      <c r="A72" s="42">
        <v>41182</v>
      </c>
      <c r="B72" s="41">
        <v>263.32</v>
      </c>
      <c r="C72" s="39" t="s">
        <v>37</v>
      </c>
      <c r="D72" s="39">
        <v>11756768.199999999</v>
      </c>
      <c r="E72" s="39">
        <f t="shared" si="7"/>
        <v>1</v>
      </c>
      <c r="F72" s="39">
        <f t="shared" si="8"/>
        <v>0</v>
      </c>
      <c r="G72" s="40">
        <f t="shared" si="9"/>
        <v>1</v>
      </c>
      <c r="H72" s="39" t="str">
        <f t="shared" si="10"/>
        <v/>
      </c>
      <c r="I72" s="39" t="str">
        <f t="shared" si="11"/>
        <v/>
      </c>
      <c r="J72" s="39" t="str">
        <f t="shared" si="12"/>
        <v/>
      </c>
      <c r="K72" s="39">
        <f t="shared" si="13"/>
        <v>1</v>
      </c>
      <c r="L72" s="43"/>
      <c r="M72" s="44"/>
    </row>
    <row r="73" spans="1:13" x14ac:dyDescent="0.25">
      <c r="A73" s="42">
        <v>41274</v>
      </c>
      <c r="B73" s="41">
        <v>251.17</v>
      </c>
      <c r="C73" s="39" t="s">
        <v>36</v>
      </c>
      <c r="D73" s="39">
        <v>11709750.9</v>
      </c>
      <c r="E73" s="39">
        <f t="shared" si="7"/>
        <v>0</v>
      </c>
      <c r="F73" s="39">
        <f t="shared" si="8"/>
        <v>0</v>
      </c>
      <c r="G73" s="40">
        <f t="shared" si="9"/>
        <v>0</v>
      </c>
      <c r="H73" s="39">
        <f t="shared" si="10"/>
        <v>1</v>
      </c>
      <c r="I73" s="39" t="str">
        <f t="shared" si="11"/>
        <v/>
      </c>
      <c r="J73" s="39" t="str">
        <f t="shared" si="12"/>
        <v/>
      </c>
      <c r="K73" s="39" t="str">
        <f t="shared" si="13"/>
        <v/>
      </c>
      <c r="L73" s="43"/>
      <c r="M73" s="44"/>
    </row>
    <row r="74" spans="1:13" x14ac:dyDescent="0.25">
      <c r="A74" s="42">
        <v>41364</v>
      </c>
      <c r="B74" s="41">
        <v>268.48</v>
      </c>
      <c r="C74" s="39" t="s">
        <v>35</v>
      </c>
      <c r="D74" s="39">
        <v>11680401.1</v>
      </c>
      <c r="E74" s="39">
        <f t="shared" si="7"/>
        <v>1</v>
      </c>
      <c r="F74" s="39">
        <f t="shared" si="8"/>
        <v>0</v>
      </c>
      <c r="G74" s="40">
        <f t="shared" si="9"/>
        <v>1</v>
      </c>
      <c r="H74" s="39" t="str">
        <f t="shared" si="10"/>
        <v/>
      </c>
      <c r="I74" s="39" t="str">
        <f t="shared" si="11"/>
        <v/>
      </c>
      <c r="J74" s="39" t="str">
        <f t="shared" si="12"/>
        <v/>
      </c>
      <c r="K74" s="39">
        <f t="shared" si="13"/>
        <v>1</v>
      </c>
      <c r="L74" s="43"/>
      <c r="M74" s="44"/>
    </row>
    <row r="75" spans="1:13" x14ac:dyDescent="0.25">
      <c r="A75" s="42">
        <v>41455</v>
      </c>
      <c r="B75" s="41">
        <v>279.68</v>
      </c>
      <c r="C75" s="39" t="s">
        <v>34</v>
      </c>
      <c r="D75" s="39">
        <v>11742521.6</v>
      </c>
      <c r="E75" s="39">
        <f t="shared" si="7"/>
        <v>1</v>
      </c>
      <c r="F75" s="39">
        <f t="shared" si="8"/>
        <v>1</v>
      </c>
      <c r="G75" s="40">
        <f t="shared" si="9"/>
        <v>2</v>
      </c>
      <c r="H75" s="39" t="str">
        <f t="shared" si="10"/>
        <v/>
      </c>
      <c r="I75" s="39">
        <f t="shared" si="11"/>
        <v>1</v>
      </c>
      <c r="J75" s="39" t="str">
        <f t="shared" si="12"/>
        <v/>
      </c>
      <c r="K75" s="39" t="str">
        <f t="shared" si="13"/>
        <v/>
      </c>
      <c r="L75" s="43"/>
      <c r="M75" s="44"/>
    </row>
    <row r="76" spans="1:13" x14ac:dyDescent="0.25">
      <c r="A76" s="42">
        <v>41547</v>
      </c>
      <c r="B76" s="41">
        <v>293.77999999999997</v>
      </c>
      <c r="C76" s="39" t="s">
        <v>33</v>
      </c>
      <c r="D76" s="39">
        <v>11785525.699999999</v>
      </c>
      <c r="E76" s="39">
        <f t="shared" si="7"/>
        <v>1</v>
      </c>
      <c r="F76" s="39">
        <f t="shared" si="8"/>
        <v>1</v>
      </c>
      <c r="G76" s="40">
        <f t="shared" si="9"/>
        <v>2</v>
      </c>
      <c r="H76" s="39" t="str">
        <f t="shared" si="10"/>
        <v/>
      </c>
      <c r="I76" s="39">
        <f t="shared" si="11"/>
        <v>1</v>
      </c>
      <c r="J76" s="39" t="str">
        <f t="shared" si="12"/>
        <v/>
      </c>
      <c r="K76" s="39" t="str">
        <f t="shared" si="13"/>
        <v/>
      </c>
      <c r="L76" s="43"/>
      <c r="M76" s="44"/>
    </row>
    <row r="77" spans="1:13" x14ac:dyDescent="0.25">
      <c r="A77" s="42">
        <v>41639</v>
      </c>
      <c r="B77" s="41">
        <v>285.02</v>
      </c>
      <c r="C77" s="39" t="s">
        <v>32</v>
      </c>
      <c r="D77" s="39">
        <v>11821898.4</v>
      </c>
      <c r="E77" s="39">
        <f t="shared" si="7"/>
        <v>0</v>
      </c>
      <c r="F77" s="39">
        <f t="shared" si="8"/>
        <v>1</v>
      </c>
      <c r="G77" s="40">
        <f t="shared" si="9"/>
        <v>1</v>
      </c>
      <c r="H77" s="39" t="str">
        <f t="shared" si="10"/>
        <v/>
      </c>
      <c r="I77" s="39" t="str">
        <f t="shared" si="11"/>
        <v/>
      </c>
      <c r="J77" s="39">
        <f t="shared" si="12"/>
        <v>1</v>
      </c>
      <c r="K77" s="39" t="str">
        <f t="shared" si="13"/>
        <v/>
      </c>
      <c r="L77" s="43"/>
      <c r="M77" s="44"/>
    </row>
    <row r="78" spans="1:13" x14ac:dyDescent="0.25">
      <c r="A78" s="42">
        <v>41729</v>
      </c>
      <c r="B78" s="41">
        <v>310.45999999999998</v>
      </c>
      <c r="C78" s="39" t="s">
        <v>31</v>
      </c>
      <c r="D78" s="39">
        <v>11875206.300000001</v>
      </c>
      <c r="E78" s="39">
        <f t="shared" si="7"/>
        <v>1</v>
      </c>
      <c r="F78" s="39">
        <f t="shared" si="8"/>
        <v>1</v>
      </c>
      <c r="G78" s="40">
        <f t="shared" si="9"/>
        <v>2</v>
      </c>
      <c r="H78" s="39" t="str">
        <f t="shared" si="10"/>
        <v/>
      </c>
      <c r="I78" s="39">
        <f t="shared" si="11"/>
        <v>1</v>
      </c>
      <c r="J78" s="39" t="str">
        <f t="shared" si="12"/>
        <v/>
      </c>
      <c r="K78" s="39" t="str">
        <f t="shared" si="13"/>
        <v/>
      </c>
      <c r="L78" s="43"/>
      <c r="M78" s="44"/>
    </row>
    <row r="79" spans="1:13" x14ac:dyDescent="0.25">
      <c r="A79" s="42">
        <v>41820</v>
      </c>
      <c r="B79" s="41">
        <v>328.26</v>
      </c>
      <c r="C79" s="39" t="s">
        <v>30</v>
      </c>
      <c r="D79" s="39">
        <v>11909383.6</v>
      </c>
      <c r="E79" s="39">
        <f t="shared" si="7"/>
        <v>1</v>
      </c>
      <c r="F79" s="39">
        <f t="shared" si="8"/>
        <v>1</v>
      </c>
      <c r="G79" s="40">
        <f t="shared" si="9"/>
        <v>2</v>
      </c>
      <c r="H79" s="39" t="str">
        <f t="shared" si="10"/>
        <v/>
      </c>
      <c r="I79" s="39">
        <f t="shared" si="11"/>
        <v>1</v>
      </c>
      <c r="J79" s="39" t="str">
        <f t="shared" si="12"/>
        <v/>
      </c>
      <c r="K79" s="39" t="str">
        <f t="shared" si="13"/>
        <v/>
      </c>
      <c r="L79" s="43"/>
      <c r="M79" s="44"/>
    </row>
    <row r="80" spans="1:13" x14ac:dyDescent="0.25">
      <c r="A80" s="42">
        <v>41912</v>
      </c>
      <c r="B80" s="41">
        <v>334.31</v>
      </c>
      <c r="C80" s="39" t="s">
        <v>29</v>
      </c>
      <c r="D80" s="39">
        <v>11971697.6</v>
      </c>
      <c r="E80" s="39">
        <f t="shared" si="7"/>
        <v>1</v>
      </c>
      <c r="F80" s="39">
        <f t="shared" si="8"/>
        <v>1</v>
      </c>
      <c r="G80" s="40">
        <f t="shared" si="9"/>
        <v>2</v>
      </c>
      <c r="H80" s="39" t="str">
        <f t="shared" si="10"/>
        <v/>
      </c>
      <c r="I80" s="39">
        <f t="shared" si="11"/>
        <v>1</v>
      </c>
      <c r="J80" s="39" t="str">
        <f t="shared" si="12"/>
        <v/>
      </c>
      <c r="K80" s="39" t="str">
        <f t="shared" si="13"/>
        <v/>
      </c>
      <c r="L80" s="43"/>
      <c r="M80" s="44"/>
    </row>
    <row r="81" spans="1:13" x14ac:dyDescent="0.25">
      <c r="A81" s="42">
        <v>42004</v>
      </c>
      <c r="B81" s="41">
        <v>341.86</v>
      </c>
      <c r="C81" s="39" t="s">
        <v>28</v>
      </c>
      <c r="D81" s="39">
        <v>12025175.4</v>
      </c>
      <c r="E81" s="39">
        <f t="shared" si="7"/>
        <v>1</v>
      </c>
      <c r="F81" s="39">
        <f t="shared" si="8"/>
        <v>1</v>
      </c>
      <c r="G81" s="40">
        <f t="shared" si="9"/>
        <v>2</v>
      </c>
      <c r="H81" s="39" t="str">
        <f t="shared" si="10"/>
        <v/>
      </c>
      <c r="I81" s="39">
        <f t="shared" si="11"/>
        <v>1</v>
      </c>
      <c r="J81" s="39" t="str">
        <f t="shared" si="12"/>
        <v/>
      </c>
      <c r="K81" s="39" t="str">
        <f t="shared" si="13"/>
        <v/>
      </c>
      <c r="L81" s="43"/>
      <c r="M81" s="44"/>
    </row>
    <row r="82" spans="1:13" x14ac:dyDescent="0.25">
      <c r="A82" s="42">
        <v>42094</v>
      </c>
      <c r="B82" s="41">
        <v>343.08</v>
      </c>
      <c r="C82" s="39" t="s">
        <v>27</v>
      </c>
      <c r="D82" s="39">
        <v>12116133.699999999</v>
      </c>
      <c r="E82" s="39">
        <f t="shared" si="7"/>
        <v>1</v>
      </c>
      <c r="F82" s="39">
        <f t="shared" si="8"/>
        <v>1</v>
      </c>
      <c r="G82" s="40">
        <f t="shared" si="9"/>
        <v>2</v>
      </c>
      <c r="H82" s="39" t="str">
        <f t="shared" si="10"/>
        <v/>
      </c>
      <c r="I82" s="39">
        <f t="shared" si="11"/>
        <v>1</v>
      </c>
      <c r="J82" s="39" t="str">
        <f t="shared" si="12"/>
        <v/>
      </c>
      <c r="K82" s="39" t="str">
        <f t="shared" si="13"/>
        <v/>
      </c>
      <c r="L82" s="43"/>
      <c r="M82" s="44"/>
    </row>
    <row r="83" spans="1:13" x14ac:dyDescent="0.25">
      <c r="A83" s="42">
        <v>42185</v>
      </c>
      <c r="B83" s="41">
        <v>342.54</v>
      </c>
      <c r="C83" s="39" t="s">
        <v>26</v>
      </c>
      <c r="D83" s="39">
        <v>12173074.4</v>
      </c>
      <c r="E83" s="39">
        <f t="shared" si="7"/>
        <v>0</v>
      </c>
      <c r="F83" s="39">
        <f t="shared" si="8"/>
        <v>1</v>
      </c>
      <c r="G83" s="40">
        <f t="shared" si="9"/>
        <v>1</v>
      </c>
      <c r="H83" s="39" t="str">
        <f t="shared" si="10"/>
        <v/>
      </c>
      <c r="I83" s="39" t="str">
        <f t="shared" si="11"/>
        <v/>
      </c>
      <c r="J83" s="39">
        <f t="shared" si="12"/>
        <v>1</v>
      </c>
      <c r="K83" s="39" t="str">
        <f t="shared" si="13"/>
        <v/>
      </c>
      <c r="L83" s="43"/>
    </row>
    <row r="84" spans="1:13" x14ac:dyDescent="0.25">
      <c r="A84" s="42">
        <v>42277</v>
      </c>
      <c r="B84" s="41">
        <v>397.3</v>
      </c>
      <c r="C84" s="39" t="s">
        <v>25</v>
      </c>
      <c r="D84" s="39">
        <v>12239547.1</v>
      </c>
      <c r="E84" s="39">
        <f t="shared" si="7"/>
        <v>1</v>
      </c>
      <c r="F84" s="39">
        <f t="shared" si="8"/>
        <v>1</v>
      </c>
      <c r="G84" s="40">
        <f t="shared" si="9"/>
        <v>2</v>
      </c>
      <c r="H84" s="39" t="str">
        <f t="shared" si="10"/>
        <v/>
      </c>
      <c r="I84" s="39">
        <f t="shared" si="11"/>
        <v>1</v>
      </c>
      <c r="J84" s="39" t="str">
        <f t="shared" si="12"/>
        <v/>
      </c>
      <c r="K84" s="39" t="str">
        <f t="shared" si="13"/>
        <v/>
      </c>
      <c r="L84" s="43"/>
    </row>
    <row r="85" spans="1:13" x14ac:dyDescent="0.25">
      <c r="A85" s="42">
        <v>42369</v>
      </c>
      <c r="B85" s="41">
        <v>381.31</v>
      </c>
      <c r="C85" s="39" t="s">
        <v>24</v>
      </c>
      <c r="D85" s="39">
        <v>12299783.9</v>
      </c>
      <c r="E85" s="39">
        <f t="shared" si="7"/>
        <v>0</v>
      </c>
      <c r="F85" s="39">
        <f t="shared" si="8"/>
        <v>1</v>
      </c>
      <c r="G85" s="40">
        <f t="shared" si="9"/>
        <v>1</v>
      </c>
      <c r="H85" s="39" t="str">
        <f t="shared" si="10"/>
        <v/>
      </c>
      <c r="I85" s="39" t="str">
        <f t="shared" si="11"/>
        <v/>
      </c>
      <c r="J85" s="39">
        <f t="shared" si="12"/>
        <v>1</v>
      </c>
      <c r="K85" s="39" t="str">
        <f t="shared" si="13"/>
        <v/>
      </c>
      <c r="L85" s="43"/>
    </row>
    <row r="86" spans="1:13" x14ac:dyDescent="0.25">
      <c r="A86" s="42">
        <v>42460</v>
      </c>
      <c r="B86" s="41">
        <v>347.77</v>
      </c>
      <c r="C86" s="39" t="s">
        <v>23</v>
      </c>
      <c r="D86" s="39">
        <v>12363152.800000001</v>
      </c>
      <c r="E86" s="39">
        <f t="shared" si="7"/>
        <v>0</v>
      </c>
      <c r="F86" s="39">
        <f t="shared" si="8"/>
        <v>1</v>
      </c>
      <c r="G86" s="40">
        <f t="shared" si="9"/>
        <v>1</v>
      </c>
      <c r="H86" s="39" t="str">
        <f t="shared" si="10"/>
        <v/>
      </c>
      <c r="I86" s="39" t="str">
        <f t="shared" si="11"/>
        <v/>
      </c>
      <c r="J86" s="39">
        <f t="shared" si="12"/>
        <v>1</v>
      </c>
      <c r="K86" s="39" t="str">
        <f t="shared" si="13"/>
        <v/>
      </c>
      <c r="L86" s="43"/>
    </row>
    <row r="87" spans="1:13" x14ac:dyDescent="0.25">
      <c r="A87" s="42">
        <v>42551</v>
      </c>
      <c r="B87" s="41">
        <v>365.81</v>
      </c>
      <c r="C87" s="39" t="s">
        <v>22</v>
      </c>
      <c r="D87" s="39">
        <v>12404534</v>
      </c>
      <c r="E87" s="39">
        <f t="shared" si="7"/>
        <v>1</v>
      </c>
      <c r="F87" s="39">
        <f t="shared" si="8"/>
        <v>1</v>
      </c>
      <c r="G87" s="40">
        <f t="shared" si="9"/>
        <v>2</v>
      </c>
      <c r="H87" s="39" t="str">
        <f t="shared" si="10"/>
        <v/>
      </c>
      <c r="I87" s="39">
        <f t="shared" si="11"/>
        <v>1</v>
      </c>
      <c r="J87" s="39" t="str">
        <f t="shared" si="12"/>
        <v/>
      </c>
      <c r="K87" s="39" t="str">
        <f t="shared" si="13"/>
        <v/>
      </c>
      <c r="L87" s="43"/>
    </row>
    <row r="88" spans="1:13" x14ac:dyDescent="0.25">
      <c r="A88" s="42">
        <v>42643</v>
      </c>
      <c r="B88" s="41">
        <v>337.54</v>
      </c>
      <c r="C88" s="39" t="s">
        <v>21</v>
      </c>
      <c r="D88" s="39">
        <v>12459776.6</v>
      </c>
      <c r="E88" s="39">
        <f t="shared" si="7"/>
        <v>0</v>
      </c>
      <c r="F88" s="39">
        <f t="shared" si="8"/>
        <v>1</v>
      </c>
      <c r="G88" s="40">
        <f t="shared" si="9"/>
        <v>1</v>
      </c>
      <c r="H88" s="39" t="str">
        <f t="shared" si="10"/>
        <v/>
      </c>
      <c r="I88" s="39" t="str">
        <f t="shared" si="11"/>
        <v/>
      </c>
      <c r="J88" s="39">
        <f t="shared" si="12"/>
        <v>1</v>
      </c>
      <c r="K88" s="39" t="str">
        <f t="shared" si="13"/>
        <v/>
      </c>
      <c r="L88" s="43"/>
    </row>
    <row r="89" spans="1:13" x14ac:dyDescent="0.25">
      <c r="A89" s="42">
        <v>42735</v>
      </c>
      <c r="B89" s="41">
        <v>329.88</v>
      </c>
      <c r="C89" s="39" t="s">
        <v>20</v>
      </c>
      <c r="D89" s="39">
        <v>12565775.1</v>
      </c>
      <c r="E89" s="39">
        <f t="shared" si="7"/>
        <v>0</v>
      </c>
      <c r="F89" s="39">
        <f t="shared" si="8"/>
        <v>1</v>
      </c>
      <c r="G89" s="40">
        <f t="shared" si="9"/>
        <v>1</v>
      </c>
      <c r="H89" s="39" t="str">
        <f t="shared" si="10"/>
        <v/>
      </c>
      <c r="I89" s="39" t="str">
        <f t="shared" si="11"/>
        <v/>
      </c>
      <c r="J89" s="39">
        <f t="shared" si="12"/>
        <v>1</v>
      </c>
      <c r="K89" s="39" t="str">
        <f t="shared" si="13"/>
        <v/>
      </c>
      <c r="L89" s="43"/>
    </row>
    <row r="90" spans="1:13" x14ac:dyDescent="0.25">
      <c r="A90" s="42">
        <v>42825</v>
      </c>
      <c r="B90" s="41">
        <v>342.92</v>
      </c>
      <c r="C90" s="39" t="s">
        <v>19</v>
      </c>
      <c r="D90" s="39">
        <v>12663415.9</v>
      </c>
      <c r="E90" s="39">
        <f t="shared" si="7"/>
        <v>1</v>
      </c>
      <c r="F90" s="39">
        <f t="shared" si="8"/>
        <v>1</v>
      </c>
      <c r="G90" s="40">
        <f t="shared" si="9"/>
        <v>2</v>
      </c>
      <c r="H90" s="39" t="str">
        <f t="shared" si="10"/>
        <v/>
      </c>
      <c r="I90" s="39">
        <f t="shared" si="11"/>
        <v>1</v>
      </c>
      <c r="J90" s="39" t="str">
        <f t="shared" si="12"/>
        <v/>
      </c>
      <c r="K90" s="39" t="str">
        <f t="shared" si="13"/>
        <v/>
      </c>
      <c r="L90" s="43"/>
    </row>
    <row r="91" spans="1:13" x14ac:dyDescent="0.25">
      <c r="A91" s="42">
        <v>42916</v>
      </c>
      <c r="B91" s="41">
        <v>361.42</v>
      </c>
      <c r="C91" s="39" t="s">
        <v>18</v>
      </c>
      <c r="D91" s="39">
        <v>12760524</v>
      </c>
      <c r="E91" s="39">
        <f t="shared" si="7"/>
        <v>1</v>
      </c>
      <c r="F91" s="39">
        <f t="shared" si="8"/>
        <v>1</v>
      </c>
      <c r="G91" s="40">
        <f t="shared" si="9"/>
        <v>2</v>
      </c>
      <c r="H91" s="39" t="str">
        <f t="shared" si="10"/>
        <v/>
      </c>
      <c r="I91" s="39">
        <f t="shared" si="11"/>
        <v>1</v>
      </c>
      <c r="J91" s="39" t="str">
        <f t="shared" si="12"/>
        <v/>
      </c>
      <c r="K91" s="39" t="str">
        <f t="shared" si="13"/>
        <v/>
      </c>
      <c r="L91" s="43"/>
    </row>
    <row r="92" spans="1:13" x14ac:dyDescent="0.25">
      <c r="A92" s="42">
        <v>43008</v>
      </c>
      <c r="B92" s="41">
        <v>381.14</v>
      </c>
      <c r="C92" s="39" t="s">
        <v>17</v>
      </c>
      <c r="D92" s="39">
        <v>12860074.800000001</v>
      </c>
      <c r="E92" s="39">
        <f t="shared" si="7"/>
        <v>1</v>
      </c>
      <c r="F92" s="39">
        <f t="shared" si="8"/>
        <v>1</v>
      </c>
      <c r="G92" s="40">
        <f t="shared" si="9"/>
        <v>2</v>
      </c>
      <c r="H92" s="39" t="str">
        <f t="shared" si="10"/>
        <v/>
      </c>
      <c r="I92" s="39">
        <f t="shared" si="11"/>
        <v>1</v>
      </c>
      <c r="J92" s="39" t="str">
        <f t="shared" si="12"/>
        <v/>
      </c>
      <c r="K92" s="39" t="str">
        <f t="shared" si="13"/>
        <v/>
      </c>
      <c r="L92" s="43"/>
    </row>
    <row r="93" spans="1:13" x14ac:dyDescent="0.25">
      <c r="A93" s="42">
        <v>43100</v>
      </c>
      <c r="B93" s="41">
        <v>379.37</v>
      </c>
      <c r="C93" s="39" t="s">
        <v>16</v>
      </c>
      <c r="D93" s="39">
        <v>12969736.300000001</v>
      </c>
      <c r="E93" s="39">
        <f t="shared" si="7"/>
        <v>0</v>
      </c>
      <c r="F93" s="39">
        <f t="shared" si="8"/>
        <v>1</v>
      </c>
      <c r="G93" s="40">
        <f t="shared" si="9"/>
        <v>1</v>
      </c>
      <c r="H93" s="39" t="str">
        <f t="shared" si="10"/>
        <v/>
      </c>
      <c r="I93" s="39" t="str">
        <f t="shared" si="11"/>
        <v/>
      </c>
      <c r="J93" s="39">
        <f t="shared" si="12"/>
        <v>1</v>
      </c>
      <c r="K93" s="39" t="str">
        <f t="shared" si="13"/>
        <v/>
      </c>
      <c r="L93" s="43"/>
    </row>
    <row r="94" spans="1:13" x14ac:dyDescent="0.25">
      <c r="A94" s="42">
        <v>43190</v>
      </c>
      <c r="B94" s="41">
        <v>388.16</v>
      </c>
      <c r="C94" s="39" t="s">
        <v>15</v>
      </c>
      <c r="D94" s="39">
        <v>13006318.9</v>
      </c>
      <c r="E94" s="39">
        <f t="shared" si="7"/>
        <v>1</v>
      </c>
      <c r="F94" s="39">
        <f t="shared" si="8"/>
        <v>1</v>
      </c>
      <c r="G94" s="40">
        <f t="shared" si="9"/>
        <v>2</v>
      </c>
      <c r="H94" s="39" t="str">
        <f t="shared" si="10"/>
        <v/>
      </c>
      <c r="I94" s="39">
        <f t="shared" si="11"/>
        <v>1</v>
      </c>
      <c r="J94" s="39" t="str">
        <f t="shared" si="12"/>
        <v/>
      </c>
      <c r="K94" s="39" t="str">
        <f t="shared" si="13"/>
        <v/>
      </c>
      <c r="L94" s="43"/>
    </row>
    <row r="95" spans="1:13" x14ac:dyDescent="0.25">
      <c r="A95" s="42">
        <v>43281</v>
      </c>
      <c r="B95" s="41">
        <v>389.18</v>
      </c>
      <c r="C95" s="39" t="s">
        <v>14</v>
      </c>
      <c r="D95" s="39">
        <v>13074853.5</v>
      </c>
      <c r="E95" s="39">
        <f t="shared" si="7"/>
        <v>1</v>
      </c>
      <c r="F95" s="39">
        <f t="shared" si="8"/>
        <v>1</v>
      </c>
      <c r="G95" s="40">
        <f t="shared" si="9"/>
        <v>2</v>
      </c>
      <c r="H95" s="39" t="str">
        <f t="shared" si="10"/>
        <v/>
      </c>
      <c r="I95" s="39">
        <f t="shared" si="11"/>
        <v>1</v>
      </c>
      <c r="J95" s="39" t="str">
        <f t="shared" si="12"/>
        <v/>
      </c>
      <c r="K95" s="39" t="str">
        <f t="shared" si="13"/>
        <v/>
      </c>
      <c r="L95" s="43"/>
    </row>
    <row r="96" spans="1:13" x14ac:dyDescent="0.25">
      <c r="A96" s="42">
        <v>43373</v>
      </c>
      <c r="B96" s="41">
        <v>370.87</v>
      </c>
      <c r="C96" s="39" t="s">
        <v>13</v>
      </c>
      <c r="D96" s="39">
        <v>13095393.300000001</v>
      </c>
      <c r="E96" s="39">
        <f t="shared" si="7"/>
        <v>0</v>
      </c>
      <c r="F96" s="39">
        <f t="shared" si="8"/>
        <v>1</v>
      </c>
      <c r="G96" s="40">
        <f t="shared" si="9"/>
        <v>1</v>
      </c>
      <c r="H96" s="39" t="str">
        <f t="shared" si="10"/>
        <v/>
      </c>
      <c r="I96" s="39" t="str">
        <f t="shared" si="11"/>
        <v/>
      </c>
      <c r="J96" s="39">
        <f t="shared" si="12"/>
        <v>1</v>
      </c>
      <c r="K96" s="39" t="str">
        <f t="shared" si="13"/>
        <v/>
      </c>
      <c r="L96" s="43"/>
    </row>
    <row r="97" spans="1:12" x14ac:dyDescent="0.25">
      <c r="A97" s="42">
        <v>43465</v>
      </c>
      <c r="B97" s="41">
        <v>379.93</v>
      </c>
      <c r="C97" s="39" t="s">
        <v>311</v>
      </c>
      <c r="D97" s="39">
        <v>13168896.4</v>
      </c>
      <c r="E97" s="39">
        <f t="shared" si="7"/>
        <v>1</v>
      </c>
      <c r="F97" s="39">
        <f t="shared" si="8"/>
        <v>1</v>
      </c>
      <c r="G97" s="40">
        <f t="shared" si="9"/>
        <v>2</v>
      </c>
      <c r="H97" s="39" t="str">
        <f t="shared" si="10"/>
        <v/>
      </c>
      <c r="I97" s="39">
        <f t="shared" si="11"/>
        <v>1</v>
      </c>
      <c r="J97" s="39" t="str">
        <f t="shared" si="12"/>
        <v/>
      </c>
      <c r="K97" s="39" t="str">
        <f t="shared" si="13"/>
        <v/>
      </c>
      <c r="L97" s="43"/>
    </row>
    <row r="98" spans="1:12" x14ac:dyDescent="0.25">
      <c r="A98" s="42">
        <v>43555</v>
      </c>
      <c r="B98" s="41">
        <v>383.18</v>
      </c>
      <c r="C98" s="39" t="s">
        <v>312</v>
      </c>
      <c r="D98" s="39">
        <v>13242842.4</v>
      </c>
      <c r="E98" s="39">
        <f t="shared" si="7"/>
        <v>1</v>
      </c>
      <c r="F98" s="39">
        <f t="shared" si="8"/>
        <v>1</v>
      </c>
      <c r="G98" s="40">
        <f t="shared" si="9"/>
        <v>2</v>
      </c>
      <c r="H98" s="39" t="str">
        <f t="shared" si="10"/>
        <v/>
      </c>
      <c r="I98" s="39">
        <f t="shared" si="11"/>
        <v>1</v>
      </c>
      <c r="J98" s="39" t="str">
        <f t="shared" si="12"/>
        <v/>
      </c>
      <c r="K98" s="39" t="str">
        <f t="shared" si="13"/>
        <v/>
      </c>
      <c r="L98" s="43"/>
    </row>
    <row r="99" spans="1:12" x14ac:dyDescent="0.25">
      <c r="A99" s="42">
        <v>43646</v>
      </c>
      <c r="B99" s="41">
        <v>337.65</v>
      </c>
      <c r="C99" s="39" t="s">
        <v>313</v>
      </c>
      <c r="D99" s="39">
        <v>13277162.6</v>
      </c>
      <c r="E99" s="39">
        <f t="shared" si="7"/>
        <v>0</v>
      </c>
      <c r="F99" s="39">
        <f t="shared" si="8"/>
        <v>1</v>
      </c>
      <c r="G99" s="40">
        <f t="shared" si="9"/>
        <v>1</v>
      </c>
      <c r="H99" s="39" t="str">
        <f t="shared" si="10"/>
        <v/>
      </c>
      <c r="I99" s="39" t="str">
        <f t="shared" si="11"/>
        <v/>
      </c>
      <c r="J99" s="39">
        <f t="shared" si="12"/>
        <v>1</v>
      </c>
      <c r="K99" s="39" t="str">
        <f t="shared" si="13"/>
        <v/>
      </c>
      <c r="L99" s="43"/>
    </row>
    <row r="100" spans="1:12" x14ac:dyDescent="0.25">
      <c r="A100" s="42">
        <v>43738</v>
      </c>
      <c r="B100" s="41">
        <v>379.09</v>
      </c>
      <c r="C100" s="39" t="s">
        <v>314</v>
      </c>
      <c r="D100" s="39">
        <v>13310997.800000001</v>
      </c>
      <c r="E100" s="39">
        <f t="shared" si="7"/>
        <v>1</v>
      </c>
      <c r="F100" s="39">
        <f t="shared" si="8"/>
        <v>1</v>
      </c>
      <c r="G100" s="40">
        <f t="shared" si="9"/>
        <v>2</v>
      </c>
      <c r="H100" s="39" t="str">
        <f t="shared" si="10"/>
        <v/>
      </c>
      <c r="I100" s="39">
        <f t="shared" si="11"/>
        <v>1</v>
      </c>
      <c r="J100" s="39" t="str">
        <f t="shared" si="12"/>
        <v/>
      </c>
      <c r="K100" s="39" t="str">
        <f t="shared" si="13"/>
        <v/>
      </c>
      <c r="L100" s="43"/>
    </row>
    <row r="101" spans="1:12" x14ac:dyDescent="0.25">
      <c r="A101" s="42">
        <v>43830</v>
      </c>
      <c r="B101" s="41">
        <v>384.87</v>
      </c>
      <c r="C101" s="39" t="s">
        <v>315</v>
      </c>
      <c r="D101" s="39">
        <v>13335206.1</v>
      </c>
      <c r="E101" s="39">
        <f t="shared" si="7"/>
        <v>1</v>
      </c>
      <c r="F101" s="39">
        <f t="shared" si="8"/>
        <v>1</v>
      </c>
      <c r="G101" s="40">
        <f t="shared" si="9"/>
        <v>2</v>
      </c>
      <c r="H101" s="39" t="str">
        <f t="shared" si="10"/>
        <v/>
      </c>
      <c r="I101" s="39">
        <f t="shared" si="11"/>
        <v>1</v>
      </c>
      <c r="J101" s="39" t="str">
        <f t="shared" si="12"/>
        <v/>
      </c>
      <c r="K101" s="39" t="str">
        <f t="shared" si="13"/>
        <v/>
      </c>
      <c r="L101" s="43"/>
    </row>
    <row r="102" spans="1:12" x14ac:dyDescent="0.25">
      <c r="A102" s="42">
        <v>43921</v>
      </c>
      <c r="B102" s="41">
        <v>393.15</v>
      </c>
      <c r="C102" s="39" t="s">
        <v>316</v>
      </c>
      <c r="D102" s="39">
        <v>12897893.6</v>
      </c>
      <c r="E102" s="39">
        <f t="shared" si="7"/>
        <v>1</v>
      </c>
      <c r="F102" s="39">
        <f t="shared" si="8"/>
        <v>0</v>
      </c>
      <c r="G102" s="40">
        <f t="shared" si="9"/>
        <v>1</v>
      </c>
      <c r="H102" s="39" t="str">
        <f t="shared" si="10"/>
        <v/>
      </c>
      <c r="I102" s="39" t="str">
        <f t="shared" si="11"/>
        <v/>
      </c>
      <c r="J102" s="39" t="str">
        <f t="shared" si="12"/>
        <v/>
      </c>
      <c r="K102" s="39">
        <f t="shared" si="13"/>
        <v>1</v>
      </c>
      <c r="L102" s="43"/>
    </row>
    <row r="103" spans="1:12" x14ac:dyDescent="0.25">
      <c r="A103" s="42">
        <v>44012</v>
      </c>
      <c r="B103" s="41">
        <v>415.84</v>
      </c>
      <c r="C103" s="39" t="s">
        <v>317</v>
      </c>
      <c r="D103" s="39">
        <v>11434398.5</v>
      </c>
      <c r="E103" s="39">
        <f t="shared" si="7"/>
        <v>1</v>
      </c>
      <c r="F103" s="39">
        <f t="shared" si="8"/>
        <v>0</v>
      </c>
      <c r="G103" s="40">
        <f t="shared" si="9"/>
        <v>1</v>
      </c>
      <c r="H103" s="39" t="str">
        <f t="shared" si="10"/>
        <v/>
      </c>
      <c r="I103" s="39" t="str">
        <f t="shared" si="11"/>
        <v/>
      </c>
      <c r="J103" s="39" t="str">
        <f t="shared" si="12"/>
        <v/>
      </c>
      <c r="K103" s="39">
        <f t="shared" si="13"/>
        <v>1</v>
      </c>
      <c r="L103" s="43"/>
    </row>
    <row r="104" spans="1:12" x14ac:dyDescent="0.25">
      <c r="A104" s="42">
        <v>44104</v>
      </c>
      <c r="B104" s="41">
        <v>320.06</v>
      </c>
      <c r="C104" s="39" t="s">
        <v>318</v>
      </c>
      <c r="D104" s="39">
        <v>12754894.199999999</v>
      </c>
      <c r="E104" s="39">
        <f t="shared" si="7"/>
        <v>0</v>
      </c>
      <c r="F104" s="39">
        <f t="shared" si="8"/>
        <v>1</v>
      </c>
      <c r="G104" s="40">
        <f t="shared" si="9"/>
        <v>1</v>
      </c>
      <c r="H104" s="39" t="str">
        <f t="shared" si="10"/>
        <v/>
      </c>
      <c r="I104" s="39" t="str">
        <f t="shared" si="11"/>
        <v/>
      </c>
      <c r="J104" s="39">
        <f t="shared" si="12"/>
        <v>1</v>
      </c>
      <c r="K104" s="39" t="str">
        <f t="shared" si="13"/>
        <v/>
      </c>
      <c r="L104" s="43"/>
    </row>
    <row r="105" spans="1:12" x14ac:dyDescent="0.25">
      <c r="A105" s="42"/>
      <c r="L105" s="43"/>
    </row>
    <row r="106" spans="1:12" x14ac:dyDescent="0.25">
      <c r="A106" s="42"/>
      <c r="L106" s="43"/>
    </row>
    <row r="107" spans="1:12" x14ac:dyDescent="0.25">
      <c r="A107" s="42"/>
      <c r="L107" s="43"/>
    </row>
    <row r="108" spans="1:12" x14ac:dyDescent="0.25">
      <c r="A108" s="42"/>
      <c r="L108" s="43"/>
    </row>
    <row r="109" spans="1:12" x14ac:dyDescent="0.25">
      <c r="A109" s="42"/>
      <c r="L109" s="43"/>
    </row>
    <row r="110" spans="1:12" x14ac:dyDescent="0.25">
      <c r="A110" s="42"/>
      <c r="L110" s="43"/>
    </row>
    <row r="111" spans="1:12" x14ac:dyDescent="0.25">
      <c r="A111" s="42"/>
      <c r="L111" s="43"/>
    </row>
    <row r="112" spans="1:12" x14ac:dyDescent="0.25">
      <c r="A112" s="42"/>
      <c r="L112" s="43"/>
    </row>
    <row r="113" spans="1:12" x14ac:dyDescent="0.25">
      <c r="A113" s="42"/>
      <c r="L113" s="43"/>
    </row>
    <row r="114" spans="1:12" x14ac:dyDescent="0.25">
      <c r="A114" s="42"/>
      <c r="L114" s="43"/>
    </row>
    <row r="115" spans="1:12" x14ac:dyDescent="0.25">
      <c r="A115" s="42"/>
      <c r="L115" s="43"/>
    </row>
    <row r="116" spans="1:12" x14ac:dyDescent="0.25">
      <c r="A116" s="42"/>
      <c r="L116" s="43"/>
    </row>
    <row r="117" spans="1:12" x14ac:dyDescent="0.25">
      <c r="A117" s="42"/>
      <c r="L117" s="43"/>
    </row>
    <row r="118" spans="1:12" x14ac:dyDescent="0.25">
      <c r="A118" s="42"/>
      <c r="L118" s="43"/>
    </row>
    <row r="119" spans="1:12" x14ac:dyDescent="0.25">
      <c r="A119" s="42"/>
      <c r="L119" s="43"/>
    </row>
    <row r="120" spans="1:12" x14ac:dyDescent="0.25">
      <c r="A120" s="42"/>
      <c r="L120" s="43"/>
    </row>
    <row r="121" spans="1:12" x14ac:dyDescent="0.25">
      <c r="A121" s="42"/>
      <c r="L121" s="43"/>
    </row>
    <row r="122" spans="1:12" x14ac:dyDescent="0.25">
      <c r="A122" s="42"/>
      <c r="L122" s="43"/>
    </row>
    <row r="123" spans="1:12" x14ac:dyDescent="0.25">
      <c r="A123" s="42"/>
      <c r="L123" s="43"/>
    </row>
    <row r="124" spans="1:12" x14ac:dyDescent="0.25">
      <c r="A124" s="42"/>
      <c r="L124" s="43"/>
    </row>
    <row r="125" spans="1:12" x14ac:dyDescent="0.25">
      <c r="A125" s="42"/>
      <c r="L125" s="43"/>
    </row>
    <row r="126" spans="1:12" x14ac:dyDescent="0.25">
      <c r="A126" s="42"/>
      <c r="L126" s="43"/>
    </row>
    <row r="127" spans="1:12" x14ac:dyDescent="0.25">
      <c r="A127" s="42"/>
      <c r="L127" s="43"/>
    </row>
    <row r="128" spans="1:12" x14ac:dyDescent="0.25">
      <c r="A128" s="42"/>
      <c r="L128" s="43"/>
    </row>
    <row r="129" spans="1:12" x14ac:dyDescent="0.25">
      <c r="A129" s="42"/>
      <c r="L129" s="43"/>
    </row>
    <row r="130" spans="1:12" x14ac:dyDescent="0.25">
      <c r="A130" s="42"/>
      <c r="L130" s="43"/>
    </row>
    <row r="131" spans="1:12" x14ac:dyDescent="0.25">
      <c r="A131" s="42"/>
      <c r="L131" s="43"/>
    </row>
    <row r="132" spans="1:12" x14ac:dyDescent="0.25">
      <c r="A132" s="42"/>
      <c r="L132" s="43"/>
    </row>
    <row r="133" spans="1:12" x14ac:dyDescent="0.25">
      <c r="A133" s="42"/>
      <c r="L133" s="43"/>
    </row>
    <row r="134" spans="1:12" x14ac:dyDescent="0.25">
      <c r="A134" s="42"/>
      <c r="L134" s="43"/>
    </row>
    <row r="135" spans="1:12" x14ac:dyDescent="0.25">
      <c r="A135" s="42"/>
      <c r="L135" s="43"/>
    </row>
    <row r="136" spans="1:12" x14ac:dyDescent="0.25">
      <c r="A136" s="42"/>
      <c r="L136" s="43"/>
    </row>
    <row r="137" spans="1:12" x14ac:dyDescent="0.25">
      <c r="A137" s="42"/>
      <c r="L137" s="43"/>
    </row>
    <row r="138" spans="1:12" x14ac:dyDescent="0.25">
      <c r="A138" s="42"/>
      <c r="L138" s="43"/>
    </row>
    <row r="139" spans="1:12" x14ac:dyDescent="0.25">
      <c r="A139" s="42"/>
      <c r="L139" s="43"/>
    </row>
    <row r="140" spans="1:12" x14ac:dyDescent="0.25">
      <c r="A140" s="42"/>
      <c r="L140" s="43"/>
    </row>
    <row r="141" spans="1:12" x14ac:dyDescent="0.25">
      <c r="A141" s="42"/>
      <c r="L141" s="43"/>
    </row>
    <row r="142" spans="1:12" x14ac:dyDescent="0.25">
      <c r="A142" s="42"/>
      <c r="L142" s="43"/>
    </row>
    <row r="143" spans="1:12" x14ac:dyDescent="0.25">
      <c r="A143" s="42"/>
      <c r="L143" s="43"/>
    </row>
    <row r="144" spans="1:12" x14ac:dyDescent="0.25">
      <c r="A144" s="42"/>
      <c r="L144" s="43"/>
    </row>
    <row r="145" spans="1:12" x14ac:dyDescent="0.25">
      <c r="A145" s="42"/>
      <c r="L145" s="43"/>
    </row>
    <row r="146" spans="1:12" x14ac:dyDescent="0.25">
      <c r="A146" s="42"/>
      <c r="L146" s="43"/>
    </row>
    <row r="147" spans="1:12" x14ac:dyDescent="0.25">
      <c r="A147" s="42"/>
      <c r="L147" s="43"/>
    </row>
    <row r="148" spans="1:12" x14ac:dyDescent="0.25">
      <c r="A148" s="42"/>
      <c r="L148" s="43"/>
    </row>
    <row r="149" spans="1:12" x14ac:dyDescent="0.25">
      <c r="A149" s="42"/>
      <c r="L149" s="43"/>
    </row>
    <row r="150" spans="1:12" x14ac:dyDescent="0.25">
      <c r="A150" s="42"/>
      <c r="L150" s="43"/>
    </row>
    <row r="151" spans="1:12" x14ac:dyDescent="0.25">
      <c r="A151" s="42"/>
      <c r="L151" s="43"/>
    </row>
    <row r="152" spans="1:12" x14ac:dyDescent="0.25">
      <c r="A152" s="42"/>
      <c r="L152" s="43"/>
    </row>
    <row r="153" spans="1:12" x14ac:dyDescent="0.25">
      <c r="A153" s="42"/>
      <c r="L153" s="43"/>
    </row>
    <row r="154" spans="1:12" x14ac:dyDescent="0.25">
      <c r="A154" s="42"/>
      <c r="L154" s="43"/>
    </row>
    <row r="155" spans="1:12" x14ac:dyDescent="0.25">
      <c r="A155" s="42"/>
      <c r="L155" s="43"/>
    </row>
    <row r="156" spans="1:12" x14ac:dyDescent="0.25">
      <c r="A156" s="42"/>
      <c r="L156" s="43"/>
    </row>
    <row r="157" spans="1:12" x14ac:dyDescent="0.25">
      <c r="A157" s="42"/>
      <c r="L157" s="43"/>
    </row>
    <row r="158" spans="1:12" x14ac:dyDescent="0.25">
      <c r="A158" s="42"/>
      <c r="L158" s="43"/>
    </row>
    <row r="159" spans="1:12" x14ac:dyDescent="0.25">
      <c r="A159" s="42"/>
      <c r="L159" s="43"/>
    </row>
    <row r="160" spans="1:12" x14ac:dyDescent="0.25">
      <c r="A160" s="42"/>
      <c r="L160" s="43"/>
    </row>
    <row r="161" spans="1:12" x14ac:dyDescent="0.25">
      <c r="A161" s="42"/>
      <c r="L161" s="43"/>
    </row>
    <row r="162" spans="1:12" x14ac:dyDescent="0.25">
      <c r="A162" s="42"/>
      <c r="L162" s="43"/>
    </row>
    <row r="163" spans="1:12" x14ac:dyDescent="0.25">
      <c r="A163" s="42"/>
      <c r="L163" s="43"/>
    </row>
    <row r="164" spans="1:12" x14ac:dyDescent="0.25">
      <c r="A164" s="42"/>
      <c r="L164" s="43"/>
    </row>
    <row r="165" spans="1:12" x14ac:dyDescent="0.25">
      <c r="A165" s="42"/>
      <c r="L165" s="43"/>
    </row>
    <row r="166" spans="1:12" x14ac:dyDescent="0.25">
      <c r="A166" s="42"/>
      <c r="L166" s="43"/>
    </row>
    <row r="167" spans="1:12" x14ac:dyDescent="0.25">
      <c r="A167" s="42"/>
      <c r="L167" s="43"/>
    </row>
    <row r="168" spans="1:12" x14ac:dyDescent="0.25">
      <c r="A168" s="42"/>
      <c r="L168" s="43"/>
    </row>
    <row r="169" spans="1:12" x14ac:dyDescent="0.25">
      <c r="A169" s="42"/>
      <c r="L169" s="43"/>
    </row>
    <row r="170" spans="1:12" x14ac:dyDescent="0.25">
      <c r="A170" s="42"/>
      <c r="L170" s="43"/>
    </row>
    <row r="171" spans="1:12" x14ac:dyDescent="0.25">
      <c r="A171" s="42"/>
      <c r="L171" s="43"/>
    </row>
    <row r="172" spans="1:12" x14ac:dyDescent="0.25">
      <c r="A172" s="42"/>
      <c r="L172" s="43"/>
    </row>
    <row r="173" spans="1:12" x14ac:dyDescent="0.25">
      <c r="A173" s="42"/>
      <c r="L173" s="43"/>
    </row>
    <row r="174" spans="1:12" x14ac:dyDescent="0.25">
      <c r="A174" s="42"/>
      <c r="L174" s="43"/>
    </row>
    <row r="175" spans="1:12" x14ac:dyDescent="0.25">
      <c r="A175" s="42"/>
      <c r="L175" s="43"/>
    </row>
    <row r="176" spans="1:12" x14ac:dyDescent="0.25">
      <c r="A176" s="42"/>
      <c r="L176" s="43"/>
    </row>
    <row r="177" spans="1:12" x14ac:dyDescent="0.25">
      <c r="A177" s="42"/>
      <c r="L177" s="43"/>
    </row>
    <row r="178" spans="1:12" x14ac:dyDescent="0.25">
      <c r="A178" s="42"/>
      <c r="L178" s="43"/>
    </row>
    <row r="179" spans="1:12" x14ac:dyDescent="0.25">
      <c r="A179" s="42"/>
      <c r="L179" s="43"/>
    </row>
    <row r="180" spans="1:12" x14ac:dyDescent="0.25">
      <c r="A180" s="42"/>
      <c r="L180" s="43"/>
    </row>
    <row r="181" spans="1:12" x14ac:dyDescent="0.25">
      <c r="A181" s="42"/>
      <c r="L181" s="43"/>
    </row>
    <row r="182" spans="1:12" x14ac:dyDescent="0.25">
      <c r="A182" s="42"/>
      <c r="L182" s="43"/>
    </row>
    <row r="183" spans="1:12" x14ac:dyDescent="0.25">
      <c r="A183" s="42"/>
      <c r="L183" s="43"/>
    </row>
    <row r="184" spans="1:12" x14ac:dyDescent="0.25">
      <c r="A184" s="42"/>
      <c r="L184" s="43"/>
    </row>
    <row r="185" spans="1:12" x14ac:dyDescent="0.25">
      <c r="A185" s="42"/>
      <c r="L185" s="43"/>
    </row>
    <row r="186" spans="1:12" x14ac:dyDescent="0.25">
      <c r="A186" s="42"/>
      <c r="L186" s="43"/>
    </row>
    <row r="187" spans="1:12" x14ac:dyDescent="0.25">
      <c r="A187" s="42"/>
      <c r="L187" s="43"/>
    </row>
    <row r="188" spans="1:12" x14ac:dyDescent="0.25">
      <c r="A188" s="42"/>
      <c r="L188" s="43"/>
    </row>
    <row r="189" spans="1:12" x14ac:dyDescent="0.25">
      <c r="A189" s="42"/>
      <c r="L189" s="43"/>
    </row>
    <row r="190" spans="1:12" x14ac:dyDescent="0.25">
      <c r="A190" s="42"/>
      <c r="L190" s="43"/>
    </row>
    <row r="191" spans="1:12" x14ac:dyDescent="0.25">
      <c r="A191" s="42"/>
      <c r="L191" s="43"/>
    </row>
    <row r="192" spans="1:12" x14ac:dyDescent="0.25">
      <c r="A192" s="42"/>
      <c r="L192" s="43"/>
    </row>
    <row r="193" spans="1:12" x14ac:dyDescent="0.25">
      <c r="A193" s="42"/>
      <c r="L193" s="43"/>
    </row>
    <row r="194" spans="1:12" x14ac:dyDescent="0.25">
      <c r="A194" s="42"/>
      <c r="L194" s="43"/>
    </row>
    <row r="195" spans="1:12" x14ac:dyDescent="0.25">
      <c r="A195" s="42"/>
      <c r="L195" s="43"/>
    </row>
    <row r="196" spans="1:12" x14ac:dyDescent="0.25">
      <c r="A196" s="42"/>
      <c r="L196" s="43"/>
    </row>
    <row r="197" spans="1:12" x14ac:dyDescent="0.25">
      <c r="A197" s="42"/>
      <c r="L197" s="43"/>
    </row>
    <row r="198" spans="1:12" x14ac:dyDescent="0.25">
      <c r="A198" s="42"/>
      <c r="L198" s="43"/>
    </row>
    <row r="199" spans="1:12" x14ac:dyDescent="0.25">
      <c r="A199" s="42"/>
      <c r="L199" s="43"/>
    </row>
    <row r="200" spans="1:12" x14ac:dyDescent="0.25">
      <c r="A200" s="42"/>
      <c r="L200" s="43"/>
    </row>
    <row r="201" spans="1:12" x14ac:dyDescent="0.25">
      <c r="A201" s="42"/>
      <c r="L201" s="43"/>
    </row>
    <row r="202" spans="1:12" x14ac:dyDescent="0.25">
      <c r="A202" s="42"/>
      <c r="L202" s="43"/>
    </row>
    <row r="203" spans="1:12" x14ac:dyDescent="0.25">
      <c r="A203" s="42"/>
      <c r="L203" s="43"/>
    </row>
    <row r="204" spans="1:12" x14ac:dyDescent="0.25">
      <c r="A204" s="42"/>
      <c r="L204" s="43"/>
    </row>
    <row r="205" spans="1:12" x14ac:dyDescent="0.25">
      <c r="A205" s="42"/>
      <c r="L205" s="43"/>
    </row>
    <row r="206" spans="1:12" x14ac:dyDescent="0.25">
      <c r="A206" s="42"/>
      <c r="L206" s="43"/>
    </row>
    <row r="207" spans="1:12" x14ac:dyDescent="0.25">
      <c r="A207" s="42"/>
      <c r="L207" s="43"/>
    </row>
    <row r="208" spans="1:12" x14ac:dyDescent="0.25">
      <c r="A208" s="42"/>
      <c r="L208" s="43"/>
    </row>
    <row r="209" spans="1:12" x14ac:dyDescent="0.25">
      <c r="A209" s="42"/>
      <c r="L209" s="43"/>
    </row>
    <row r="210" spans="1:12" x14ac:dyDescent="0.25">
      <c r="A210" s="42"/>
      <c r="L210" s="43"/>
    </row>
    <row r="211" spans="1:12" x14ac:dyDescent="0.25">
      <c r="A211" s="42"/>
      <c r="L211" s="43"/>
    </row>
    <row r="212" spans="1:12" x14ac:dyDescent="0.25">
      <c r="A212" s="42"/>
      <c r="L212" s="43"/>
    </row>
    <row r="213" spans="1:12" x14ac:dyDescent="0.25">
      <c r="A213" s="42"/>
      <c r="L213" s="43"/>
    </row>
    <row r="214" spans="1:12" x14ac:dyDescent="0.25">
      <c r="A214" s="42"/>
      <c r="L214" s="43"/>
    </row>
    <row r="215" spans="1:12" x14ac:dyDescent="0.25">
      <c r="A215" s="42"/>
      <c r="L215" s="43"/>
    </row>
    <row r="216" spans="1:12" x14ac:dyDescent="0.25">
      <c r="A216" s="42"/>
      <c r="L216" s="43"/>
    </row>
    <row r="217" spans="1:12" x14ac:dyDescent="0.25">
      <c r="A217" s="42"/>
      <c r="L217" s="43"/>
    </row>
    <row r="218" spans="1:12" x14ac:dyDescent="0.25">
      <c r="A218" s="42"/>
      <c r="L218" s="43"/>
    </row>
    <row r="219" spans="1:12" x14ac:dyDescent="0.25">
      <c r="A219" s="42"/>
      <c r="L219" s="43"/>
    </row>
    <row r="220" spans="1:12" x14ac:dyDescent="0.25">
      <c r="A220" s="42"/>
      <c r="L220" s="43"/>
    </row>
    <row r="221" spans="1:12" x14ac:dyDescent="0.25">
      <c r="A221" s="42"/>
      <c r="L221" s="43"/>
    </row>
    <row r="222" spans="1:12" x14ac:dyDescent="0.25">
      <c r="A222" s="42"/>
      <c r="L222" s="43"/>
    </row>
    <row r="223" spans="1:12" x14ac:dyDescent="0.25">
      <c r="A223" s="42"/>
      <c r="L223" s="43"/>
    </row>
    <row r="224" spans="1:12" x14ac:dyDescent="0.25">
      <c r="A224" s="42"/>
      <c r="L224" s="43"/>
    </row>
    <row r="225" spans="1:12" x14ac:dyDescent="0.25">
      <c r="A225" s="42"/>
      <c r="L225" s="43"/>
    </row>
    <row r="226" spans="1:12" x14ac:dyDescent="0.25">
      <c r="A226" s="42"/>
      <c r="L226" s="43"/>
    </row>
    <row r="227" spans="1:12" x14ac:dyDescent="0.25">
      <c r="A227" s="42"/>
      <c r="L227" s="43"/>
    </row>
    <row r="228" spans="1:12" x14ac:dyDescent="0.25">
      <c r="A228" s="42"/>
      <c r="L228" s="43"/>
    </row>
    <row r="229" spans="1:12" x14ac:dyDescent="0.25">
      <c r="A229" s="42"/>
      <c r="L229" s="43"/>
    </row>
    <row r="230" spans="1:12" x14ac:dyDescent="0.25">
      <c r="A230" s="42"/>
      <c r="L230" s="43"/>
    </row>
    <row r="231" spans="1:12" x14ac:dyDescent="0.25">
      <c r="A231" s="42"/>
      <c r="L231" s="43"/>
    </row>
    <row r="232" spans="1:12" x14ac:dyDescent="0.25">
      <c r="A232" s="42"/>
      <c r="L232" s="43"/>
    </row>
    <row r="233" spans="1:12" x14ac:dyDescent="0.25">
      <c r="A233" s="42"/>
      <c r="L233" s="43"/>
    </row>
    <row r="234" spans="1:12" x14ac:dyDescent="0.25">
      <c r="A234" s="42"/>
      <c r="L234" s="43"/>
    </row>
    <row r="235" spans="1:12" x14ac:dyDescent="0.25">
      <c r="A235" s="42"/>
      <c r="L235" s="43"/>
    </row>
    <row r="236" spans="1:12" x14ac:dyDescent="0.25">
      <c r="A236" s="42"/>
      <c r="L236" s="43"/>
    </row>
    <row r="237" spans="1:12" x14ac:dyDescent="0.25">
      <c r="A237" s="42"/>
      <c r="L237" s="43"/>
    </row>
    <row r="238" spans="1:12" x14ac:dyDescent="0.25">
      <c r="A238" s="42"/>
      <c r="L238" s="43"/>
    </row>
    <row r="239" spans="1:12" x14ac:dyDescent="0.25">
      <c r="A239" s="42"/>
      <c r="L239" s="43"/>
    </row>
    <row r="240" spans="1:12" x14ac:dyDescent="0.25">
      <c r="A240" s="42"/>
      <c r="L240" s="43"/>
    </row>
    <row r="241" spans="1:12" x14ac:dyDescent="0.25">
      <c r="A241" s="42"/>
      <c r="L241" s="43"/>
    </row>
    <row r="242" spans="1:12" x14ac:dyDescent="0.25">
      <c r="A242" s="42"/>
      <c r="L242" s="43"/>
    </row>
    <row r="243" spans="1:12" x14ac:dyDescent="0.25">
      <c r="A243" s="42"/>
      <c r="L243" s="43"/>
    </row>
    <row r="244" spans="1:12" x14ac:dyDescent="0.25">
      <c r="A244" s="42"/>
      <c r="L244" s="43"/>
    </row>
    <row r="245" spans="1:12" x14ac:dyDescent="0.25">
      <c r="A245" s="42"/>
      <c r="L245" s="43"/>
    </row>
    <row r="246" spans="1:12" x14ac:dyDescent="0.25">
      <c r="A246" s="42"/>
      <c r="L246" s="43"/>
    </row>
    <row r="247" spans="1:12" x14ac:dyDescent="0.25">
      <c r="A247" s="42"/>
      <c r="L247" s="43"/>
    </row>
    <row r="248" spans="1:12" x14ac:dyDescent="0.25">
      <c r="A248" s="42"/>
      <c r="L248" s="43"/>
    </row>
    <row r="249" spans="1:12" x14ac:dyDescent="0.25">
      <c r="A249" s="42"/>
      <c r="L249" s="43"/>
    </row>
    <row r="250" spans="1:12" x14ac:dyDescent="0.25">
      <c r="A250" s="42"/>
      <c r="L250" s="43"/>
    </row>
    <row r="251" spans="1:12" x14ac:dyDescent="0.25">
      <c r="A251" s="42"/>
      <c r="L251" s="43"/>
    </row>
    <row r="252" spans="1:12" x14ac:dyDescent="0.25">
      <c r="A252" s="42"/>
      <c r="L252" s="43"/>
    </row>
    <row r="253" spans="1:12" x14ac:dyDescent="0.25">
      <c r="A253" s="42"/>
      <c r="L253" s="43"/>
    </row>
    <row r="254" spans="1:12" x14ac:dyDescent="0.25">
      <c r="A254" s="42"/>
      <c r="L254" s="43"/>
    </row>
    <row r="255" spans="1:12" x14ac:dyDescent="0.25">
      <c r="A255" s="42"/>
      <c r="L255" s="43"/>
    </row>
    <row r="256" spans="1:12" x14ac:dyDescent="0.25">
      <c r="A256" s="42"/>
      <c r="L256" s="43"/>
    </row>
    <row r="257" spans="1:12" x14ac:dyDescent="0.25">
      <c r="A257" s="42"/>
      <c r="L257" s="43"/>
    </row>
    <row r="258" spans="1:12" x14ac:dyDescent="0.25">
      <c r="A258" s="42"/>
      <c r="L258" s="43"/>
    </row>
    <row r="259" spans="1:12" x14ac:dyDescent="0.25">
      <c r="A259" s="42"/>
      <c r="L259" s="43"/>
    </row>
    <row r="260" spans="1:12" x14ac:dyDescent="0.25">
      <c r="A260" s="42"/>
      <c r="L260" s="43"/>
    </row>
    <row r="261" spans="1:12" x14ac:dyDescent="0.25">
      <c r="A261" s="42"/>
      <c r="L261" s="43"/>
    </row>
    <row r="262" spans="1:12" x14ac:dyDescent="0.25">
      <c r="A262" s="42"/>
      <c r="L262" s="43"/>
    </row>
    <row r="263" spans="1:12" x14ac:dyDescent="0.25">
      <c r="A263" s="42"/>
      <c r="L263" s="43"/>
    </row>
    <row r="264" spans="1:12" x14ac:dyDescent="0.25">
      <c r="A264" s="42"/>
    </row>
    <row r="265" spans="1:12" x14ac:dyDescent="0.25">
      <c r="A265" s="42"/>
    </row>
    <row r="266" spans="1:12" x14ac:dyDescent="0.25">
      <c r="A266" s="42"/>
    </row>
    <row r="267" spans="1:12" x14ac:dyDescent="0.25">
      <c r="A267" s="42"/>
    </row>
    <row r="268" spans="1:12" x14ac:dyDescent="0.25">
      <c r="A268" s="42"/>
    </row>
    <row r="269" spans="1:12" x14ac:dyDescent="0.25">
      <c r="A269" s="42"/>
    </row>
    <row r="270" spans="1:12" x14ac:dyDescent="0.25">
      <c r="A270" s="42"/>
    </row>
    <row r="271" spans="1:12" x14ac:dyDescent="0.25">
      <c r="A271" s="42"/>
    </row>
    <row r="272" spans="1:12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F70B-A8BE-4FC0-8DC2-B5B7FC49028B}">
  <dimension ref="A1:AN285"/>
  <sheetViews>
    <sheetView zoomScale="85" zoomScaleNormal="85" workbookViewId="0"/>
  </sheetViews>
  <sheetFormatPr defaultRowHeight="15" x14ac:dyDescent="0.25"/>
  <cols>
    <col min="1" max="1" width="14.42578125" style="44" customWidth="1"/>
    <col min="2" max="2" width="11.42578125" style="88" customWidth="1"/>
    <col min="3" max="3" width="13.28515625" style="44" customWidth="1"/>
    <col min="4" max="4" width="16.7109375" style="2" bestFit="1" customWidth="1"/>
    <col min="5" max="5" width="12" style="2" bestFit="1" customWidth="1"/>
    <col min="6" max="6" width="15" style="2" customWidth="1"/>
    <col min="7" max="8" width="11" customWidth="1"/>
    <col min="9" max="9" width="13.28515625" customWidth="1"/>
    <col min="12" max="12" width="13.7109375" customWidth="1"/>
    <col min="15" max="15" width="13.28515625" customWidth="1"/>
    <col min="18" max="18" width="13" customWidth="1"/>
    <col min="35" max="35" width="10.28515625" customWidth="1"/>
    <col min="40" max="40" width="13.140625" customWidth="1"/>
  </cols>
  <sheetData>
    <row r="1" spans="1:18" ht="58.5" customHeight="1" x14ac:dyDescent="0.25">
      <c r="A1" s="125" t="s">
        <v>310</v>
      </c>
      <c r="B1" s="126" t="s">
        <v>343</v>
      </c>
      <c r="C1" s="127" t="s">
        <v>349</v>
      </c>
      <c r="D1" s="126" t="s">
        <v>344</v>
      </c>
      <c r="E1" s="113" t="s">
        <v>320</v>
      </c>
      <c r="F1" s="114" t="s">
        <v>338</v>
      </c>
      <c r="G1" s="120" t="s">
        <v>344</v>
      </c>
      <c r="H1" s="121" t="s">
        <v>320</v>
      </c>
      <c r="I1" s="122" t="s">
        <v>339</v>
      </c>
      <c r="J1" s="120" t="s">
        <v>344</v>
      </c>
      <c r="K1" s="113" t="s">
        <v>320</v>
      </c>
      <c r="L1" s="114" t="s">
        <v>340</v>
      </c>
      <c r="M1" s="120" t="s">
        <v>344</v>
      </c>
      <c r="N1" s="113" t="s">
        <v>320</v>
      </c>
      <c r="O1" s="114" t="s">
        <v>341</v>
      </c>
      <c r="P1" s="120" t="s">
        <v>344</v>
      </c>
      <c r="Q1" s="113" t="s">
        <v>320</v>
      </c>
      <c r="R1" s="114" t="s">
        <v>342</v>
      </c>
    </row>
    <row r="2" spans="1:18" ht="18" customHeight="1" x14ac:dyDescent="0.35">
      <c r="A2" s="128"/>
      <c r="B2" s="92"/>
      <c r="C2" s="93"/>
      <c r="D2" s="91" t="s">
        <v>321</v>
      </c>
      <c r="E2" s="93"/>
      <c r="F2" s="129"/>
      <c r="G2" s="123"/>
      <c r="H2" s="94" t="s">
        <v>345</v>
      </c>
      <c r="I2" s="124"/>
      <c r="J2" s="115"/>
      <c r="K2" s="94" t="s">
        <v>346</v>
      </c>
      <c r="L2" s="116"/>
      <c r="M2" s="115"/>
      <c r="N2" s="94" t="s">
        <v>347</v>
      </c>
      <c r="O2" s="116"/>
      <c r="P2" s="115"/>
      <c r="Q2" s="94" t="s">
        <v>348</v>
      </c>
      <c r="R2" s="116"/>
    </row>
    <row r="3" spans="1:18" x14ac:dyDescent="0.25">
      <c r="A3" s="130">
        <v>34789</v>
      </c>
      <c r="B3" s="41">
        <v>121.27</v>
      </c>
      <c r="C3" s="39">
        <v>1694321.9</v>
      </c>
      <c r="D3" s="12"/>
      <c r="E3" s="12"/>
      <c r="F3" s="13"/>
      <c r="G3" s="14"/>
      <c r="H3" s="15"/>
      <c r="I3" s="117"/>
      <c r="J3" s="14"/>
      <c r="K3" s="15"/>
      <c r="L3" s="117"/>
      <c r="M3" s="14"/>
      <c r="N3" s="15"/>
      <c r="O3" s="117"/>
      <c r="P3" s="14"/>
      <c r="Q3" s="15"/>
      <c r="R3" s="117"/>
    </row>
    <row r="4" spans="1:18" x14ac:dyDescent="0.25">
      <c r="A4" s="130">
        <v>34880</v>
      </c>
      <c r="B4" s="41">
        <v>127.88</v>
      </c>
      <c r="C4" s="39">
        <v>1703471.6</v>
      </c>
      <c r="D4" s="12"/>
      <c r="E4" s="12"/>
      <c r="F4" s="13"/>
      <c r="G4" s="14"/>
      <c r="H4" s="15"/>
      <c r="I4" s="117"/>
      <c r="J4" s="14"/>
      <c r="K4" s="15"/>
      <c r="L4" s="117"/>
      <c r="M4" s="14"/>
      <c r="N4" s="15"/>
      <c r="O4" s="117"/>
      <c r="P4" s="14"/>
      <c r="Q4" s="15"/>
      <c r="R4" s="117"/>
    </row>
    <row r="5" spans="1:18" x14ac:dyDescent="0.25">
      <c r="A5" s="130">
        <v>34972</v>
      </c>
      <c r="B5" s="41">
        <v>135.28</v>
      </c>
      <c r="C5" s="39">
        <v>1707490</v>
      </c>
      <c r="D5" s="12"/>
      <c r="E5" s="12"/>
      <c r="F5" s="13"/>
      <c r="G5" s="14"/>
      <c r="H5" s="15"/>
      <c r="I5" s="117"/>
      <c r="J5" s="14"/>
      <c r="K5" s="15"/>
      <c r="L5" s="117"/>
      <c r="M5" s="14"/>
      <c r="N5" s="15"/>
      <c r="O5" s="117"/>
      <c r="P5" s="14"/>
      <c r="Q5" s="15"/>
      <c r="R5" s="117"/>
    </row>
    <row r="6" spans="1:18" x14ac:dyDescent="0.25">
      <c r="A6" s="130">
        <v>35064</v>
      </c>
      <c r="B6" s="41">
        <v>141.69</v>
      </c>
      <c r="C6" s="39">
        <v>1713638</v>
      </c>
      <c r="D6" s="12"/>
      <c r="E6" s="12"/>
      <c r="F6" s="13"/>
      <c r="G6" s="14"/>
      <c r="H6" s="15"/>
      <c r="I6" s="117"/>
      <c r="J6" s="14"/>
      <c r="K6" s="15"/>
      <c r="L6" s="117"/>
      <c r="M6" s="14"/>
      <c r="N6" s="15"/>
      <c r="O6" s="117"/>
      <c r="P6" s="14"/>
      <c r="Q6" s="15"/>
      <c r="R6" s="117"/>
    </row>
    <row r="7" spans="1:18" x14ac:dyDescent="0.25">
      <c r="A7" s="130">
        <v>35155</v>
      </c>
      <c r="B7" s="41">
        <v>149.02000000000001</v>
      </c>
      <c r="C7" s="39">
        <v>1716235.5</v>
      </c>
      <c r="D7" s="12">
        <f>B7/B3-1</f>
        <v>0.2288282345180177</v>
      </c>
      <c r="E7" s="12">
        <f>C7/C3-1</f>
        <v>1.2933551764868323E-2</v>
      </c>
      <c r="F7" s="13"/>
      <c r="G7" s="14"/>
      <c r="H7" s="12">
        <f>E7</f>
        <v>1.2933551764868323E-2</v>
      </c>
      <c r="I7" s="117"/>
      <c r="J7" s="14"/>
      <c r="K7" s="12">
        <f>E7</f>
        <v>1.2933551764868323E-2</v>
      </c>
      <c r="L7" s="117"/>
      <c r="M7" s="14"/>
      <c r="N7" s="12">
        <f>E7</f>
        <v>1.2933551764868323E-2</v>
      </c>
      <c r="O7" s="117"/>
      <c r="P7" s="14"/>
      <c r="Q7" s="12">
        <f>E7</f>
        <v>1.2933551764868323E-2</v>
      </c>
      <c r="R7" s="117"/>
    </row>
    <row r="8" spans="1:18" x14ac:dyDescent="0.25">
      <c r="A8" s="130">
        <v>35246</v>
      </c>
      <c r="B8" s="41">
        <v>153.22999999999999</v>
      </c>
      <c r="C8" s="39">
        <v>1729560.9</v>
      </c>
      <c r="D8" s="12">
        <f t="shared" ref="D8:E71" si="0">B8/B4-1</f>
        <v>0.19823271817328747</v>
      </c>
      <c r="E8" s="12">
        <f t="shared" si="0"/>
        <v>1.5315371268884048E-2</v>
      </c>
      <c r="F8" s="13"/>
      <c r="G8" s="118">
        <f>D7</f>
        <v>0.2288282345180177</v>
      </c>
      <c r="H8" s="12">
        <f>E8</f>
        <v>1.5315371268884048E-2</v>
      </c>
      <c r="I8" s="117"/>
      <c r="J8" s="14"/>
      <c r="K8" s="12">
        <f t="shared" ref="K8:K71" si="1">E8</f>
        <v>1.5315371268884048E-2</v>
      </c>
      <c r="L8" s="117"/>
      <c r="M8" s="14"/>
      <c r="N8" s="12">
        <f t="shared" ref="N8:N71" si="2">E8</f>
        <v>1.5315371268884048E-2</v>
      </c>
      <c r="O8" s="117"/>
      <c r="P8" s="14"/>
      <c r="Q8" s="12">
        <f t="shared" ref="Q8:Q71" si="3">E8</f>
        <v>1.5315371268884048E-2</v>
      </c>
      <c r="R8" s="117"/>
    </row>
    <row r="9" spans="1:18" x14ac:dyDescent="0.25">
      <c r="A9" s="130">
        <v>35338</v>
      </c>
      <c r="B9" s="41">
        <v>157.4</v>
      </c>
      <c r="C9" s="39">
        <v>1738646.7</v>
      </c>
      <c r="D9" s="12">
        <f t="shared" si="0"/>
        <v>0.1635127143701951</v>
      </c>
      <c r="E9" s="12">
        <f t="shared" si="0"/>
        <v>1.8247076117576144E-2</v>
      </c>
      <c r="F9" s="13"/>
      <c r="G9" s="118">
        <f t="shared" ref="G9:G72" si="4">D8</f>
        <v>0.19823271817328747</v>
      </c>
      <c r="H9" s="12">
        <f t="shared" ref="H9:H72" si="5">E9</f>
        <v>1.8247076117576144E-2</v>
      </c>
      <c r="I9" s="117"/>
      <c r="J9" s="118">
        <f>D7</f>
        <v>0.2288282345180177</v>
      </c>
      <c r="K9" s="12">
        <f t="shared" si="1"/>
        <v>1.8247076117576144E-2</v>
      </c>
      <c r="L9" s="117"/>
      <c r="M9" s="14"/>
      <c r="N9" s="12">
        <f t="shared" si="2"/>
        <v>1.8247076117576144E-2</v>
      </c>
      <c r="O9" s="117"/>
      <c r="P9" s="14"/>
      <c r="Q9" s="12">
        <f t="shared" si="3"/>
        <v>1.8247076117576144E-2</v>
      </c>
      <c r="R9" s="117"/>
    </row>
    <row r="10" spans="1:18" x14ac:dyDescent="0.25">
      <c r="A10" s="130">
        <v>35430</v>
      </c>
      <c r="B10" s="41">
        <v>171.31</v>
      </c>
      <c r="C10" s="39">
        <v>1746650.8</v>
      </c>
      <c r="D10" s="12">
        <f t="shared" si="0"/>
        <v>0.2090479215188088</v>
      </c>
      <c r="E10" s="12">
        <f t="shared" si="0"/>
        <v>1.9264745529685934E-2</v>
      </c>
      <c r="F10" s="13"/>
      <c r="G10" s="118">
        <f t="shared" si="4"/>
        <v>0.1635127143701951</v>
      </c>
      <c r="H10" s="12">
        <f t="shared" si="5"/>
        <v>1.9264745529685934E-2</v>
      </c>
      <c r="I10" s="117"/>
      <c r="J10" s="118">
        <f t="shared" ref="J10:J73" si="6">D8</f>
        <v>0.19823271817328747</v>
      </c>
      <c r="K10" s="12">
        <f t="shared" si="1"/>
        <v>1.9264745529685934E-2</v>
      </c>
      <c r="L10" s="117"/>
      <c r="M10" s="118">
        <f>D7</f>
        <v>0.2288282345180177</v>
      </c>
      <c r="N10" s="12">
        <f t="shared" si="2"/>
        <v>1.9264745529685934E-2</v>
      </c>
      <c r="O10" s="117"/>
      <c r="P10" s="14"/>
      <c r="Q10" s="12">
        <f t="shared" si="3"/>
        <v>1.9264745529685934E-2</v>
      </c>
      <c r="R10" s="117"/>
    </row>
    <row r="11" spans="1:18" x14ac:dyDescent="0.25">
      <c r="A11" s="130">
        <v>35520</v>
      </c>
      <c r="B11" s="41">
        <v>192.54</v>
      </c>
      <c r="C11" s="39">
        <v>1750601.2</v>
      </c>
      <c r="D11" s="12">
        <f t="shared" si="0"/>
        <v>0.29204133673332433</v>
      </c>
      <c r="E11" s="12">
        <f t="shared" si="0"/>
        <v>2.0023883668645714E-2</v>
      </c>
      <c r="F11" s="13"/>
      <c r="G11" s="118">
        <f t="shared" si="4"/>
        <v>0.2090479215188088</v>
      </c>
      <c r="H11" s="12">
        <f t="shared" si="5"/>
        <v>2.0023883668645714E-2</v>
      </c>
      <c r="I11" s="117"/>
      <c r="J11" s="118">
        <f t="shared" si="6"/>
        <v>0.1635127143701951</v>
      </c>
      <c r="K11" s="12">
        <f t="shared" si="1"/>
        <v>2.0023883668645714E-2</v>
      </c>
      <c r="L11" s="117"/>
      <c r="M11" s="118">
        <f t="shared" ref="M11:M74" si="7">D8</f>
        <v>0.19823271817328747</v>
      </c>
      <c r="N11" s="12">
        <f t="shared" si="2"/>
        <v>2.0023883668645714E-2</v>
      </c>
      <c r="O11" s="117"/>
      <c r="P11" s="118">
        <f>D7</f>
        <v>0.2288282345180177</v>
      </c>
      <c r="Q11" s="12">
        <f t="shared" si="3"/>
        <v>2.0023883668645714E-2</v>
      </c>
      <c r="R11" s="117"/>
    </row>
    <row r="12" spans="1:18" x14ac:dyDescent="0.25">
      <c r="A12" s="130">
        <v>35611</v>
      </c>
      <c r="B12" s="41">
        <v>214.15</v>
      </c>
      <c r="C12" s="39">
        <v>1772323.5</v>
      </c>
      <c r="D12" s="12">
        <f t="shared" si="0"/>
        <v>0.39757227696926201</v>
      </c>
      <c r="E12" s="12">
        <f t="shared" si="0"/>
        <v>2.4724541356132779E-2</v>
      </c>
      <c r="F12" s="13"/>
      <c r="G12" s="118">
        <f t="shared" si="4"/>
        <v>0.29204133673332433</v>
      </c>
      <c r="H12" s="12">
        <f t="shared" si="5"/>
        <v>2.4724541356132779E-2</v>
      </c>
      <c r="I12" s="117"/>
      <c r="J12" s="118">
        <f t="shared" si="6"/>
        <v>0.2090479215188088</v>
      </c>
      <c r="K12" s="12">
        <f t="shared" si="1"/>
        <v>2.4724541356132779E-2</v>
      </c>
      <c r="L12" s="117"/>
      <c r="M12" s="118">
        <f t="shared" si="7"/>
        <v>0.1635127143701951</v>
      </c>
      <c r="N12" s="12">
        <f t="shared" si="2"/>
        <v>2.4724541356132779E-2</v>
      </c>
      <c r="O12" s="117"/>
      <c r="P12" s="118">
        <f t="shared" ref="P12:P75" si="8">D8</f>
        <v>0.19823271817328747</v>
      </c>
      <c r="Q12" s="12">
        <f t="shared" si="3"/>
        <v>2.4724541356132779E-2</v>
      </c>
      <c r="R12" s="117"/>
    </row>
    <row r="13" spans="1:18" x14ac:dyDescent="0.25">
      <c r="A13" s="130">
        <v>35703</v>
      </c>
      <c r="B13" s="41">
        <v>234.15</v>
      </c>
      <c r="C13" s="39">
        <v>1786147</v>
      </c>
      <c r="D13" s="12">
        <f t="shared" si="0"/>
        <v>0.48761118170266826</v>
      </c>
      <c r="E13" s="12">
        <f t="shared" si="0"/>
        <v>2.7320271565235199E-2</v>
      </c>
      <c r="F13" s="13"/>
      <c r="G13" s="118">
        <f t="shared" si="4"/>
        <v>0.39757227696926201</v>
      </c>
      <c r="H13" s="12">
        <f t="shared" si="5"/>
        <v>2.7320271565235199E-2</v>
      </c>
      <c r="I13" s="117"/>
      <c r="J13" s="118">
        <f t="shared" si="6"/>
        <v>0.29204133673332433</v>
      </c>
      <c r="K13" s="12">
        <f t="shared" si="1"/>
        <v>2.7320271565235199E-2</v>
      </c>
      <c r="L13" s="117"/>
      <c r="M13" s="118">
        <f t="shared" si="7"/>
        <v>0.2090479215188088</v>
      </c>
      <c r="N13" s="12">
        <f t="shared" si="2"/>
        <v>2.7320271565235199E-2</v>
      </c>
      <c r="O13" s="117"/>
      <c r="P13" s="118">
        <f t="shared" si="8"/>
        <v>0.1635127143701951</v>
      </c>
      <c r="Q13" s="12">
        <f t="shared" si="3"/>
        <v>2.7320271565235199E-2</v>
      </c>
      <c r="R13" s="117"/>
    </row>
    <row r="14" spans="1:18" x14ac:dyDescent="0.25">
      <c r="A14" s="130">
        <v>35795</v>
      </c>
      <c r="B14" s="41">
        <v>235.79</v>
      </c>
      <c r="C14" s="39">
        <v>1806768.8</v>
      </c>
      <c r="D14" s="12">
        <f t="shared" si="0"/>
        <v>0.37639367229000054</v>
      </c>
      <c r="E14" s="12">
        <f t="shared" si="0"/>
        <v>3.4419014951357241E-2</v>
      </c>
      <c r="F14" s="13"/>
      <c r="G14" s="118">
        <f t="shared" si="4"/>
        <v>0.48761118170266826</v>
      </c>
      <c r="H14" s="12">
        <f t="shared" si="5"/>
        <v>3.4419014951357241E-2</v>
      </c>
      <c r="I14" s="117"/>
      <c r="J14" s="118">
        <f t="shared" si="6"/>
        <v>0.39757227696926201</v>
      </c>
      <c r="K14" s="12">
        <f t="shared" si="1"/>
        <v>3.4419014951357241E-2</v>
      </c>
      <c r="L14" s="117"/>
      <c r="M14" s="118">
        <f t="shared" si="7"/>
        <v>0.29204133673332433</v>
      </c>
      <c r="N14" s="12">
        <f t="shared" si="2"/>
        <v>3.4419014951357241E-2</v>
      </c>
      <c r="O14" s="117"/>
      <c r="P14" s="118">
        <f t="shared" si="8"/>
        <v>0.2090479215188088</v>
      </c>
      <c r="Q14" s="12">
        <f t="shared" si="3"/>
        <v>3.4419014951357241E-2</v>
      </c>
      <c r="R14" s="117"/>
    </row>
    <row r="15" spans="1:18" x14ac:dyDescent="0.25">
      <c r="A15" s="130">
        <v>35885</v>
      </c>
      <c r="B15" s="41">
        <v>287.92</v>
      </c>
      <c r="C15" s="39">
        <v>1818673.3</v>
      </c>
      <c r="D15" s="12">
        <f t="shared" si="0"/>
        <v>0.4953775838786747</v>
      </c>
      <c r="E15" s="12">
        <f t="shared" si="0"/>
        <v>3.8884984198571448E-2</v>
      </c>
      <c r="F15" s="13"/>
      <c r="G15" s="118">
        <f t="shared" si="4"/>
        <v>0.37639367229000054</v>
      </c>
      <c r="H15" s="12">
        <f t="shared" si="5"/>
        <v>3.8884984198571448E-2</v>
      </c>
      <c r="I15" s="117"/>
      <c r="J15" s="118">
        <f t="shared" si="6"/>
        <v>0.48761118170266826</v>
      </c>
      <c r="K15" s="12">
        <f t="shared" si="1"/>
        <v>3.8884984198571448E-2</v>
      </c>
      <c r="L15" s="117"/>
      <c r="M15" s="118">
        <f t="shared" si="7"/>
        <v>0.39757227696926201</v>
      </c>
      <c r="N15" s="12">
        <f t="shared" si="2"/>
        <v>3.8884984198571448E-2</v>
      </c>
      <c r="O15" s="117"/>
      <c r="P15" s="118">
        <f t="shared" si="8"/>
        <v>0.29204133673332433</v>
      </c>
      <c r="Q15" s="12">
        <f t="shared" si="3"/>
        <v>3.8884984198571448E-2</v>
      </c>
      <c r="R15" s="117"/>
    </row>
    <row r="16" spans="1:18" x14ac:dyDescent="0.25">
      <c r="A16" s="130">
        <v>35976</v>
      </c>
      <c r="B16" s="41">
        <v>297.52</v>
      </c>
      <c r="C16" s="39">
        <v>1826638.2</v>
      </c>
      <c r="D16" s="12">
        <f t="shared" si="0"/>
        <v>0.38930656082185378</v>
      </c>
      <c r="E16" s="12">
        <f t="shared" si="0"/>
        <v>3.0646041763820131E-2</v>
      </c>
      <c r="F16" s="13"/>
      <c r="G16" s="118">
        <f t="shared" si="4"/>
        <v>0.4953775838786747</v>
      </c>
      <c r="H16" s="12">
        <f t="shared" si="5"/>
        <v>3.0646041763820131E-2</v>
      </c>
      <c r="I16" s="117"/>
      <c r="J16" s="118">
        <f t="shared" si="6"/>
        <v>0.37639367229000054</v>
      </c>
      <c r="K16" s="12">
        <f t="shared" si="1"/>
        <v>3.0646041763820131E-2</v>
      </c>
      <c r="L16" s="117"/>
      <c r="M16" s="118">
        <f t="shared" si="7"/>
        <v>0.48761118170266826</v>
      </c>
      <c r="N16" s="12">
        <f t="shared" si="2"/>
        <v>3.0646041763820131E-2</v>
      </c>
      <c r="O16" s="117"/>
      <c r="P16" s="118">
        <f t="shared" si="8"/>
        <v>0.39757227696926201</v>
      </c>
      <c r="Q16" s="12">
        <f t="shared" si="3"/>
        <v>3.0646041763820131E-2</v>
      </c>
      <c r="R16" s="117"/>
    </row>
    <row r="17" spans="1:40" x14ac:dyDescent="0.25">
      <c r="A17" s="130">
        <v>36068</v>
      </c>
      <c r="B17" s="41">
        <v>235.86</v>
      </c>
      <c r="C17" s="39">
        <v>1837060.4</v>
      </c>
      <c r="D17" s="12">
        <f t="shared" si="0"/>
        <v>7.3030108904548197E-3</v>
      </c>
      <c r="E17" s="12">
        <f t="shared" si="0"/>
        <v>2.8504596766111501E-2</v>
      </c>
      <c r="F17" s="13"/>
      <c r="G17" s="118">
        <f t="shared" si="4"/>
        <v>0.38930656082185378</v>
      </c>
      <c r="H17" s="12">
        <f t="shared" si="5"/>
        <v>2.8504596766111501E-2</v>
      </c>
      <c r="I17" s="117"/>
      <c r="J17" s="118">
        <f t="shared" si="6"/>
        <v>0.4953775838786747</v>
      </c>
      <c r="K17" s="12">
        <f t="shared" si="1"/>
        <v>2.8504596766111501E-2</v>
      </c>
      <c r="L17" s="117"/>
      <c r="M17" s="118">
        <f t="shared" si="7"/>
        <v>0.37639367229000054</v>
      </c>
      <c r="N17" s="12">
        <f t="shared" si="2"/>
        <v>2.8504596766111501E-2</v>
      </c>
      <c r="O17" s="117"/>
      <c r="P17" s="118">
        <f t="shared" si="8"/>
        <v>0.48761118170266826</v>
      </c>
      <c r="Q17" s="12">
        <f t="shared" si="3"/>
        <v>2.8504596766111501E-2</v>
      </c>
      <c r="R17" s="117"/>
    </row>
    <row r="18" spans="1:40" x14ac:dyDescent="0.25">
      <c r="A18" s="130">
        <v>36160</v>
      </c>
      <c r="B18" s="41">
        <v>279.31</v>
      </c>
      <c r="C18" s="39">
        <v>1838835.8</v>
      </c>
      <c r="D18" s="12">
        <f t="shared" si="0"/>
        <v>0.18457101658255226</v>
      </c>
      <c r="E18" s="12">
        <f t="shared" si="0"/>
        <v>1.7748258659326055E-2</v>
      </c>
      <c r="F18" s="13"/>
      <c r="G18" s="118">
        <f t="shared" si="4"/>
        <v>7.3030108904548197E-3</v>
      </c>
      <c r="H18" s="12">
        <f t="shared" si="5"/>
        <v>1.7748258659326055E-2</v>
      </c>
      <c r="I18" s="117"/>
      <c r="J18" s="118">
        <f t="shared" si="6"/>
        <v>0.38930656082185378</v>
      </c>
      <c r="K18" s="12">
        <f t="shared" si="1"/>
        <v>1.7748258659326055E-2</v>
      </c>
      <c r="L18" s="117"/>
      <c r="M18" s="118">
        <f t="shared" si="7"/>
        <v>0.4953775838786747</v>
      </c>
      <c r="N18" s="12">
        <f t="shared" si="2"/>
        <v>1.7748258659326055E-2</v>
      </c>
      <c r="O18" s="117"/>
      <c r="P18" s="118">
        <f t="shared" si="8"/>
        <v>0.37639367229000054</v>
      </c>
      <c r="Q18" s="12">
        <f t="shared" si="3"/>
        <v>1.7748258659326055E-2</v>
      </c>
      <c r="R18" s="117"/>
    </row>
    <row r="19" spans="1:40" x14ac:dyDescent="0.25">
      <c r="A19" s="130">
        <v>36250</v>
      </c>
      <c r="B19" s="41">
        <v>297.14999999999998</v>
      </c>
      <c r="C19" s="39">
        <v>1857889</v>
      </c>
      <c r="D19" s="12">
        <f t="shared" si="0"/>
        <v>3.2057515976660067E-2</v>
      </c>
      <c r="E19" s="12">
        <f t="shared" si="0"/>
        <v>2.1562806250028599E-2</v>
      </c>
      <c r="F19" s="13"/>
      <c r="G19" s="118">
        <f t="shared" si="4"/>
        <v>0.18457101658255226</v>
      </c>
      <c r="H19" s="12">
        <f t="shared" si="5"/>
        <v>2.1562806250028599E-2</v>
      </c>
      <c r="I19" s="117"/>
      <c r="J19" s="118">
        <f t="shared" si="6"/>
        <v>7.3030108904548197E-3</v>
      </c>
      <c r="K19" s="12">
        <f t="shared" si="1"/>
        <v>2.1562806250028599E-2</v>
      </c>
      <c r="L19" s="117"/>
      <c r="M19" s="118">
        <f t="shared" si="7"/>
        <v>0.38930656082185378</v>
      </c>
      <c r="N19" s="12">
        <f t="shared" si="2"/>
        <v>2.1562806250028599E-2</v>
      </c>
      <c r="O19" s="117"/>
      <c r="P19" s="118">
        <f t="shared" si="8"/>
        <v>0.4953775838786747</v>
      </c>
      <c r="Q19" s="12">
        <f t="shared" si="3"/>
        <v>2.1562806250028599E-2</v>
      </c>
      <c r="R19" s="117"/>
    </row>
    <row r="20" spans="1:40" x14ac:dyDescent="0.25">
      <c r="A20" s="130">
        <v>36341</v>
      </c>
      <c r="B20" s="41">
        <v>309.69</v>
      </c>
      <c r="C20" s="39">
        <v>1868561.3</v>
      </c>
      <c r="D20" s="12">
        <f t="shared" si="0"/>
        <v>4.0904813121807049E-2</v>
      </c>
      <c r="E20" s="12">
        <f t="shared" si="0"/>
        <v>2.2950959856199216E-2</v>
      </c>
      <c r="F20" s="13"/>
      <c r="G20" s="118">
        <f t="shared" si="4"/>
        <v>3.2057515976660067E-2</v>
      </c>
      <c r="H20" s="12">
        <f t="shared" si="5"/>
        <v>2.2950959856199216E-2</v>
      </c>
      <c r="I20" s="117"/>
      <c r="J20" s="118">
        <f t="shared" si="6"/>
        <v>0.18457101658255226</v>
      </c>
      <c r="K20" s="12">
        <f t="shared" si="1"/>
        <v>2.2950959856199216E-2</v>
      </c>
      <c r="L20" s="117"/>
      <c r="M20" s="118">
        <f t="shared" si="7"/>
        <v>7.3030108904548197E-3</v>
      </c>
      <c r="N20" s="12">
        <f t="shared" si="2"/>
        <v>2.2950959856199216E-2</v>
      </c>
      <c r="O20" s="117"/>
      <c r="P20" s="118">
        <f t="shared" si="8"/>
        <v>0.38930656082185378</v>
      </c>
      <c r="Q20" s="12">
        <f t="shared" si="3"/>
        <v>2.2950959856199216E-2</v>
      </c>
      <c r="R20" s="117"/>
    </row>
    <row r="21" spans="1:40" x14ac:dyDescent="0.25">
      <c r="A21" s="130">
        <v>36433</v>
      </c>
      <c r="B21" s="41">
        <v>303.91000000000003</v>
      </c>
      <c r="C21" s="39">
        <v>1890379.2</v>
      </c>
      <c r="D21" s="12">
        <f t="shared" si="0"/>
        <v>0.28851861273636903</v>
      </c>
      <c r="E21" s="12">
        <f t="shared" si="0"/>
        <v>2.9023977654735855E-2</v>
      </c>
      <c r="F21" s="13"/>
      <c r="G21" s="118">
        <f t="shared" si="4"/>
        <v>4.0904813121807049E-2</v>
      </c>
      <c r="H21" s="12">
        <f t="shared" si="5"/>
        <v>2.9023977654735855E-2</v>
      </c>
      <c r="I21" s="117"/>
      <c r="J21" s="118">
        <f t="shared" si="6"/>
        <v>3.2057515976660067E-2</v>
      </c>
      <c r="K21" s="12">
        <f t="shared" si="1"/>
        <v>2.9023977654735855E-2</v>
      </c>
      <c r="L21" s="117"/>
      <c r="M21" s="118">
        <f t="shared" si="7"/>
        <v>0.18457101658255226</v>
      </c>
      <c r="N21" s="12">
        <f t="shared" si="2"/>
        <v>2.9023977654735855E-2</v>
      </c>
      <c r="O21" s="117"/>
      <c r="P21" s="118">
        <f t="shared" si="8"/>
        <v>7.3030108904548197E-3</v>
      </c>
      <c r="Q21" s="12">
        <f t="shared" si="3"/>
        <v>2.9023977654735855E-2</v>
      </c>
      <c r="R21" s="117"/>
    </row>
    <row r="22" spans="1:40" x14ac:dyDescent="0.25">
      <c r="A22" s="130">
        <v>36525</v>
      </c>
      <c r="B22" s="41">
        <v>379.49</v>
      </c>
      <c r="C22" s="39">
        <v>1912346.2</v>
      </c>
      <c r="D22" s="12">
        <f t="shared" si="0"/>
        <v>0.35866957860441806</v>
      </c>
      <c r="E22" s="12">
        <f t="shared" si="0"/>
        <v>3.9976598236775684E-2</v>
      </c>
      <c r="F22" s="13"/>
      <c r="G22" s="118">
        <f t="shared" si="4"/>
        <v>0.28851861273636903</v>
      </c>
      <c r="H22" s="12">
        <f t="shared" si="5"/>
        <v>3.9976598236775684E-2</v>
      </c>
      <c r="I22" s="117"/>
      <c r="J22" s="118">
        <f t="shared" si="6"/>
        <v>4.0904813121807049E-2</v>
      </c>
      <c r="K22" s="12">
        <f t="shared" si="1"/>
        <v>3.9976598236775684E-2</v>
      </c>
      <c r="L22" s="117"/>
      <c r="M22" s="118">
        <f t="shared" si="7"/>
        <v>3.2057515976660067E-2</v>
      </c>
      <c r="N22" s="12">
        <f t="shared" si="2"/>
        <v>3.9976598236775684E-2</v>
      </c>
      <c r="O22" s="117"/>
      <c r="P22" s="118">
        <f t="shared" si="8"/>
        <v>0.18457101658255226</v>
      </c>
      <c r="Q22" s="12">
        <f t="shared" si="3"/>
        <v>3.9976598236775684E-2</v>
      </c>
      <c r="R22" s="117"/>
    </row>
    <row r="23" spans="1:40" ht="15.75" thickBot="1" x14ac:dyDescent="0.3">
      <c r="A23" s="130">
        <v>36616</v>
      </c>
      <c r="B23" s="41">
        <v>394.1</v>
      </c>
      <c r="C23" s="39">
        <v>1935480.6</v>
      </c>
      <c r="D23" s="12">
        <f t="shared" si="0"/>
        <v>0.32626619552414615</v>
      </c>
      <c r="E23" s="12">
        <f t="shared" si="0"/>
        <v>4.1763313093516441E-2</v>
      </c>
      <c r="F23" s="13"/>
      <c r="G23" s="118">
        <f t="shared" si="4"/>
        <v>0.35866957860441806</v>
      </c>
      <c r="H23" s="12">
        <f t="shared" si="5"/>
        <v>4.1763313093516441E-2</v>
      </c>
      <c r="I23" s="117"/>
      <c r="J23" s="118">
        <f t="shared" si="6"/>
        <v>0.28851861273636903</v>
      </c>
      <c r="K23" s="12">
        <f t="shared" si="1"/>
        <v>4.1763313093516441E-2</v>
      </c>
      <c r="L23" s="117"/>
      <c r="M23" s="118">
        <f t="shared" si="7"/>
        <v>4.0904813121807049E-2</v>
      </c>
      <c r="N23" s="12">
        <f t="shared" si="2"/>
        <v>4.1763313093516441E-2</v>
      </c>
      <c r="O23" s="117"/>
      <c r="P23" s="118">
        <f t="shared" si="8"/>
        <v>3.2057515976660067E-2</v>
      </c>
      <c r="Q23" s="12">
        <f t="shared" si="3"/>
        <v>4.1763313093516441E-2</v>
      </c>
      <c r="R23" s="117"/>
    </row>
    <row r="24" spans="1:40" ht="15.75" thickBot="1" x14ac:dyDescent="0.3">
      <c r="A24" s="130">
        <v>36707</v>
      </c>
      <c r="B24" s="41">
        <v>376.74</v>
      </c>
      <c r="C24" s="39">
        <v>1952601.6</v>
      </c>
      <c r="D24" s="12">
        <f t="shared" si="0"/>
        <v>0.21650682941005517</v>
      </c>
      <c r="E24" s="12">
        <f t="shared" si="0"/>
        <v>4.4975939510253138E-2</v>
      </c>
      <c r="F24" s="13"/>
      <c r="G24" s="118">
        <f t="shared" si="4"/>
        <v>0.32626619552414615</v>
      </c>
      <c r="H24" s="12">
        <f t="shared" si="5"/>
        <v>4.4975939510253138E-2</v>
      </c>
      <c r="I24" s="117"/>
      <c r="J24" s="118">
        <f t="shared" si="6"/>
        <v>0.35866957860441806</v>
      </c>
      <c r="K24" s="12">
        <f t="shared" si="1"/>
        <v>4.4975939510253138E-2</v>
      </c>
      <c r="L24" s="117"/>
      <c r="M24" s="118">
        <f t="shared" si="7"/>
        <v>0.28851861273636903</v>
      </c>
      <c r="N24" s="12">
        <f t="shared" si="2"/>
        <v>4.4975939510253138E-2</v>
      </c>
      <c r="O24" s="117"/>
      <c r="P24" s="118">
        <f t="shared" si="8"/>
        <v>4.0904813121807049E-2</v>
      </c>
      <c r="Q24" s="12">
        <f t="shared" si="3"/>
        <v>4.4975939510253138E-2</v>
      </c>
      <c r="R24" s="117"/>
      <c r="AI24" s="95" t="s">
        <v>364</v>
      </c>
      <c r="AJ24" s="96"/>
      <c r="AK24" s="96"/>
      <c r="AL24" s="96"/>
      <c r="AM24" s="96"/>
      <c r="AN24" s="97"/>
    </row>
    <row r="25" spans="1:40" x14ac:dyDescent="0.25">
      <c r="A25" s="130">
        <v>36799</v>
      </c>
      <c r="B25" s="41">
        <v>377.44</v>
      </c>
      <c r="C25" s="39">
        <v>1963435.9</v>
      </c>
      <c r="D25" s="12">
        <f t="shared" si="0"/>
        <v>0.241946628936198</v>
      </c>
      <c r="E25" s="12">
        <f t="shared" si="0"/>
        <v>3.8646584769870485E-2</v>
      </c>
      <c r="F25" s="13"/>
      <c r="G25" s="118">
        <f t="shared" si="4"/>
        <v>0.21650682941005517</v>
      </c>
      <c r="H25" s="12">
        <f t="shared" si="5"/>
        <v>3.8646584769870485E-2</v>
      </c>
      <c r="I25" s="117"/>
      <c r="J25" s="118">
        <f t="shared" si="6"/>
        <v>0.32626619552414615</v>
      </c>
      <c r="K25" s="12">
        <f t="shared" si="1"/>
        <v>3.8646584769870485E-2</v>
      </c>
      <c r="L25" s="117"/>
      <c r="M25" s="118">
        <f t="shared" si="7"/>
        <v>0.35866957860441806</v>
      </c>
      <c r="N25" s="12">
        <f t="shared" si="2"/>
        <v>3.8646584769870485E-2</v>
      </c>
      <c r="O25" s="117"/>
      <c r="P25" s="118">
        <f t="shared" si="8"/>
        <v>0.28851861273636903</v>
      </c>
      <c r="Q25" s="12">
        <f t="shared" si="3"/>
        <v>3.8646584769870485E-2</v>
      </c>
      <c r="R25" s="117"/>
      <c r="AI25" s="98" t="s">
        <v>321</v>
      </c>
      <c r="AJ25" s="99">
        <f>AVERAGE(F:F)</f>
        <v>0.36251225166890311</v>
      </c>
      <c r="AK25" s="100"/>
      <c r="AL25" s="100"/>
      <c r="AM25" s="100"/>
      <c r="AN25" s="101"/>
    </row>
    <row r="26" spans="1:40" x14ac:dyDescent="0.25">
      <c r="A26" s="130">
        <v>36891</v>
      </c>
      <c r="B26" s="41">
        <v>359.79</v>
      </c>
      <c r="C26" s="39">
        <v>1976811.9</v>
      </c>
      <c r="D26" s="12">
        <f t="shared" si="0"/>
        <v>-5.1911776331392101E-2</v>
      </c>
      <c r="E26" s="12">
        <f t="shared" si="0"/>
        <v>3.3710266477900319E-2</v>
      </c>
      <c r="F26" s="13"/>
      <c r="G26" s="118">
        <f t="shared" si="4"/>
        <v>0.241946628936198</v>
      </c>
      <c r="H26" s="12">
        <f t="shared" si="5"/>
        <v>3.3710266477900319E-2</v>
      </c>
      <c r="I26" s="117"/>
      <c r="J26" s="118">
        <f t="shared" si="6"/>
        <v>0.21650682941005517</v>
      </c>
      <c r="K26" s="12">
        <f t="shared" si="1"/>
        <v>3.3710266477900319E-2</v>
      </c>
      <c r="L26" s="117"/>
      <c r="M26" s="118">
        <f t="shared" si="7"/>
        <v>0.32626619552414615</v>
      </c>
      <c r="N26" s="12">
        <f t="shared" si="2"/>
        <v>3.3710266477900319E-2</v>
      </c>
      <c r="O26" s="117"/>
      <c r="P26" s="118">
        <f t="shared" si="8"/>
        <v>0.35866957860441806</v>
      </c>
      <c r="Q26" s="12">
        <f t="shared" si="3"/>
        <v>3.3710266477900319E-2</v>
      </c>
      <c r="R26" s="117"/>
      <c r="AI26" s="102" t="s">
        <v>331</v>
      </c>
      <c r="AJ26" s="103">
        <f>AVERAGE(I:I)</f>
        <v>0.56937819440878579</v>
      </c>
      <c r="AK26" s="104"/>
      <c r="AL26" s="104"/>
      <c r="AM26" s="104"/>
      <c r="AN26" s="105"/>
    </row>
    <row r="27" spans="1:40" x14ac:dyDescent="0.25">
      <c r="A27" s="130">
        <v>36981</v>
      </c>
      <c r="B27" s="41">
        <v>321.7</v>
      </c>
      <c r="C27" s="39">
        <v>1996574.6</v>
      </c>
      <c r="D27" s="12">
        <f t="shared" si="0"/>
        <v>-0.18370971834559768</v>
      </c>
      <c r="E27" s="12">
        <f t="shared" si="0"/>
        <v>3.1565286678667759E-2</v>
      </c>
      <c r="F27" s="13">
        <f t="shared" ref="F27:F90" si="9">CORREL(D7:D27,E7:E27)</f>
        <v>0.1999457055055007</v>
      </c>
      <c r="G27" s="118">
        <f t="shared" si="4"/>
        <v>-5.1911776331392101E-2</v>
      </c>
      <c r="H27" s="12">
        <f t="shared" si="5"/>
        <v>3.1565286678667759E-2</v>
      </c>
      <c r="I27" s="13"/>
      <c r="J27" s="118">
        <f t="shared" si="6"/>
        <v>0.241946628936198</v>
      </c>
      <c r="K27" s="12">
        <f t="shared" si="1"/>
        <v>3.1565286678667759E-2</v>
      </c>
      <c r="L27" s="117"/>
      <c r="M27" s="118">
        <f t="shared" si="7"/>
        <v>0.21650682941005517</v>
      </c>
      <c r="N27" s="12">
        <f t="shared" si="2"/>
        <v>3.1565286678667759E-2</v>
      </c>
      <c r="O27" s="117"/>
      <c r="P27" s="118">
        <f t="shared" si="8"/>
        <v>0.32626619552414615</v>
      </c>
      <c r="Q27" s="12">
        <f t="shared" si="3"/>
        <v>3.1565286678667759E-2</v>
      </c>
      <c r="R27" s="117"/>
      <c r="AI27" s="102" t="s">
        <v>332</v>
      </c>
      <c r="AJ27" s="103">
        <f>AVERAGE(L:L)</f>
        <v>0.61632837392954154</v>
      </c>
      <c r="AK27" s="104"/>
      <c r="AL27" s="104"/>
      <c r="AM27" s="104"/>
      <c r="AN27" s="105"/>
    </row>
    <row r="28" spans="1:40" x14ac:dyDescent="0.25">
      <c r="A28" s="130">
        <v>37072</v>
      </c>
      <c r="B28" s="41">
        <v>329.35</v>
      </c>
      <c r="C28" s="39">
        <v>1998316.7</v>
      </c>
      <c r="D28" s="12">
        <f t="shared" si="0"/>
        <v>-0.12578966926793012</v>
      </c>
      <c r="E28" s="12">
        <f t="shared" si="0"/>
        <v>2.3412405275095471E-2</v>
      </c>
      <c r="F28" s="13">
        <f t="shared" si="9"/>
        <v>0.25312141191405829</v>
      </c>
      <c r="G28" s="118">
        <f t="shared" si="4"/>
        <v>-0.18370971834559768</v>
      </c>
      <c r="H28" s="12">
        <f t="shared" si="5"/>
        <v>2.3412405275095471E-2</v>
      </c>
      <c r="I28" s="13">
        <f t="shared" ref="I28:I91" si="10">CORREL(G8:G28,H8:H28)</f>
        <v>0.42439238549330394</v>
      </c>
      <c r="J28" s="118">
        <f t="shared" si="6"/>
        <v>-5.1911776331392101E-2</v>
      </c>
      <c r="K28" s="12">
        <f t="shared" si="1"/>
        <v>2.3412405275095471E-2</v>
      </c>
      <c r="L28" s="117"/>
      <c r="M28" s="118">
        <f t="shared" si="7"/>
        <v>0.241946628936198</v>
      </c>
      <c r="N28" s="12">
        <f t="shared" si="2"/>
        <v>2.3412405275095471E-2</v>
      </c>
      <c r="O28" s="117"/>
      <c r="P28" s="118">
        <f t="shared" si="8"/>
        <v>0.21650682941005517</v>
      </c>
      <c r="Q28" s="12">
        <f t="shared" si="3"/>
        <v>2.3412405275095471E-2</v>
      </c>
      <c r="R28" s="117"/>
      <c r="AI28" s="102" t="s">
        <v>333</v>
      </c>
      <c r="AJ28" s="103">
        <f>AVERAGE(O:O)</f>
        <v>0.56858266550923797</v>
      </c>
      <c r="AK28" s="104"/>
      <c r="AL28" s="104"/>
      <c r="AM28" s="104"/>
      <c r="AN28" s="105"/>
    </row>
    <row r="29" spans="1:40" ht="15.75" thickBot="1" x14ac:dyDescent="0.3">
      <c r="A29" s="130">
        <v>37164</v>
      </c>
      <c r="B29" s="41">
        <v>266.29000000000002</v>
      </c>
      <c r="C29" s="39">
        <v>2001040.3</v>
      </c>
      <c r="D29" s="12">
        <f t="shared" si="0"/>
        <v>-0.29448389147944043</v>
      </c>
      <c r="E29" s="12">
        <f t="shared" si="0"/>
        <v>1.9152344112685293E-2</v>
      </c>
      <c r="F29" s="13">
        <f t="shared" si="9"/>
        <v>0.35287881075084532</v>
      </c>
      <c r="G29" s="118">
        <f t="shared" si="4"/>
        <v>-0.12578966926793012</v>
      </c>
      <c r="H29" s="12">
        <f t="shared" si="5"/>
        <v>1.9152344112685293E-2</v>
      </c>
      <c r="I29" s="13">
        <f t="shared" si="10"/>
        <v>0.50729454534284468</v>
      </c>
      <c r="J29" s="118">
        <f t="shared" si="6"/>
        <v>-0.18370971834559768</v>
      </c>
      <c r="K29" s="12">
        <f t="shared" si="1"/>
        <v>1.9152344112685293E-2</v>
      </c>
      <c r="L29" s="13">
        <f t="shared" ref="L29:L92" si="11">CORREL(J9:J29,K9:K29)</f>
        <v>0.39330684585149273</v>
      </c>
      <c r="M29" s="118">
        <f t="shared" si="7"/>
        <v>-5.1911776331392101E-2</v>
      </c>
      <c r="N29" s="12">
        <f t="shared" si="2"/>
        <v>1.9152344112685293E-2</v>
      </c>
      <c r="O29" s="117"/>
      <c r="P29" s="118">
        <f t="shared" si="8"/>
        <v>0.241946628936198</v>
      </c>
      <c r="Q29" s="12">
        <f t="shared" si="3"/>
        <v>1.9152344112685293E-2</v>
      </c>
      <c r="R29" s="117"/>
      <c r="AI29" s="106" t="s">
        <v>334</v>
      </c>
      <c r="AJ29" s="107">
        <f>AVERAGE(R:R)</f>
        <v>0.44161496312997667</v>
      </c>
      <c r="AK29" s="108"/>
      <c r="AL29" s="108"/>
      <c r="AM29" s="108"/>
      <c r="AN29" s="109"/>
    </row>
    <row r="30" spans="1:40" x14ac:dyDescent="0.25">
      <c r="A30" s="130">
        <v>37256</v>
      </c>
      <c r="B30" s="41">
        <v>298.16000000000003</v>
      </c>
      <c r="C30" s="39">
        <v>2003742.8</v>
      </c>
      <c r="D30" s="12">
        <f t="shared" si="0"/>
        <v>-0.17129436615803662</v>
      </c>
      <c r="E30" s="12">
        <f t="shared" si="0"/>
        <v>1.3623400385236462E-2</v>
      </c>
      <c r="F30" s="13">
        <f t="shared" si="9"/>
        <v>0.44353855831589095</v>
      </c>
      <c r="G30" s="118">
        <f t="shared" si="4"/>
        <v>-0.29448389147944043</v>
      </c>
      <c r="H30" s="12">
        <f t="shared" si="5"/>
        <v>1.3623400385236462E-2</v>
      </c>
      <c r="I30" s="13">
        <f t="shared" si="10"/>
        <v>0.61385640474156</v>
      </c>
      <c r="J30" s="118">
        <f t="shared" si="6"/>
        <v>-0.12578966926793012</v>
      </c>
      <c r="K30" s="12">
        <f t="shared" si="1"/>
        <v>1.3623400385236462E-2</v>
      </c>
      <c r="L30" s="13">
        <f t="shared" si="11"/>
        <v>0.50284459166596085</v>
      </c>
      <c r="M30" s="118">
        <f t="shared" si="7"/>
        <v>-0.18370971834559768</v>
      </c>
      <c r="N30" s="12">
        <f t="shared" si="2"/>
        <v>1.3623400385236462E-2</v>
      </c>
      <c r="O30" s="13">
        <f t="shared" ref="O30:O93" si="12">CORREL(M10:M30,N10:N30)</f>
        <v>0.22865088998883884</v>
      </c>
      <c r="P30" s="118">
        <f t="shared" si="8"/>
        <v>-5.1911776331392101E-2</v>
      </c>
      <c r="Q30" s="12">
        <f t="shared" si="3"/>
        <v>1.3623400385236462E-2</v>
      </c>
      <c r="R30" s="117"/>
      <c r="AJ30" s="2"/>
    </row>
    <row r="31" spans="1:40" x14ac:dyDescent="0.25">
      <c r="A31" s="130">
        <v>37346</v>
      </c>
      <c r="B31" s="41">
        <v>303.04000000000002</v>
      </c>
      <c r="C31" s="39">
        <v>2004808.1</v>
      </c>
      <c r="D31" s="12">
        <f t="shared" si="0"/>
        <v>-5.800435188063402E-2</v>
      </c>
      <c r="E31" s="12">
        <f t="shared" si="0"/>
        <v>4.1238128542755437E-3</v>
      </c>
      <c r="F31" s="13">
        <f t="shared" si="9"/>
        <v>0.49567094172319376</v>
      </c>
      <c r="G31" s="118">
        <f t="shared" si="4"/>
        <v>-0.17129436615803662</v>
      </c>
      <c r="H31" s="12">
        <f t="shared" si="5"/>
        <v>4.1238128542755437E-3</v>
      </c>
      <c r="I31" s="13">
        <f t="shared" si="10"/>
        <v>0.67736657198867356</v>
      </c>
      <c r="J31" s="118">
        <f t="shared" si="6"/>
        <v>-0.29448389147944043</v>
      </c>
      <c r="K31" s="12">
        <f t="shared" si="1"/>
        <v>4.1238128542755437E-3</v>
      </c>
      <c r="L31" s="13">
        <f t="shared" si="11"/>
        <v>0.64346025501346538</v>
      </c>
      <c r="M31" s="118">
        <f t="shared" si="7"/>
        <v>-0.12578966926793012</v>
      </c>
      <c r="N31" s="12">
        <f t="shared" si="2"/>
        <v>4.1238128542755437E-3</v>
      </c>
      <c r="O31" s="13">
        <f t="shared" si="12"/>
        <v>0.39605211434106324</v>
      </c>
      <c r="P31" s="118">
        <f t="shared" si="8"/>
        <v>-0.18370971834559768</v>
      </c>
      <c r="Q31" s="12">
        <f t="shared" si="3"/>
        <v>4.1238128542755437E-3</v>
      </c>
      <c r="R31" s="13">
        <f t="shared" ref="R31:R94" si="13">CORREL(P11:P31,Q11:Q31)</f>
        <v>0.17016362776619803</v>
      </c>
    </row>
    <row r="32" spans="1:40" x14ac:dyDescent="0.25">
      <c r="A32" s="130">
        <v>37437</v>
      </c>
      <c r="B32" s="41">
        <v>254.04</v>
      </c>
      <c r="C32" s="39">
        <v>2015716.9</v>
      </c>
      <c r="D32" s="12">
        <f t="shared" si="0"/>
        <v>-0.22866251707909524</v>
      </c>
      <c r="E32" s="12">
        <f t="shared" si="0"/>
        <v>8.7074286072872376E-3</v>
      </c>
      <c r="F32" s="13">
        <f t="shared" si="9"/>
        <v>0.59091489784461781</v>
      </c>
      <c r="G32" s="118">
        <f t="shared" si="4"/>
        <v>-5.800435188063402E-2</v>
      </c>
      <c r="H32" s="12">
        <f t="shared" si="5"/>
        <v>8.7074286072872376E-3</v>
      </c>
      <c r="I32" s="13">
        <f t="shared" si="10"/>
        <v>0.70680541077334236</v>
      </c>
      <c r="J32" s="118">
        <f t="shared" si="6"/>
        <v>-0.17129436615803662</v>
      </c>
      <c r="K32" s="12">
        <f t="shared" si="1"/>
        <v>8.7074286072872376E-3</v>
      </c>
      <c r="L32" s="13">
        <f t="shared" si="11"/>
        <v>0.69432025163956579</v>
      </c>
      <c r="M32" s="118">
        <f t="shared" si="7"/>
        <v>-0.29448389147944043</v>
      </c>
      <c r="N32" s="12">
        <f t="shared" si="2"/>
        <v>8.7074286072872376E-3</v>
      </c>
      <c r="O32" s="13">
        <f t="shared" si="12"/>
        <v>0.51456423483807723</v>
      </c>
      <c r="P32" s="118">
        <f t="shared" si="8"/>
        <v>-0.12578966926793012</v>
      </c>
      <c r="Q32" s="12">
        <f t="shared" si="3"/>
        <v>8.7074286072872376E-3</v>
      </c>
      <c r="R32" s="13">
        <f t="shared" si="13"/>
        <v>0.30254768155137712</v>
      </c>
    </row>
    <row r="33" spans="1:18" x14ac:dyDescent="0.25">
      <c r="A33" s="130">
        <v>37529</v>
      </c>
      <c r="B33" s="41">
        <v>194.76</v>
      </c>
      <c r="C33" s="39">
        <v>2024388.7</v>
      </c>
      <c r="D33" s="12">
        <f t="shared" si="0"/>
        <v>-0.26861692140147964</v>
      </c>
      <c r="E33" s="12">
        <f t="shared" si="0"/>
        <v>1.1668130821752998E-2</v>
      </c>
      <c r="F33" s="13">
        <f t="shared" si="9"/>
        <v>0.66143604357315322</v>
      </c>
      <c r="G33" s="118">
        <f t="shared" si="4"/>
        <v>-0.22866251707909524</v>
      </c>
      <c r="H33" s="12">
        <f t="shared" si="5"/>
        <v>1.1668130821752998E-2</v>
      </c>
      <c r="I33" s="13">
        <f t="shared" si="10"/>
        <v>0.74896984655760612</v>
      </c>
      <c r="J33" s="118">
        <f t="shared" si="6"/>
        <v>-5.800435188063402E-2</v>
      </c>
      <c r="K33" s="12">
        <f t="shared" si="1"/>
        <v>1.1668130821752998E-2</v>
      </c>
      <c r="L33" s="13">
        <f t="shared" si="11"/>
        <v>0.7131710618625694</v>
      </c>
      <c r="M33" s="118">
        <f t="shared" si="7"/>
        <v>-0.17129436615803662</v>
      </c>
      <c r="N33" s="12">
        <f t="shared" si="2"/>
        <v>1.1668130821752998E-2</v>
      </c>
      <c r="O33" s="13">
        <f t="shared" si="12"/>
        <v>0.56282795854350609</v>
      </c>
      <c r="P33" s="118">
        <f t="shared" si="8"/>
        <v>-0.29448389147944043</v>
      </c>
      <c r="Q33" s="12">
        <f t="shared" si="3"/>
        <v>1.1668130821752998E-2</v>
      </c>
      <c r="R33" s="13">
        <f t="shared" si="13"/>
        <v>0.40046900975575056</v>
      </c>
    </row>
    <row r="34" spans="1:18" x14ac:dyDescent="0.25">
      <c r="A34" s="130">
        <v>37621</v>
      </c>
      <c r="B34" s="41">
        <v>203.25</v>
      </c>
      <c r="C34" s="39">
        <v>2027527.4</v>
      </c>
      <c r="D34" s="12">
        <f t="shared" si="0"/>
        <v>-0.31831902334317153</v>
      </c>
      <c r="E34" s="12">
        <f t="shared" si="0"/>
        <v>1.1870086320459716E-2</v>
      </c>
      <c r="F34" s="13">
        <f t="shared" si="9"/>
        <v>0.72704300588569992</v>
      </c>
      <c r="G34" s="118">
        <f t="shared" si="4"/>
        <v>-0.26861692140147964</v>
      </c>
      <c r="H34" s="12">
        <f t="shared" si="5"/>
        <v>1.1870086320459716E-2</v>
      </c>
      <c r="I34" s="13">
        <f t="shared" si="10"/>
        <v>0.78901422610844085</v>
      </c>
      <c r="J34" s="118">
        <f t="shared" si="6"/>
        <v>-0.22866251707909524</v>
      </c>
      <c r="K34" s="12">
        <f t="shared" si="1"/>
        <v>1.1870086320459716E-2</v>
      </c>
      <c r="L34" s="13">
        <f t="shared" si="11"/>
        <v>0.74212090978282652</v>
      </c>
      <c r="M34" s="118">
        <f t="shared" si="7"/>
        <v>-5.800435188063402E-2</v>
      </c>
      <c r="N34" s="12">
        <f t="shared" si="2"/>
        <v>1.1870086320459716E-2</v>
      </c>
      <c r="O34" s="13">
        <f t="shared" si="12"/>
        <v>0.58574408539232103</v>
      </c>
      <c r="P34" s="118">
        <f t="shared" si="8"/>
        <v>-0.17129436615803662</v>
      </c>
      <c r="Q34" s="12">
        <f t="shared" si="3"/>
        <v>1.1870086320459716E-2</v>
      </c>
      <c r="R34" s="13">
        <f t="shared" si="13"/>
        <v>0.45430358326081105</v>
      </c>
    </row>
    <row r="35" spans="1:18" x14ac:dyDescent="0.25">
      <c r="A35" s="130">
        <v>37711</v>
      </c>
      <c r="B35" s="41">
        <v>176.41</v>
      </c>
      <c r="C35" s="39">
        <v>2020810.3</v>
      </c>
      <c r="D35" s="12">
        <f t="shared" si="0"/>
        <v>-0.41786562829989449</v>
      </c>
      <c r="E35" s="12">
        <f t="shared" si="0"/>
        <v>7.9819110866521381E-3</v>
      </c>
      <c r="F35" s="13">
        <f t="shared" si="9"/>
        <v>0.75109358479602661</v>
      </c>
      <c r="G35" s="118">
        <f t="shared" si="4"/>
        <v>-0.31831902334317153</v>
      </c>
      <c r="H35" s="12">
        <f t="shared" si="5"/>
        <v>7.9819110866521381E-3</v>
      </c>
      <c r="I35" s="13">
        <f t="shared" si="10"/>
        <v>0.81338705478594597</v>
      </c>
      <c r="J35" s="118">
        <f t="shared" si="6"/>
        <v>-0.26861692140147964</v>
      </c>
      <c r="K35" s="12">
        <f t="shared" si="1"/>
        <v>7.9819110866521381E-3</v>
      </c>
      <c r="L35" s="13">
        <f t="shared" si="11"/>
        <v>0.7612068986117928</v>
      </c>
      <c r="M35" s="118">
        <f t="shared" si="7"/>
        <v>-0.22866251707909524</v>
      </c>
      <c r="N35" s="12">
        <f t="shared" si="2"/>
        <v>7.9819110866521381E-3</v>
      </c>
      <c r="O35" s="13">
        <f t="shared" si="12"/>
        <v>0.62016008780832366</v>
      </c>
      <c r="P35" s="118">
        <f t="shared" si="8"/>
        <v>-5.800435188063402E-2</v>
      </c>
      <c r="Q35" s="12">
        <f t="shared" si="3"/>
        <v>7.9819110866521381E-3</v>
      </c>
      <c r="R35" s="13">
        <f t="shared" si="13"/>
        <v>0.48588618430987623</v>
      </c>
    </row>
    <row r="36" spans="1:18" x14ac:dyDescent="0.25">
      <c r="A36" s="130">
        <v>37802</v>
      </c>
      <c r="B36" s="41">
        <v>202.94</v>
      </c>
      <c r="C36" s="39">
        <v>2022742.1</v>
      </c>
      <c r="D36" s="12">
        <f t="shared" si="0"/>
        <v>-0.20114942528735635</v>
      </c>
      <c r="E36" s="12">
        <f t="shared" si="0"/>
        <v>3.4852116385988285E-3</v>
      </c>
      <c r="F36" s="13">
        <f t="shared" si="9"/>
        <v>0.7354194893075825</v>
      </c>
      <c r="G36" s="118">
        <f t="shared" si="4"/>
        <v>-0.41786562829989449</v>
      </c>
      <c r="H36" s="12">
        <f t="shared" si="5"/>
        <v>3.4852116385988285E-3</v>
      </c>
      <c r="I36" s="13">
        <f t="shared" si="10"/>
        <v>0.8253113941112844</v>
      </c>
      <c r="J36" s="118">
        <f t="shared" si="6"/>
        <v>-0.31831902334317153</v>
      </c>
      <c r="K36" s="12">
        <f t="shared" si="1"/>
        <v>3.4852116385988285E-3</v>
      </c>
      <c r="L36" s="13">
        <f t="shared" si="11"/>
        <v>0.77134967864773585</v>
      </c>
      <c r="M36" s="118">
        <f t="shared" si="7"/>
        <v>-0.26861692140147964</v>
      </c>
      <c r="N36" s="12">
        <f t="shared" si="2"/>
        <v>3.4852116385988285E-3</v>
      </c>
      <c r="O36" s="13">
        <f t="shared" si="12"/>
        <v>0.64081172706933387</v>
      </c>
      <c r="P36" s="118">
        <f t="shared" si="8"/>
        <v>-0.22866251707909524</v>
      </c>
      <c r="Q36" s="12">
        <f t="shared" si="3"/>
        <v>3.4852116385988285E-3</v>
      </c>
      <c r="R36" s="13">
        <f t="shared" si="13"/>
        <v>0.53274473739889916</v>
      </c>
    </row>
    <row r="37" spans="1:18" x14ac:dyDescent="0.25">
      <c r="A37" s="130">
        <v>37894</v>
      </c>
      <c r="B37" s="41">
        <v>206.86</v>
      </c>
      <c r="C37" s="39">
        <v>2034235.2</v>
      </c>
      <c r="D37" s="12">
        <f t="shared" si="0"/>
        <v>6.2127746970630726E-2</v>
      </c>
      <c r="E37" s="12">
        <f t="shared" si="0"/>
        <v>4.8639374444245931E-3</v>
      </c>
      <c r="F37" s="13">
        <f t="shared" si="9"/>
        <v>0.682394373924053</v>
      </c>
      <c r="G37" s="118">
        <f t="shared" si="4"/>
        <v>-0.20114942528735635</v>
      </c>
      <c r="H37" s="12">
        <f t="shared" si="5"/>
        <v>4.8639374444245931E-3</v>
      </c>
      <c r="I37" s="13">
        <f t="shared" si="10"/>
        <v>0.85220509176432446</v>
      </c>
      <c r="J37" s="118">
        <f t="shared" si="6"/>
        <v>-0.41786562829989449</v>
      </c>
      <c r="K37" s="12">
        <f t="shared" si="1"/>
        <v>4.8639374444245931E-3</v>
      </c>
      <c r="L37" s="13">
        <f t="shared" si="11"/>
        <v>0.7937937321665044</v>
      </c>
      <c r="M37" s="118">
        <f t="shared" si="7"/>
        <v>-0.31831902334317153</v>
      </c>
      <c r="N37" s="12">
        <f t="shared" si="2"/>
        <v>4.8639374444245931E-3</v>
      </c>
      <c r="O37" s="13">
        <f t="shared" si="12"/>
        <v>0.67415159889143439</v>
      </c>
      <c r="P37" s="118">
        <f t="shared" si="8"/>
        <v>-0.26861692140147964</v>
      </c>
      <c r="Q37" s="12">
        <f t="shared" si="3"/>
        <v>4.8639374444245931E-3</v>
      </c>
      <c r="R37" s="13">
        <f t="shared" si="13"/>
        <v>0.56594013390056708</v>
      </c>
    </row>
    <row r="38" spans="1:18" x14ac:dyDescent="0.25">
      <c r="A38" s="130">
        <v>37986</v>
      </c>
      <c r="B38" s="41">
        <v>229.31</v>
      </c>
      <c r="C38" s="39">
        <v>2048976.2</v>
      </c>
      <c r="D38" s="12">
        <f t="shared" si="0"/>
        <v>0.12821648216482173</v>
      </c>
      <c r="E38" s="12">
        <f t="shared" si="0"/>
        <v>1.0578796617002562E-2</v>
      </c>
      <c r="F38" s="13">
        <f t="shared" si="9"/>
        <v>0.6386565852360605</v>
      </c>
      <c r="G38" s="118">
        <f t="shared" si="4"/>
        <v>6.2127746970630726E-2</v>
      </c>
      <c r="H38" s="12">
        <f t="shared" si="5"/>
        <v>1.0578796617002562E-2</v>
      </c>
      <c r="I38" s="13">
        <f t="shared" si="10"/>
        <v>0.8440167472229404</v>
      </c>
      <c r="J38" s="118">
        <f t="shared" si="6"/>
        <v>-0.20114942528735635</v>
      </c>
      <c r="K38" s="12">
        <f t="shared" si="1"/>
        <v>1.0578796617002562E-2</v>
      </c>
      <c r="L38" s="13">
        <f t="shared" si="11"/>
        <v>0.82877744579696544</v>
      </c>
      <c r="M38" s="118">
        <f t="shared" si="7"/>
        <v>-0.41786562829989449</v>
      </c>
      <c r="N38" s="12">
        <f t="shared" si="2"/>
        <v>1.0578796617002562E-2</v>
      </c>
      <c r="O38" s="13">
        <f t="shared" si="12"/>
        <v>0.68107836910560282</v>
      </c>
      <c r="P38" s="118">
        <f t="shared" si="8"/>
        <v>-0.31831902334317153</v>
      </c>
      <c r="Q38" s="12">
        <f t="shared" si="3"/>
        <v>1.0578796617002562E-2</v>
      </c>
      <c r="R38" s="13">
        <f t="shared" si="13"/>
        <v>0.58332690868626069</v>
      </c>
    </row>
    <row r="39" spans="1:18" x14ac:dyDescent="0.25">
      <c r="A39" s="130">
        <v>38077</v>
      </c>
      <c r="B39" s="41">
        <v>236.59</v>
      </c>
      <c r="C39" s="39">
        <v>2059239.9</v>
      </c>
      <c r="D39" s="12">
        <f t="shared" si="0"/>
        <v>0.34113712374581939</v>
      </c>
      <c r="E39" s="12">
        <f t="shared" si="0"/>
        <v>1.9016926032097148E-2</v>
      </c>
      <c r="F39" s="13">
        <f t="shared" si="9"/>
        <v>0.61391511994835524</v>
      </c>
      <c r="G39" s="118">
        <f t="shared" si="4"/>
        <v>0.12821648216482173</v>
      </c>
      <c r="H39" s="12">
        <f t="shared" si="5"/>
        <v>1.9016926032097148E-2</v>
      </c>
      <c r="I39" s="13">
        <f t="shared" si="10"/>
        <v>0.83281950471781918</v>
      </c>
      <c r="J39" s="118">
        <f t="shared" si="6"/>
        <v>6.2127746970630726E-2</v>
      </c>
      <c r="K39" s="12">
        <f t="shared" si="1"/>
        <v>1.9016926032097148E-2</v>
      </c>
      <c r="L39" s="13">
        <f t="shared" si="11"/>
        <v>0.90919372184016112</v>
      </c>
      <c r="M39" s="118">
        <f t="shared" si="7"/>
        <v>-0.20114942528735635</v>
      </c>
      <c r="N39" s="12">
        <f t="shared" si="2"/>
        <v>1.9016926032097148E-2</v>
      </c>
      <c r="O39" s="13">
        <f t="shared" si="12"/>
        <v>0.76568951054293999</v>
      </c>
      <c r="P39" s="118">
        <f t="shared" si="8"/>
        <v>-0.41786562829989449</v>
      </c>
      <c r="Q39" s="12">
        <f t="shared" si="3"/>
        <v>1.9016926032097148E-2</v>
      </c>
      <c r="R39" s="13">
        <f t="shared" si="13"/>
        <v>0.59214889943087357</v>
      </c>
    </row>
    <row r="40" spans="1:18" x14ac:dyDescent="0.25">
      <c r="A40" s="130">
        <v>38168</v>
      </c>
      <c r="B40" s="41">
        <v>240.86</v>
      </c>
      <c r="C40" s="39">
        <v>2071962.8</v>
      </c>
      <c r="D40" s="12">
        <f t="shared" si="0"/>
        <v>0.18685325712033118</v>
      </c>
      <c r="E40" s="12">
        <f t="shared" si="0"/>
        <v>2.4333650839620136E-2</v>
      </c>
      <c r="F40" s="13">
        <f t="shared" si="9"/>
        <v>0.61292226637946856</v>
      </c>
      <c r="G40" s="118">
        <f t="shared" si="4"/>
        <v>0.34113712374581939</v>
      </c>
      <c r="H40" s="12">
        <f t="shared" si="5"/>
        <v>2.4333650839620136E-2</v>
      </c>
      <c r="I40" s="13">
        <f t="shared" si="10"/>
        <v>0.81633358427857605</v>
      </c>
      <c r="J40" s="118">
        <f t="shared" si="6"/>
        <v>0.12821648216482173</v>
      </c>
      <c r="K40" s="12">
        <f t="shared" si="1"/>
        <v>2.4333650839620136E-2</v>
      </c>
      <c r="L40" s="13">
        <f t="shared" si="11"/>
        <v>0.90619741457587355</v>
      </c>
      <c r="M40" s="118">
        <f t="shared" si="7"/>
        <v>6.2127746970630726E-2</v>
      </c>
      <c r="N40" s="12">
        <f t="shared" si="2"/>
        <v>2.4333650839620136E-2</v>
      </c>
      <c r="O40" s="13">
        <f t="shared" si="12"/>
        <v>0.82164816751483738</v>
      </c>
      <c r="P40" s="118">
        <f t="shared" si="8"/>
        <v>-0.20114942528735635</v>
      </c>
      <c r="Q40" s="12">
        <f t="shared" si="3"/>
        <v>2.4333650839620136E-2</v>
      </c>
      <c r="R40" s="13">
        <f t="shared" si="13"/>
        <v>0.62415930995606217</v>
      </c>
    </row>
    <row r="41" spans="1:18" x14ac:dyDescent="0.25">
      <c r="A41" s="130">
        <v>38260</v>
      </c>
      <c r="B41" s="41">
        <v>237.74</v>
      </c>
      <c r="C41" s="39">
        <v>2077173.8</v>
      </c>
      <c r="D41" s="12">
        <f t="shared" si="0"/>
        <v>0.14927970608140773</v>
      </c>
      <c r="E41" s="12">
        <f t="shared" si="0"/>
        <v>2.1107982007193771E-2</v>
      </c>
      <c r="F41" s="13">
        <f t="shared" si="9"/>
        <v>0.60650731852319051</v>
      </c>
      <c r="G41" s="118">
        <f t="shared" si="4"/>
        <v>0.18685325712033118</v>
      </c>
      <c r="H41" s="12">
        <f t="shared" si="5"/>
        <v>2.1107982007193771E-2</v>
      </c>
      <c r="I41" s="13">
        <f t="shared" si="10"/>
        <v>0.80281012171405763</v>
      </c>
      <c r="J41" s="118">
        <f t="shared" si="6"/>
        <v>0.34113712374581939</v>
      </c>
      <c r="K41" s="12">
        <f t="shared" si="1"/>
        <v>2.1107982007193771E-2</v>
      </c>
      <c r="L41" s="13">
        <f t="shared" si="11"/>
        <v>0.86610415877419056</v>
      </c>
      <c r="M41" s="118">
        <f t="shared" si="7"/>
        <v>0.12821648216482173</v>
      </c>
      <c r="N41" s="12">
        <f t="shared" si="2"/>
        <v>2.1107982007193771E-2</v>
      </c>
      <c r="O41" s="13">
        <f t="shared" si="12"/>
        <v>0.8125350425547555</v>
      </c>
      <c r="P41" s="118">
        <f t="shared" si="8"/>
        <v>6.2127746970630726E-2</v>
      </c>
      <c r="Q41" s="12">
        <f t="shared" si="3"/>
        <v>2.1107982007193771E-2</v>
      </c>
      <c r="R41" s="13">
        <f t="shared" si="13"/>
        <v>0.65790455657890523</v>
      </c>
    </row>
    <row r="42" spans="1:18" x14ac:dyDescent="0.25">
      <c r="A42" s="130">
        <v>38352</v>
      </c>
      <c r="B42" s="41">
        <v>251.11</v>
      </c>
      <c r="C42" s="39">
        <v>2084557.3</v>
      </c>
      <c r="D42" s="12">
        <f t="shared" si="0"/>
        <v>9.5067812132048291E-2</v>
      </c>
      <c r="E42" s="12">
        <f t="shared" si="0"/>
        <v>1.7365306634601341E-2</v>
      </c>
      <c r="F42" s="13">
        <f t="shared" si="9"/>
        <v>0.58772971255277584</v>
      </c>
      <c r="G42" s="118">
        <f t="shared" si="4"/>
        <v>0.14927970608140773</v>
      </c>
      <c r="H42" s="12">
        <f t="shared" si="5"/>
        <v>1.7365306634601341E-2</v>
      </c>
      <c r="I42" s="13">
        <f t="shared" si="10"/>
        <v>0.78835760135990784</v>
      </c>
      <c r="J42" s="118">
        <f t="shared" si="6"/>
        <v>0.18685325712033118</v>
      </c>
      <c r="K42" s="12">
        <f t="shared" si="1"/>
        <v>1.7365306634601341E-2</v>
      </c>
      <c r="L42" s="13">
        <f t="shared" si="11"/>
        <v>0.84362843956522426</v>
      </c>
      <c r="M42" s="118">
        <f t="shared" si="7"/>
        <v>0.34113712374581939</v>
      </c>
      <c r="N42" s="12">
        <f t="shared" si="2"/>
        <v>1.7365306634601341E-2</v>
      </c>
      <c r="O42" s="13">
        <f t="shared" si="12"/>
        <v>0.74233834120732289</v>
      </c>
      <c r="P42" s="118">
        <f t="shared" si="8"/>
        <v>0.12821648216482173</v>
      </c>
      <c r="Q42" s="12">
        <f t="shared" si="3"/>
        <v>1.7365306634601341E-2</v>
      </c>
      <c r="R42" s="13">
        <f t="shared" si="13"/>
        <v>0.64349628609077525</v>
      </c>
    </row>
    <row r="43" spans="1:18" x14ac:dyDescent="0.25">
      <c r="A43" s="130">
        <v>38442</v>
      </c>
      <c r="B43" s="41">
        <v>262.19</v>
      </c>
      <c r="C43" s="39">
        <v>2089718.6</v>
      </c>
      <c r="D43" s="12">
        <f t="shared" si="0"/>
        <v>0.10820406610592159</v>
      </c>
      <c r="E43" s="12">
        <f t="shared" si="0"/>
        <v>1.4800946698828144E-2</v>
      </c>
      <c r="F43" s="13">
        <f t="shared" si="9"/>
        <v>0.51488205891880967</v>
      </c>
      <c r="G43" s="118">
        <f t="shared" si="4"/>
        <v>9.5067812132048291E-2</v>
      </c>
      <c r="H43" s="12">
        <f t="shared" si="5"/>
        <v>1.4800946698828144E-2</v>
      </c>
      <c r="I43" s="13">
        <f t="shared" si="10"/>
        <v>0.7546407665805146</v>
      </c>
      <c r="J43" s="118">
        <f t="shared" si="6"/>
        <v>0.14927970608140773</v>
      </c>
      <c r="K43" s="12">
        <f t="shared" si="1"/>
        <v>1.4800946698828144E-2</v>
      </c>
      <c r="L43" s="13">
        <f t="shared" si="11"/>
        <v>0.8578531754250458</v>
      </c>
      <c r="M43" s="118">
        <f t="shared" si="7"/>
        <v>0.18685325712033118</v>
      </c>
      <c r="N43" s="12">
        <f t="shared" si="2"/>
        <v>1.4800946698828144E-2</v>
      </c>
      <c r="O43" s="13">
        <f t="shared" si="12"/>
        <v>0.74327576718130528</v>
      </c>
      <c r="P43" s="118">
        <f t="shared" si="8"/>
        <v>0.34113712374581939</v>
      </c>
      <c r="Q43" s="12">
        <f t="shared" si="3"/>
        <v>1.4800946698828144E-2</v>
      </c>
      <c r="R43" s="13">
        <f t="shared" si="13"/>
        <v>0.55754301856364152</v>
      </c>
    </row>
    <row r="44" spans="1:18" x14ac:dyDescent="0.25">
      <c r="A44" s="130">
        <v>38533</v>
      </c>
      <c r="B44" s="41">
        <v>275.92</v>
      </c>
      <c r="C44" s="39">
        <v>2101382.2999999998</v>
      </c>
      <c r="D44" s="12">
        <f t="shared" si="0"/>
        <v>0.14556173710869391</v>
      </c>
      <c r="E44" s="12">
        <f t="shared" si="0"/>
        <v>1.4198855307633762E-2</v>
      </c>
      <c r="F44" s="13">
        <f t="shared" si="9"/>
        <v>0.4104691363468933</v>
      </c>
      <c r="G44" s="118">
        <f t="shared" si="4"/>
        <v>0.10820406610592159</v>
      </c>
      <c r="H44" s="12">
        <f t="shared" si="5"/>
        <v>1.4198855307633762E-2</v>
      </c>
      <c r="I44" s="13">
        <f t="shared" si="10"/>
        <v>0.69632105254109111</v>
      </c>
      <c r="J44" s="118">
        <f t="shared" si="6"/>
        <v>9.5067812132048291E-2</v>
      </c>
      <c r="K44" s="12">
        <f t="shared" si="1"/>
        <v>1.4198855307633762E-2</v>
      </c>
      <c r="L44" s="13">
        <f t="shared" si="11"/>
        <v>0.83682812109714155</v>
      </c>
      <c r="M44" s="118">
        <f t="shared" si="7"/>
        <v>0.14927970608140773</v>
      </c>
      <c r="N44" s="12">
        <f t="shared" si="2"/>
        <v>1.4198855307633762E-2</v>
      </c>
      <c r="O44" s="13">
        <f t="shared" si="12"/>
        <v>0.77551235597951684</v>
      </c>
      <c r="P44" s="118">
        <f t="shared" si="8"/>
        <v>0.18685325712033118</v>
      </c>
      <c r="Q44" s="12">
        <f t="shared" si="3"/>
        <v>1.4198855307633762E-2</v>
      </c>
      <c r="R44" s="13">
        <f t="shared" si="13"/>
        <v>0.56736093333520721</v>
      </c>
    </row>
    <row r="45" spans="1:18" x14ac:dyDescent="0.25">
      <c r="A45" s="130">
        <v>38625</v>
      </c>
      <c r="B45" s="41">
        <v>297.39999999999998</v>
      </c>
      <c r="C45" s="39">
        <v>2117309.2000000002</v>
      </c>
      <c r="D45" s="12">
        <f t="shared" si="0"/>
        <v>0.2509464120467737</v>
      </c>
      <c r="E45" s="12">
        <f t="shared" si="0"/>
        <v>1.9322119314233666E-2</v>
      </c>
      <c r="F45" s="13">
        <f t="shared" si="9"/>
        <v>0.33328582441823318</v>
      </c>
      <c r="G45" s="118">
        <f t="shared" si="4"/>
        <v>0.14556173710869391</v>
      </c>
      <c r="H45" s="12">
        <f t="shared" si="5"/>
        <v>1.9322119314233666E-2</v>
      </c>
      <c r="I45" s="13">
        <f t="shared" si="10"/>
        <v>0.64127809305172345</v>
      </c>
      <c r="J45" s="118">
        <f t="shared" si="6"/>
        <v>0.10820406610592159</v>
      </c>
      <c r="K45" s="12">
        <f t="shared" si="1"/>
        <v>1.9322119314233666E-2</v>
      </c>
      <c r="L45" s="13">
        <f t="shared" si="11"/>
        <v>0.82029400885861226</v>
      </c>
      <c r="M45" s="118">
        <f t="shared" si="7"/>
        <v>9.5067812132048291E-2</v>
      </c>
      <c r="N45" s="12">
        <f t="shared" si="2"/>
        <v>1.9322119314233666E-2</v>
      </c>
      <c r="O45" s="13">
        <f t="shared" si="12"/>
        <v>0.77891277659564395</v>
      </c>
      <c r="P45" s="118">
        <f t="shared" si="8"/>
        <v>0.14927970608140773</v>
      </c>
      <c r="Q45" s="12">
        <f t="shared" si="3"/>
        <v>1.9322119314233666E-2</v>
      </c>
      <c r="R45" s="13">
        <f t="shared" si="13"/>
        <v>0.6475957796554872</v>
      </c>
    </row>
    <row r="46" spans="1:18" x14ac:dyDescent="0.25">
      <c r="A46" s="130">
        <v>38717</v>
      </c>
      <c r="B46" s="41">
        <v>310.02999999999997</v>
      </c>
      <c r="C46" s="39">
        <v>2130192.7999999998</v>
      </c>
      <c r="D46" s="12">
        <f t="shared" si="0"/>
        <v>0.23463820636374488</v>
      </c>
      <c r="E46" s="12">
        <f t="shared" si="0"/>
        <v>2.1892178257704842E-2</v>
      </c>
      <c r="F46" s="13">
        <f t="shared" si="9"/>
        <v>0.25938203191308573</v>
      </c>
      <c r="G46" s="118">
        <f t="shared" si="4"/>
        <v>0.2509464120467737</v>
      </c>
      <c r="H46" s="12">
        <f t="shared" si="5"/>
        <v>2.1892178257704842E-2</v>
      </c>
      <c r="I46" s="13">
        <f t="shared" si="10"/>
        <v>0.62517767395124479</v>
      </c>
      <c r="J46" s="118">
        <f t="shared" si="6"/>
        <v>0.14556173710869391</v>
      </c>
      <c r="K46" s="12">
        <f t="shared" si="1"/>
        <v>2.1892178257704842E-2</v>
      </c>
      <c r="L46" s="13">
        <f t="shared" si="11"/>
        <v>0.8028485802692481</v>
      </c>
      <c r="M46" s="118">
        <f t="shared" si="7"/>
        <v>0.10820406610592159</v>
      </c>
      <c r="N46" s="12">
        <f t="shared" si="2"/>
        <v>2.1892178257704842E-2</v>
      </c>
      <c r="O46" s="13">
        <f t="shared" si="12"/>
        <v>0.75037453972742063</v>
      </c>
      <c r="P46" s="118">
        <f t="shared" si="8"/>
        <v>9.5067812132048291E-2</v>
      </c>
      <c r="Q46" s="12">
        <f t="shared" si="3"/>
        <v>2.1892178257704842E-2</v>
      </c>
      <c r="R46" s="13">
        <f t="shared" si="13"/>
        <v>0.62281129185285855</v>
      </c>
    </row>
    <row r="47" spans="1:18" x14ac:dyDescent="0.25">
      <c r="A47" s="130">
        <v>38807</v>
      </c>
      <c r="B47" s="41">
        <v>334.44</v>
      </c>
      <c r="C47" s="39">
        <v>2149577.1</v>
      </c>
      <c r="D47" s="12">
        <f t="shared" si="0"/>
        <v>0.27556352263625605</v>
      </c>
      <c r="E47" s="12">
        <f t="shared" si="0"/>
        <v>2.8644287321747619E-2</v>
      </c>
      <c r="F47" s="13">
        <f t="shared" si="9"/>
        <v>0.38422661588027562</v>
      </c>
      <c r="G47" s="118">
        <f t="shared" si="4"/>
        <v>0.23463820636374488</v>
      </c>
      <c r="H47" s="12">
        <f t="shared" si="5"/>
        <v>2.8644287321747619E-2</v>
      </c>
      <c r="I47" s="13">
        <f t="shared" si="10"/>
        <v>0.62168418299395445</v>
      </c>
      <c r="J47" s="118">
        <f t="shared" si="6"/>
        <v>0.2509464120467737</v>
      </c>
      <c r="K47" s="12">
        <f t="shared" si="1"/>
        <v>2.8644287321747619E-2</v>
      </c>
      <c r="L47" s="13">
        <f t="shared" si="11"/>
        <v>0.81990012584779359</v>
      </c>
      <c r="M47" s="118">
        <f t="shared" si="7"/>
        <v>0.14556173710869391</v>
      </c>
      <c r="N47" s="12">
        <f t="shared" si="2"/>
        <v>2.8644287321747619E-2</v>
      </c>
      <c r="O47" s="13">
        <f t="shared" si="12"/>
        <v>0.715036901995039</v>
      </c>
      <c r="P47" s="118">
        <f t="shared" si="8"/>
        <v>0.10820406610592159</v>
      </c>
      <c r="Q47" s="12">
        <f t="shared" si="3"/>
        <v>2.8644287321747619E-2</v>
      </c>
      <c r="R47" s="13">
        <f t="shared" si="13"/>
        <v>0.55688691686520897</v>
      </c>
    </row>
    <row r="48" spans="1:18" x14ac:dyDescent="0.25">
      <c r="A48" s="130">
        <v>38898</v>
      </c>
      <c r="B48" s="41">
        <v>320.66000000000003</v>
      </c>
      <c r="C48" s="39">
        <v>2172910</v>
      </c>
      <c r="D48" s="12">
        <f t="shared" si="0"/>
        <v>0.16214844882574653</v>
      </c>
      <c r="E48" s="12">
        <f t="shared" si="0"/>
        <v>3.4038404149497214E-2</v>
      </c>
      <c r="F48" s="13">
        <f t="shared" si="9"/>
        <v>0.53108456561168038</v>
      </c>
      <c r="G48" s="118">
        <f t="shared" si="4"/>
        <v>0.27556352263625605</v>
      </c>
      <c r="H48" s="12">
        <f t="shared" si="5"/>
        <v>3.4038404149497214E-2</v>
      </c>
      <c r="I48" s="13">
        <f t="shared" si="10"/>
        <v>0.73484273443560655</v>
      </c>
      <c r="J48" s="118">
        <f t="shared" si="6"/>
        <v>0.23463820636374488</v>
      </c>
      <c r="K48" s="12">
        <f t="shared" si="1"/>
        <v>3.4038404149497214E-2</v>
      </c>
      <c r="L48" s="13">
        <f t="shared" si="11"/>
        <v>0.81023075991287596</v>
      </c>
      <c r="M48" s="118">
        <f t="shared" si="7"/>
        <v>0.2509464120467737</v>
      </c>
      <c r="N48" s="12">
        <f t="shared" si="2"/>
        <v>3.4038404149497214E-2</v>
      </c>
      <c r="O48" s="13">
        <f t="shared" si="12"/>
        <v>0.72017124116681686</v>
      </c>
      <c r="P48" s="118">
        <f t="shared" si="8"/>
        <v>0.14556173710869391</v>
      </c>
      <c r="Q48" s="12">
        <f t="shared" si="3"/>
        <v>3.4038404149497214E-2</v>
      </c>
      <c r="R48" s="13">
        <f t="shared" si="13"/>
        <v>0.49673953069765547</v>
      </c>
    </row>
    <row r="49" spans="1:18" x14ac:dyDescent="0.25">
      <c r="A49" s="130">
        <v>38990</v>
      </c>
      <c r="B49" s="41">
        <v>341.43</v>
      </c>
      <c r="C49" s="39">
        <v>2185530.2000000002</v>
      </c>
      <c r="D49" s="12">
        <f t="shared" si="0"/>
        <v>0.14804976462676533</v>
      </c>
      <c r="E49" s="12">
        <f t="shared" si="0"/>
        <v>3.2220612841997731E-2</v>
      </c>
      <c r="F49" s="13">
        <f t="shared" si="9"/>
        <v>0.57476888775009327</v>
      </c>
      <c r="G49" s="118">
        <f t="shared" si="4"/>
        <v>0.16214844882574653</v>
      </c>
      <c r="H49" s="12">
        <f t="shared" si="5"/>
        <v>3.2220612841997731E-2</v>
      </c>
      <c r="I49" s="13">
        <f t="shared" si="10"/>
        <v>0.78538589913575163</v>
      </c>
      <c r="J49" s="118">
        <f t="shared" si="6"/>
        <v>0.27556352263625605</v>
      </c>
      <c r="K49" s="12">
        <f t="shared" si="1"/>
        <v>3.2220612841997731E-2</v>
      </c>
      <c r="L49" s="13">
        <f t="shared" si="11"/>
        <v>0.84696928898488844</v>
      </c>
      <c r="M49" s="118">
        <f t="shared" si="7"/>
        <v>0.23463820636374488</v>
      </c>
      <c r="N49" s="12">
        <f t="shared" si="2"/>
        <v>3.2220612841997731E-2</v>
      </c>
      <c r="O49" s="13">
        <f t="shared" si="12"/>
        <v>0.73084103909785514</v>
      </c>
      <c r="P49" s="118">
        <f t="shared" si="8"/>
        <v>0.2509464120467737</v>
      </c>
      <c r="Q49" s="12">
        <f t="shared" si="3"/>
        <v>3.2220612841997731E-2</v>
      </c>
      <c r="R49" s="13">
        <f t="shared" si="13"/>
        <v>0.52905348081821468</v>
      </c>
    </row>
    <row r="50" spans="1:18" x14ac:dyDescent="0.25">
      <c r="A50" s="130">
        <v>39082</v>
      </c>
      <c r="B50" s="41">
        <v>365.26</v>
      </c>
      <c r="C50" s="39">
        <v>2211104.6</v>
      </c>
      <c r="D50" s="12">
        <f t="shared" si="0"/>
        <v>0.17814405057575078</v>
      </c>
      <c r="E50" s="12">
        <f t="shared" si="0"/>
        <v>3.7983322448559731E-2</v>
      </c>
      <c r="F50" s="13">
        <f t="shared" si="9"/>
        <v>0.61835630522334362</v>
      </c>
      <c r="G50" s="118">
        <f t="shared" si="4"/>
        <v>0.14804976462676533</v>
      </c>
      <c r="H50" s="12">
        <f t="shared" si="5"/>
        <v>3.7983322448559731E-2</v>
      </c>
      <c r="I50" s="13">
        <f t="shared" si="10"/>
        <v>0.76316105022364344</v>
      </c>
      <c r="J50" s="118">
        <f t="shared" si="6"/>
        <v>0.16214844882574653</v>
      </c>
      <c r="K50" s="12">
        <f t="shared" si="1"/>
        <v>3.7983322448559731E-2</v>
      </c>
      <c r="L50" s="13">
        <f t="shared" si="11"/>
        <v>0.83489428400396659</v>
      </c>
      <c r="M50" s="118">
        <f t="shared" si="7"/>
        <v>0.27556352263625605</v>
      </c>
      <c r="N50" s="12">
        <f t="shared" si="2"/>
        <v>3.7983322448559731E-2</v>
      </c>
      <c r="O50" s="13">
        <f t="shared" si="12"/>
        <v>0.7565685616663006</v>
      </c>
      <c r="P50" s="118">
        <f t="shared" si="8"/>
        <v>0.23463820636374488</v>
      </c>
      <c r="Q50" s="12">
        <f t="shared" si="3"/>
        <v>3.7983322448559731E-2</v>
      </c>
      <c r="R50" s="13">
        <f t="shared" si="13"/>
        <v>0.58116418337296727</v>
      </c>
    </row>
    <row r="51" spans="1:18" x14ac:dyDescent="0.25">
      <c r="A51" s="130">
        <v>39172</v>
      </c>
      <c r="B51" s="41">
        <v>374.22</v>
      </c>
      <c r="C51" s="39">
        <v>2225316.1</v>
      </c>
      <c r="D51" s="12">
        <f t="shared" si="0"/>
        <v>0.11894510226049526</v>
      </c>
      <c r="E51" s="12">
        <f t="shared" si="0"/>
        <v>3.5234372379571832E-2</v>
      </c>
      <c r="F51" s="13">
        <f t="shared" si="9"/>
        <v>0.59917963271652896</v>
      </c>
      <c r="G51" s="118">
        <f t="shared" si="4"/>
        <v>0.17814405057575078</v>
      </c>
      <c r="H51" s="12">
        <f t="shared" si="5"/>
        <v>3.5234372379571832E-2</v>
      </c>
      <c r="I51" s="13">
        <f t="shared" si="10"/>
        <v>0.7705691632909123</v>
      </c>
      <c r="J51" s="118">
        <f t="shared" si="6"/>
        <v>0.14804976462676533</v>
      </c>
      <c r="K51" s="12">
        <f t="shared" si="1"/>
        <v>3.5234372379571832E-2</v>
      </c>
      <c r="L51" s="13">
        <f t="shared" si="11"/>
        <v>0.81798804187479379</v>
      </c>
      <c r="M51" s="118">
        <f t="shared" si="7"/>
        <v>0.16214844882574653</v>
      </c>
      <c r="N51" s="12">
        <f t="shared" si="2"/>
        <v>3.5234372379571832E-2</v>
      </c>
      <c r="O51" s="13">
        <f t="shared" si="12"/>
        <v>0.75327684381025084</v>
      </c>
      <c r="P51" s="118">
        <f t="shared" si="8"/>
        <v>0.27556352263625605</v>
      </c>
      <c r="Q51" s="12">
        <f t="shared" si="3"/>
        <v>3.5234372379571832E-2</v>
      </c>
      <c r="R51" s="13">
        <f t="shared" si="13"/>
        <v>0.62422545450353706</v>
      </c>
    </row>
    <row r="52" spans="1:18" x14ac:dyDescent="0.25">
      <c r="A52" s="130">
        <v>39263</v>
      </c>
      <c r="B52" s="41">
        <v>393.71</v>
      </c>
      <c r="C52" s="39">
        <v>2240973.5</v>
      </c>
      <c r="D52" s="12">
        <f t="shared" si="0"/>
        <v>0.22781138901016629</v>
      </c>
      <c r="E52" s="12">
        <f t="shared" si="0"/>
        <v>3.1323662737987368E-2</v>
      </c>
      <c r="F52" s="13">
        <f t="shared" si="9"/>
        <v>0.61124447397125248</v>
      </c>
      <c r="G52" s="118">
        <f t="shared" si="4"/>
        <v>0.11894510226049526</v>
      </c>
      <c r="H52" s="12">
        <f t="shared" si="5"/>
        <v>3.1323662737987368E-2</v>
      </c>
      <c r="I52" s="13">
        <f t="shared" si="10"/>
        <v>0.74828495099008008</v>
      </c>
      <c r="J52" s="118">
        <f t="shared" si="6"/>
        <v>0.17814405057575078</v>
      </c>
      <c r="K52" s="12">
        <f t="shared" si="1"/>
        <v>3.1323662737987368E-2</v>
      </c>
      <c r="L52" s="13">
        <f t="shared" si="11"/>
        <v>0.80134153176767808</v>
      </c>
      <c r="M52" s="118">
        <f t="shared" si="7"/>
        <v>0.14804976462676533</v>
      </c>
      <c r="N52" s="12">
        <f t="shared" si="2"/>
        <v>3.1323662737987368E-2</v>
      </c>
      <c r="O52" s="13">
        <f t="shared" si="12"/>
        <v>0.75817344732724512</v>
      </c>
      <c r="P52" s="118">
        <f t="shared" si="8"/>
        <v>0.16214844882574653</v>
      </c>
      <c r="Q52" s="12">
        <f t="shared" si="3"/>
        <v>3.1323662737987368E-2</v>
      </c>
      <c r="R52" s="13">
        <f t="shared" si="13"/>
        <v>0.62285287317472859</v>
      </c>
    </row>
    <row r="53" spans="1:18" x14ac:dyDescent="0.25">
      <c r="A53" s="130">
        <v>39355</v>
      </c>
      <c r="B53" s="41">
        <v>377.86</v>
      </c>
      <c r="C53" s="39">
        <v>2250678.1</v>
      </c>
      <c r="D53" s="12">
        <f t="shared" si="0"/>
        <v>0.10669829833347988</v>
      </c>
      <c r="E53" s="12">
        <f t="shared" si="0"/>
        <v>2.9808739316436794E-2</v>
      </c>
      <c r="F53" s="13">
        <f t="shared" si="9"/>
        <v>0.57523041600140079</v>
      </c>
      <c r="G53" s="118">
        <f t="shared" si="4"/>
        <v>0.22781138901016629</v>
      </c>
      <c r="H53" s="12">
        <f t="shared" si="5"/>
        <v>2.9808739316436794E-2</v>
      </c>
      <c r="I53" s="13">
        <f t="shared" si="10"/>
        <v>0.75521841396202571</v>
      </c>
      <c r="J53" s="118">
        <f t="shared" si="6"/>
        <v>0.11894510226049526</v>
      </c>
      <c r="K53" s="12">
        <f t="shared" si="1"/>
        <v>2.9808739316436794E-2</v>
      </c>
      <c r="L53" s="13">
        <f t="shared" si="11"/>
        <v>0.78655951185927608</v>
      </c>
      <c r="M53" s="118">
        <f t="shared" si="7"/>
        <v>0.17814405057575078</v>
      </c>
      <c r="N53" s="12">
        <f t="shared" si="2"/>
        <v>2.9808739316436794E-2</v>
      </c>
      <c r="O53" s="13">
        <f t="shared" si="12"/>
        <v>0.74774394005953759</v>
      </c>
      <c r="P53" s="118">
        <f t="shared" si="8"/>
        <v>0.14804976462676533</v>
      </c>
      <c r="Q53" s="12">
        <f t="shared" si="3"/>
        <v>2.9808739316436794E-2</v>
      </c>
      <c r="R53" s="13">
        <f t="shared" si="13"/>
        <v>0.6236175662680753</v>
      </c>
    </row>
    <row r="54" spans="1:18" x14ac:dyDescent="0.25">
      <c r="A54" s="130">
        <v>39447</v>
      </c>
      <c r="B54" s="41">
        <v>364.64</v>
      </c>
      <c r="C54" s="39">
        <v>2263313.5</v>
      </c>
      <c r="D54" s="12">
        <f t="shared" si="0"/>
        <v>-1.6974210151673441E-3</v>
      </c>
      <c r="E54" s="12">
        <f t="shared" si="0"/>
        <v>2.3612134857844413E-2</v>
      </c>
      <c r="F54" s="13">
        <f t="shared" si="9"/>
        <v>0.54137078993334464</v>
      </c>
      <c r="G54" s="118">
        <f t="shared" si="4"/>
        <v>0.10669829833347988</v>
      </c>
      <c r="H54" s="12">
        <f t="shared" si="5"/>
        <v>2.3612134857844413E-2</v>
      </c>
      <c r="I54" s="13">
        <f t="shared" si="10"/>
        <v>0.74513758441883637</v>
      </c>
      <c r="J54" s="118">
        <f t="shared" si="6"/>
        <v>0.22781138901016629</v>
      </c>
      <c r="K54" s="12">
        <f t="shared" si="1"/>
        <v>2.3612134857844413E-2</v>
      </c>
      <c r="L54" s="13">
        <f t="shared" si="11"/>
        <v>0.78065869440979041</v>
      </c>
      <c r="M54" s="118">
        <f t="shared" si="7"/>
        <v>0.11894510226049526</v>
      </c>
      <c r="N54" s="12">
        <f t="shared" si="2"/>
        <v>2.3612134857844413E-2</v>
      </c>
      <c r="O54" s="13">
        <f t="shared" si="12"/>
        <v>0.73756103839309362</v>
      </c>
      <c r="P54" s="118">
        <f t="shared" si="8"/>
        <v>0.17814405057575078</v>
      </c>
      <c r="Q54" s="12">
        <f t="shared" si="3"/>
        <v>2.3612134857844413E-2</v>
      </c>
      <c r="R54" s="13">
        <f t="shared" si="13"/>
        <v>0.60441563410104537</v>
      </c>
    </row>
    <row r="55" spans="1:18" x14ac:dyDescent="0.25">
      <c r="A55" s="130">
        <v>39538</v>
      </c>
      <c r="B55" s="41">
        <v>305.95999999999998</v>
      </c>
      <c r="C55" s="39">
        <v>2272854.6</v>
      </c>
      <c r="D55" s="12">
        <f t="shared" si="0"/>
        <v>-0.18240607129496034</v>
      </c>
      <c r="E55" s="12">
        <f t="shared" si="0"/>
        <v>2.1362583050560824E-2</v>
      </c>
      <c r="F55" s="13">
        <f t="shared" si="9"/>
        <v>0.48192014197617028</v>
      </c>
      <c r="G55" s="118">
        <f t="shared" si="4"/>
        <v>-1.6974210151673441E-3</v>
      </c>
      <c r="H55" s="12">
        <f t="shared" si="5"/>
        <v>2.1362583050560824E-2</v>
      </c>
      <c r="I55" s="13">
        <f t="shared" si="10"/>
        <v>0.7331094098701515</v>
      </c>
      <c r="J55" s="118">
        <f t="shared" si="6"/>
        <v>0.10669829833347988</v>
      </c>
      <c r="K55" s="12">
        <f t="shared" si="1"/>
        <v>2.1362583050560824E-2</v>
      </c>
      <c r="L55" s="13">
        <f t="shared" si="11"/>
        <v>0.76982736892271575</v>
      </c>
      <c r="M55" s="118">
        <f t="shared" si="7"/>
        <v>0.22781138901016629</v>
      </c>
      <c r="N55" s="12">
        <f t="shared" si="2"/>
        <v>2.1362583050560824E-2</v>
      </c>
      <c r="O55" s="13">
        <f t="shared" si="12"/>
        <v>0.72217558589133402</v>
      </c>
      <c r="P55" s="118">
        <f t="shared" si="8"/>
        <v>0.11894510226049526</v>
      </c>
      <c r="Q55" s="12">
        <f t="shared" si="3"/>
        <v>2.1362583050560824E-2</v>
      </c>
      <c r="R55" s="13">
        <f t="shared" si="13"/>
        <v>0.58362472687754297</v>
      </c>
    </row>
    <row r="56" spans="1:18" x14ac:dyDescent="0.25">
      <c r="A56" s="130">
        <v>39629</v>
      </c>
      <c r="B56" s="41">
        <v>289.39</v>
      </c>
      <c r="C56" s="39">
        <v>2266081.9</v>
      </c>
      <c r="D56" s="12">
        <f t="shared" si="0"/>
        <v>-0.26496659978156512</v>
      </c>
      <c r="E56" s="12">
        <f t="shared" si="0"/>
        <v>1.1204237801116346E-2</v>
      </c>
      <c r="F56" s="13">
        <f t="shared" si="9"/>
        <v>0.44871741558040679</v>
      </c>
      <c r="G56" s="118">
        <f t="shared" si="4"/>
        <v>-0.18240607129496034</v>
      </c>
      <c r="H56" s="12">
        <f t="shared" si="5"/>
        <v>1.1204237801116346E-2</v>
      </c>
      <c r="I56" s="13">
        <f t="shared" si="10"/>
        <v>0.72267004276545599</v>
      </c>
      <c r="J56" s="118">
        <f t="shared" si="6"/>
        <v>-1.6974210151673441E-3</v>
      </c>
      <c r="K56" s="12">
        <f t="shared" si="1"/>
        <v>1.1204237801116346E-2</v>
      </c>
      <c r="L56" s="13">
        <f t="shared" si="11"/>
        <v>0.74169159370323989</v>
      </c>
      <c r="M56" s="118">
        <f t="shared" si="7"/>
        <v>0.10669829833347988</v>
      </c>
      <c r="N56" s="12">
        <f t="shared" si="2"/>
        <v>1.1204237801116346E-2</v>
      </c>
      <c r="O56" s="13">
        <f t="shared" si="12"/>
        <v>0.66345982680803195</v>
      </c>
      <c r="P56" s="118">
        <f t="shared" si="8"/>
        <v>0.22781138901016629</v>
      </c>
      <c r="Q56" s="12">
        <f t="shared" si="3"/>
        <v>1.1204237801116346E-2</v>
      </c>
      <c r="R56" s="13">
        <f t="shared" si="13"/>
        <v>0.51064459427182873</v>
      </c>
    </row>
    <row r="57" spans="1:18" x14ac:dyDescent="0.25">
      <c r="A57" s="130">
        <v>39721</v>
      </c>
      <c r="B57" s="41">
        <v>256.05</v>
      </c>
      <c r="C57" s="39">
        <v>2254297.6</v>
      </c>
      <c r="D57" s="12">
        <f t="shared" si="0"/>
        <v>-0.32236807283120728</v>
      </c>
      <c r="E57" s="12">
        <f t="shared" si="0"/>
        <v>1.6081819963502664E-3</v>
      </c>
      <c r="F57" s="13">
        <f t="shared" si="9"/>
        <v>0.49407670211794746</v>
      </c>
      <c r="G57" s="118">
        <f t="shared" si="4"/>
        <v>-0.26496659978156512</v>
      </c>
      <c r="H57" s="12">
        <f t="shared" si="5"/>
        <v>1.6081819963502664E-3</v>
      </c>
      <c r="I57" s="13">
        <f t="shared" si="10"/>
        <v>0.73556922097613064</v>
      </c>
      <c r="J57" s="118">
        <f t="shared" si="6"/>
        <v>-0.18240607129496034</v>
      </c>
      <c r="K57" s="12">
        <f t="shared" si="1"/>
        <v>1.6081819963502664E-3</v>
      </c>
      <c r="L57" s="13">
        <f t="shared" si="11"/>
        <v>0.72608087318085524</v>
      </c>
      <c r="M57" s="118">
        <f t="shared" si="7"/>
        <v>-1.6974210151673441E-3</v>
      </c>
      <c r="N57" s="12">
        <f t="shared" si="2"/>
        <v>1.6081819963502664E-3</v>
      </c>
      <c r="O57" s="13">
        <f t="shared" si="12"/>
        <v>0.57903740999220099</v>
      </c>
      <c r="P57" s="118">
        <f t="shared" si="8"/>
        <v>0.10669829833347988</v>
      </c>
      <c r="Q57" s="12">
        <f t="shared" si="3"/>
        <v>1.6081819963502664E-3</v>
      </c>
      <c r="R57" s="13">
        <f t="shared" si="13"/>
        <v>0.37631508859025503</v>
      </c>
    </row>
    <row r="58" spans="1:18" x14ac:dyDescent="0.25">
      <c r="A58" s="130">
        <v>39813</v>
      </c>
      <c r="B58" s="41">
        <v>198.36</v>
      </c>
      <c r="C58" s="39">
        <v>2214540.5</v>
      </c>
      <c r="D58" s="12">
        <f t="shared" si="0"/>
        <v>-0.45601140851250543</v>
      </c>
      <c r="E58" s="12">
        <f t="shared" si="0"/>
        <v>-2.154937882003527E-2</v>
      </c>
      <c r="F58" s="13">
        <f t="shared" si="9"/>
        <v>0.71091358259452297</v>
      </c>
      <c r="G58" s="118">
        <f t="shared" si="4"/>
        <v>-0.32236807283120728</v>
      </c>
      <c r="H58" s="12">
        <f t="shared" si="5"/>
        <v>-2.154937882003527E-2</v>
      </c>
      <c r="I58" s="13">
        <f t="shared" si="10"/>
        <v>0.80060731115301242</v>
      </c>
      <c r="J58" s="118">
        <f t="shared" si="6"/>
        <v>-0.26496659978156512</v>
      </c>
      <c r="K58" s="12">
        <f t="shared" si="1"/>
        <v>-2.154937882003527E-2</v>
      </c>
      <c r="L58" s="13">
        <f t="shared" si="11"/>
        <v>0.79145485695306572</v>
      </c>
      <c r="M58" s="118">
        <f t="shared" si="7"/>
        <v>-0.18240607129496034</v>
      </c>
      <c r="N58" s="12">
        <f t="shared" si="2"/>
        <v>-2.154937882003527E-2</v>
      </c>
      <c r="O58" s="13">
        <f t="shared" si="12"/>
        <v>0.57650810757194781</v>
      </c>
      <c r="P58" s="118">
        <f t="shared" si="8"/>
        <v>-1.6974210151673441E-3</v>
      </c>
      <c r="Q58" s="12">
        <f t="shared" si="3"/>
        <v>-2.154937882003527E-2</v>
      </c>
      <c r="R58" s="13">
        <f t="shared" si="13"/>
        <v>0.26589760814631408</v>
      </c>
    </row>
    <row r="59" spans="1:18" x14ac:dyDescent="0.25">
      <c r="A59" s="130">
        <v>39903</v>
      </c>
      <c r="B59" s="41">
        <v>176.46</v>
      </c>
      <c r="C59" s="39">
        <v>2145132</v>
      </c>
      <c r="D59" s="12">
        <f t="shared" si="0"/>
        <v>-0.4232579422146685</v>
      </c>
      <c r="E59" s="12">
        <f t="shared" si="0"/>
        <v>-5.6194795742763315E-2</v>
      </c>
      <c r="F59" s="13">
        <f t="shared" si="9"/>
        <v>0.76366971150685636</v>
      </c>
      <c r="G59" s="118">
        <f t="shared" si="4"/>
        <v>-0.45601140851250543</v>
      </c>
      <c r="H59" s="12">
        <f t="shared" si="5"/>
        <v>-5.6194795742763315E-2</v>
      </c>
      <c r="I59" s="13">
        <f t="shared" si="10"/>
        <v>0.8625511361184024</v>
      </c>
      <c r="J59" s="118">
        <f t="shared" si="6"/>
        <v>-0.32236807283120728</v>
      </c>
      <c r="K59" s="12">
        <f t="shared" si="1"/>
        <v>-5.6194795742763315E-2</v>
      </c>
      <c r="L59" s="13">
        <f t="shared" si="11"/>
        <v>0.86244239372417386</v>
      </c>
      <c r="M59" s="118">
        <f t="shared" si="7"/>
        <v>-0.26496659978156512</v>
      </c>
      <c r="N59" s="12">
        <f t="shared" si="2"/>
        <v>-5.6194795742763315E-2</v>
      </c>
      <c r="O59" s="13">
        <f t="shared" si="12"/>
        <v>0.75903699860319829</v>
      </c>
      <c r="P59" s="118">
        <f t="shared" si="8"/>
        <v>-0.18240607129496034</v>
      </c>
      <c r="Q59" s="12">
        <f t="shared" si="3"/>
        <v>-5.6194795742763315E-2</v>
      </c>
      <c r="R59" s="13">
        <f t="shared" si="13"/>
        <v>0.41165251724836249</v>
      </c>
    </row>
    <row r="60" spans="1:18" x14ac:dyDescent="0.25">
      <c r="A60" s="130">
        <v>39994</v>
      </c>
      <c r="B60" s="41">
        <v>205.83</v>
      </c>
      <c r="C60" s="39">
        <v>2144460</v>
      </c>
      <c r="D60" s="12">
        <f t="shared" si="0"/>
        <v>-0.28874529182072628</v>
      </c>
      <c r="E60" s="12">
        <f t="shared" si="0"/>
        <v>-5.3670566805197994E-2</v>
      </c>
      <c r="F60" s="13">
        <f t="shared" si="9"/>
        <v>0.78681070687318155</v>
      </c>
      <c r="G60" s="118">
        <f t="shared" si="4"/>
        <v>-0.4232579422146685</v>
      </c>
      <c r="H60" s="12">
        <f t="shared" si="5"/>
        <v>-5.3670566805197994E-2</v>
      </c>
      <c r="I60" s="13">
        <f t="shared" si="10"/>
        <v>0.89092946272859708</v>
      </c>
      <c r="J60" s="118">
        <f t="shared" si="6"/>
        <v>-0.45601140851250543</v>
      </c>
      <c r="K60" s="12">
        <f t="shared" si="1"/>
        <v>-5.3670566805197994E-2</v>
      </c>
      <c r="L60" s="13">
        <f t="shared" si="11"/>
        <v>0.91133665286388321</v>
      </c>
      <c r="M60" s="118">
        <f t="shared" si="7"/>
        <v>-0.32236807283120728</v>
      </c>
      <c r="N60" s="12">
        <f t="shared" si="2"/>
        <v>-5.3670566805197994E-2</v>
      </c>
      <c r="O60" s="13">
        <f t="shared" si="12"/>
        <v>0.90852782375579466</v>
      </c>
      <c r="P60" s="118">
        <f t="shared" si="8"/>
        <v>-0.26496659978156512</v>
      </c>
      <c r="Q60" s="12">
        <f t="shared" si="3"/>
        <v>-5.3670566805197994E-2</v>
      </c>
      <c r="R60" s="13">
        <f t="shared" si="13"/>
        <v>0.71105309458205423</v>
      </c>
    </row>
    <row r="61" spans="1:18" x14ac:dyDescent="0.25">
      <c r="A61" s="130">
        <v>40086</v>
      </c>
      <c r="B61" s="41">
        <v>242.47</v>
      </c>
      <c r="C61" s="39">
        <v>2152792.9</v>
      </c>
      <c r="D61" s="12">
        <f t="shared" si="0"/>
        <v>-5.3036516305409176E-2</v>
      </c>
      <c r="E61" s="12">
        <f t="shared" si="0"/>
        <v>-4.502719605432759E-2</v>
      </c>
      <c r="F61" s="13">
        <f t="shared" si="9"/>
        <v>0.73236665556598302</v>
      </c>
      <c r="G61" s="118">
        <f t="shared" si="4"/>
        <v>-0.28874529182072628</v>
      </c>
      <c r="H61" s="12">
        <f t="shared" si="5"/>
        <v>-4.502719605432759E-2</v>
      </c>
      <c r="I61" s="13">
        <f t="shared" si="10"/>
        <v>0.90816526167278788</v>
      </c>
      <c r="J61" s="118">
        <f t="shared" si="6"/>
        <v>-0.4232579422146685</v>
      </c>
      <c r="K61" s="12">
        <f t="shared" si="1"/>
        <v>-4.502719605432759E-2</v>
      </c>
      <c r="L61" s="13">
        <f t="shared" si="11"/>
        <v>0.92896264416635854</v>
      </c>
      <c r="M61" s="118">
        <f t="shared" si="7"/>
        <v>-0.45601140851250543</v>
      </c>
      <c r="N61" s="12">
        <f t="shared" si="2"/>
        <v>-4.502719605432759E-2</v>
      </c>
      <c r="O61" s="13">
        <f t="shared" si="12"/>
        <v>0.92564988042023344</v>
      </c>
      <c r="P61" s="118">
        <f t="shared" si="8"/>
        <v>-0.32236807283120728</v>
      </c>
      <c r="Q61" s="12">
        <f t="shared" si="3"/>
        <v>-4.502719605432759E-2</v>
      </c>
      <c r="R61" s="13">
        <f t="shared" si="13"/>
        <v>0.87593146897450003</v>
      </c>
    </row>
    <row r="62" spans="1:18" x14ac:dyDescent="0.25">
      <c r="A62" s="130">
        <v>40178</v>
      </c>
      <c r="B62" s="41">
        <v>253.89</v>
      </c>
      <c r="C62" s="39">
        <v>2162552.5</v>
      </c>
      <c r="D62" s="12">
        <f t="shared" si="0"/>
        <v>0.27994555353901984</v>
      </c>
      <c r="E62" s="12">
        <f t="shared" si="0"/>
        <v>-2.3475750387044192E-2</v>
      </c>
      <c r="F62" s="13">
        <f t="shared" si="9"/>
        <v>0.62396469214117367</v>
      </c>
      <c r="G62" s="118">
        <f t="shared" si="4"/>
        <v>-5.3036516305409176E-2</v>
      </c>
      <c r="H62" s="12">
        <f t="shared" si="5"/>
        <v>-2.3475750387044192E-2</v>
      </c>
      <c r="I62" s="13">
        <f t="shared" si="10"/>
        <v>0.895624202474682</v>
      </c>
      <c r="J62" s="118">
        <f t="shared" si="6"/>
        <v>-0.28874529182072628</v>
      </c>
      <c r="K62" s="12">
        <f t="shared" si="1"/>
        <v>-2.3475750387044192E-2</v>
      </c>
      <c r="L62" s="13">
        <f t="shared" si="11"/>
        <v>0.94922611490275277</v>
      </c>
      <c r="M62" s="118">
        <f t="shared" si="7"/>
        <v>-0.4232579422146685</v>
      </c>
      <c r="N62" s="12">
        <f t="shared" si="2"/>
        <v>-2.3475750387044192E-2</v>
      </c>
      <c r="O62" s="13">
        <f t="shared" si="12"/>
        <v>0.90862850985337484</v>
      </c>
      <c r="P62" s="118">
        <f t="shared" si="8"/>
        <v>-0.45601140851250543</v>
      </c>
      <c r="Q62" s="12">
        <f t="shared" si="3"/>
        <v>-2.3475750387044192E-2</v>
      </c>
      <c r="R62" s="13">
        <f t="shared" si="13"/>
        <v>0.83830210211556677</v>
      </c>
    </row>
    <row r="63" spans="1:18" x14ac:dyDescent="0.25">
      <c r="A63" s="130">
        <v>40268</v>
      </c>
      <c r="B63" s="41">
        <v>263.57</v>
      </c>
      <c r="C63" s="39">
        <v>2171618.7999999998</v>
      </c>
      <c r="D63" s="12">
        <f t="shared" si="0"/>
        <v>0.4936529525104838</v>
      </c>
      <c r="E63" s="12">
        <f t="shared" si="0"/>
        <v>1.2347398668240306E-2</v>
      </c>
      <c r="F63" s="13">
        <f t="shared" si="9"/>
        <v>0.58220462471781365</v>
      </c>
      <c r="G63" s="118">
        <f t="shared" si="4"/>
        <v>0.27994555353901984</v>
      </c>
      <c r="H63" s="12">
        <f t="shared" si="5"/>
        <v>1.2347398668240306E-2</v>
      </c>
      <c r="I63" s="13">
        <f t="shared" si="10"/>
        <v>0.87545919474981115</v>
      </c>
      <c r="J63" s="118">
        <f t="shared" si="6"/>
        <v>-5.3036516305409176E-2</v>
      </c>
      <c r="K63" s="12">
        <f t="shared" si="1"/>
        <v>1.2347398668240306E-2</v>
      </c>
      <c r="L63" s="13">
        <f t="shared" si="11"/>
        <v>0.94836283424612022</v>
      </c>
      <c r="M63" s="118">
        <f t="shared" si="7"/>
        <v>-0.28874529182072628</v>
      </c>
      <c r="N63" s="12">
        <f t="shared" si="2"/>
        <v>1.2347398668240306E-2</v>
      </c>
      <c r="O63" s="13">
        <f t="shared" si="12"/>
        <v>0.8757961699967618</v>
      </c>
      <c r="P63" s="118">
        <f t="shared" si="8"/>
        <v>-0.4232579422146685</v>
      </c>
      <c r="Q63" s="12">
        <f t="shared" si="3"/>
        <v>1.2347398668240306E-2</v>
      </c>
      <c r="R63" s="13">
        <f t="shared" si="13"/>
        <v>0.72726436534512462</v>
      </c>
    </row>
    <row r="64" spans="1:18" x14ac:dyDescent="0.25">
      <c r="A64" s="130">
        <v>40359</v>
      </c>
      <c r="B64" s="41">
        <v>243.32</v>
      </c>
      <c r="C64" s="39">
        <v>2192665.7999999998</v>
      </c>
      <c r="D64" s="12">
        <f t="shared" si="0"/>
        <v>0.18214060146723021</v>
      </c>
      <c r="E64" s="12">
        <f t="shared" si="0"/>
        <v>2.2479225539296488E-2</v>
      </c>
      <c r="F64" s="13">
        <f t="shared" si="9"/>
        <v>0.5863949459412573</v>
      </c>
      <c r="G64" s="118">
        <f t="shared" si="4"/>
        <v>0.4936529525104838</v>
      </c>
      <c r="H64" s="12">
        <f t="shared" si="5"/>
        <v>2.2479225539296488E-2</v>
      </c>
      <c r="I64" s="13">
        <f t="shared" si="10"/>
        <v>0.83965336844820682</v>
      </c>
      <c r="J64" s="118">
        <f t="shared" si="6"/>
        <v>0.27994555353901984</v>
      </c>
      <c r="K64" s="12">
        <f t="shared" si="1"/>
        <v>2.2479225539296488E-2</v>
      </c>
      <c r="L64" s="13">
        <f t="shared" si="11"/>
        <v>0.94242390942762144</v>
      </c>
      <c r="M64" s="118">
        <f t="shared" si="7"/>
        <v>-5.3036516305409176E-2</v>
      </c>
      <c r="N64" s="12">
        <f t="shared" si="2"/>
        <v>2.2479225539296488E-2</v>
      </c>
      <c r="O64" s="13">
        <f t="shared" si="12"/>
        <v>0.86672827588760815</v>
      </c>
      <c r="P64" s="118">
        <f t="shared" si="8"/>
        <v>-0.28874529182072628</v>
      </c>
      <c r="Q64" s="12">
        <f t="shared" si="3"/>
        <v>2.2479225539296488E-2</v>
      </c>
      <c r="R64" s="13">
        <f t="shared" si="13"/>
        <v>0.6732884609704467</v>
      </c>
    </row>
    <row r="65" spans="1:18" x14ac:dyDescent="0.25">
      <c r="A65" s="130">
        <v>40451</v>
      </c>
      <c r="B65" s="41">
        <v>259.72000000000003</v>
      </c>
      <c r="C65" s="39">
        <v>2202207.4</v>
      </c>
      <c r="D65" s="12">
        <f t="shared" si="0"/>
        <v>7.1142821792386846E-2</v>
      </c>
      <c r="E65" s="12">
        <f t="shared" si="0"/>
        <v>2.2953671019632305E-2</v>
      </c>
      <c r="F65" s="13">
        <f t="shared" si="9"/>
        <v>0.58513897114520441</v>
      </c>
      <c r="G65" s="118">
        <f t="shared" si="4"/>
        <v>0.18214060146723021</v>
      </c>
      <c r="H65" s="12">
        <f t="shared" si="5"/>
        <v>2.2953671019632305E-2</v>
      </c>
      <c r="I65" s="13">
        <f t="shared" si="10"/>
        <v>0.84138703953478278</v>
      </c>
      <c r="J65" s="118">
        <f t="shared" si="6"/>
        <v>0.4936529525104838</v>
      </c>
      <c r="K65" s="12">
        <f t="shared" si="1"/>
        <v>2.2953671019632305E-2</v>
      </c>
      <c r="L65" s="13">
        <f t="shared" si="11"/>
        <v>0.90103979299037906</v>
      </c>
      <c r="M65" s="118">
        <f t="shared" si="7"/>
        <v>0.27994555353901984</v>
      </c>
      <c r="N65" s="12">
        <f t="shared" si="2"/>
        <v>2.2953671019632305E-2</v>
      </c>
      <c r="O65" s="13">
        <f t="shared" si="12"/>
        <v>0.86373369923869492</v>
      </c>
      <c r="P65" s="118">
        <f t="shared" si="8"/>
        <v>-5.3036516305409176E-2</v>
      </c>
      <c r="Q65" s="12">
        <f t="shared" si="3"/>
        <v>2.2953671019632305E-2</v>
      </c>
      <c r="R65" s="13">
        <f t="shared" si="13"/>
        <v>0.66386047547663474</v>
      </c>
    </row>
    <row r="66" spans="1:18" x14ac:dyDescent="0.25">
      <c r="A66" s="130">
        <v>40543</v>
      </c>
      <c r="B66" s="41">
        <v>275.81</v>
      </c>
      <c r="C66" s="39">
        <v>2215917.2000000002</v>
      </c>
      <c r="D66" s="12">
        <f t="shared" si="0"/>
        <v>8.6336602465634682E-2</v>
      </c>
      <c r="E66" s="12">
        <f t="shared" si="0"/>
        <v>2.4676718831103672E-2</v>
      </c>
      <c r="F66" s="13">
        <f t="shared" si="9"/>
        <v>0.5837749794490672</v>
      </c>
      <c r="G66" s="118">
        <f t="shared" si="4"/>
        <v>7.1142821792386846E-2</v>
      </c>
      <c r="H66" s="12">
        <f t="shared" si="5"/>
        <v>2.4676718831103672E-2</v>
      </c>
      <c r="I66" s="13">
        <f t="shared" si="10"/>
        <v>0.83773809642778518</v>
      </c>
      <c r="J66" s="118">
        <f t="shared" si="6"/>
        <v>0.18214060146723021</v>
      </c>
      <c r="K66" s="12">
        <f t="shared" si="1"/>
        <v>2.4676718831103672E-2</v>
      </c>
      <c r="L66" s="13">
        <f t="shared" si="11"/>
        <v>0.90207954710120597</v>
      </c>
      <c r="M66" s="118">
        <f t="shared" si="7"/>
        <v>0.4936529525104838</v>
      </c>
      <c r="N66" s="12">
        <f t="shared" si="2"/>
        <v>2.4676718831103672E-2</v>
      </c>
      <c r="O66" s="13">
        <f t="shared" si="12"/>
        <v>0.8317831439240162</v>
      </c>
      <c r="P66" s="118">
        <f t="shared" si="8"/>
        <v>0.27994555353901984</v>
      </c>
      <c r="Q66" s="12">
        <f t="shared" si="3"/>
        <v>2.4676718831103672E-2</v>
      </c>
      <c r="R66" s="13">
        <f t="shared" si="13"/>
        <v>0.66513778217852981</v>
      </c>
    </row>
    <row r="67" spans="1:18" x14ac:dyDescent="0.25">
      <c r="A67" s="130">
        <v>40633</v>
      </c>
      <c r="B67" s="41">
        <v>275.89999999999998</v>
      </c>
      <c r="C67" s="39">
        <v>2234593.9</v>
      </c>
      <c r="D67" s="12">
        <f t="shared" si="0"/>
        <v>4.6780741359031763E-2</v>
      </c>
      <c r="E67" s="12">
        <f t="shared" si="0"/>
        <v>2.899915031127942E-2</v>
      </c>
      <c r="F67" s="13">
        <f t="shared" si="9"/>
        <v>0.57584967032176726</v>
      </c>
      <c r="G67" s="118">
        <f t="shared" si="4"/>
        <v>8.6336602465634682E-2</v>
      </c>
      <c r="H67" s="12">
        <f t="shared" si="5"/>
        <v>2.899915031127942E-2</v>
      </c>
      <c r="I67" s="13">
        <f t="shared" si="10"/>
        <v>0.83592291595381296</v>
      </c>
      <c r="J67" s="118">
        <f t="shared" si="6"/>
        <v>7.1142821792386846E-2</v>
      </c>
      <c r="K67" s="12">
        <f t="shared" si="1"/>
        <v>2.899915031127942E-2</v>
      </c>
      <c r="L67" s="13">
        <f t="shared" si="11"/>
        <v>0.8955979798893563</v>
      </c>
      <c r="M67" s="118">
        <f t="shared" si="7"/>
        <v>0.18214060146723021</v>
      </c>
      <c r="N67" s="12">
        <f t="shared" si="2"/>
        <v>2.899915031127942E-2</v>
      </c>
      <c r="O67" s="13">
        <f t="shared" si="12"/>
        <v>0.83408781437952517</v>
      </c>
      <c r="P67" s="118">
        <f t="shared" si="8"/>
        <v>0.4936529525104838</v>
      </c>
      <c r="Q67" s="12">
        <f t="shared" si="3"/>
        <v>2.899915031127942E-2</v>
      </c>
      <c r="R67" s="13">
        <f t="shared" si="13"/>
        <v>0.65931611653526534</v>
      </c>
    </row>
    <row r="68" spans="1:18" x14ac:dyDescent="0.25">
      <c r="A68" s="130">
        <v>40724</v>
      </c>
      <c r="B68" s="41">
        <v>272.86</v>
      </c>
      <c r="C68" s="39">
        <v>2234714.5</v>
      </c>
      <c r="D68" s="12">
        <f t="shared" si="0"/>
        <v>0.12140391254315319</v>
      </c>
      <c r="E68" s="12">
        <f t="shared" si="0"/>
        <v>1.9176976263322931E-2</v>
      </c>
      <c r="F68" s="13">
        <f t="shared" si="9"/>
        <v>0.56672464046371196</v>
      </c>
      <c r="G68" s="118">
        <f t="shared" si="4"/>
        <v>4.6780741359031763E-2</v>
      </c>
      <c r="H68" s="12">
        <f t="shared" si="5"/>
        <v>1.9176976263322931E-2</v>
      </c>
      <c r="I68" s="13">
        <f t="shared" si="10"/>
        <v>0.83138108987330139</v>
      </c>
      <c r="J68" s="118">
        <f t="shared" si="6"/>
        <v>8.6336602465634682E-2</v>
      </c>
      <c r="K68" s="12">
        <f t="shared" si="1"/>
        <v>1.9176976263322931E-2</v>
      </c>
      <c r="L68" s="13">
        <f t="shared" si="11"/>
        <v>0.89378023463335121</v>
      </c>
      <c r="M68" s="118">
        <f t="shared" si="7"/>
        <v>7.1142821792386846E-2</v>
      </c>
      <c r="N68" s="12">
        <f t="shared" si="2"/>
        <v>1.9176976263322931E-2</v>
      </c>
      <c r="O68" s="13">
        <f t="shared" si="12"/>
        <v>0.83247688341315906</v>
      </c>
      <c r="P68" s="118">
        <f t="shared" si="8"/>
        <v>0.18214060146723021</v>
      </c>
      <c r="Q68" s="12">
        <f t="shared" si="3"/>
        <v>1.9176976263322931E-2</v>
      </c>
      <c r="R68" s="13">
        <f t="shared" si="13"/>
        <v>0.6608183933541687</v>
      </c>
    </row>
    <row r="69" spans="1:18" x14ac:dyDescent="0.25">
      <c r="A69" s="130">
        <v>40816</v>
      </c>
      <c r="B69" s="41">
        <v>226.18</v>
      </c>
      <c r="C69" s="39">
        <v>2237469.2000000002</v>
      </c>
      <c r="D69" s="12">
        <f t="shared" si="0"/>
        <v>-0.12913907284768222</v>
      </c>
      <c r="E69" s="12">
        <f t="shared" si="0"/>
        <v>1.6012025025435861E-2</v>
      </c>
      <c r="F69" s="13">
        <f t="shared" si="9"/>
        <v>0.54361956917415033</v>
      </c>
      <c r="G69" s="118">
        <f t="shared" si="4"/>
        <v>0.12140391254315319</v>
      </c>
      <c r="H69" s="12">
        <f t="shared" si="5"/>
        <v>1.6012025025435861E-2</v>
      </c>
      <c r="I69" s="13">
        <f t="shared" si="10"/>
        <v>0.82479073102738798</v>
      </c>
      <c r="J69" s="118">
        <f t="shared" si="6"/>
        <v>4.6780741359031763E-2</v>
      </c>
      <c r="K69" s="12">
        <f t="shared" si="1"/>
        <v>1.6012025025435861E-2</v>
      </c>
      <c r="L69" s="13">
        <f t="shared" si="11"/>
        <v>0.88956209497957539</v>
      </c>
      <c r="M69" s="118">
        <f t="shared" si="7"/>
        <v>8.6336602465634682E-2</v>
      </c>
      <c r="N69" s="12">
        <f t="shared" si="2"/>
        <v>1.6012025025435861E-2</v>
      </c>
      <c r="O69" s="13">
        <f t="shared" si="12"/>
        <v>0.82676689131233327</v>
      </c>
      <c r="P69" s="118">
        <f t="shared" si="8"/>
        <v>7.1142821792386846E-2</v>
      </c>
      <c r="Q69" s="12">
        <f t="shared" si="3"/>
        <v>1.6012025025435861E-2</v>
      </c>
      <c r="R69" s="13">
        <f t="shared" si="13"/>
        <v>0.65825511444597584</v>
      </c>
    </row>
    <row r="70" spans="1:18" x14ac:dyDescent="0.25">
      <c r="A70" s="130">
        <v>40908</v>
      </c>
      <c r="B70" s="41">
        <v>244.54</v>
      </c>
      <c r="C70" s="39">
        <v>2228877.2999999998</v>
      </c>
      <c r="D70" s="12">
        <f t="shared" si="0"/>
        <v>-0.11337514955947936</v>
      </c>
      <c r="E70" s="12">
        <f t="shared" si="0"/>
        <v>5.8486391098004908E-3</v>
      </c>
      <c r="F70" s="13">
        <f t="shared" si="9"/>
        <v>0.53047076983347174</v>
      </c>
      <c r="G70" s="118">
        <f t="shared" si="4"/>
        <v>-0.12913907284768222</v>
      </c>
      <c r="H70" s="12">
        <f t="shared" si="5"/>
        <v>5.8486391098004908E-3</v>
      </c>
      <c r="I70" s="13">
        <f t="shared" si="10"/>
        <v>0.81624841590974384</v>
      </c>
      <c r="J70" s="118">
        <f t="shared" si="6"/>
        <v>0.12140391254315319</v>
      </c>
      <c r="K70" s="12">
        <f t="shared" si="1"/>
        <v>5.8486391098004908E-3</v>
      </c>
      <c r="L70" s="13">
        <f t="shared" si="11"/>
        <v>0.88014516822233713</v>
      </c>
      <c r="M70" s="118">
        <f t="shared" si="7"/>
        <v>4.6780741359031763E-2</v>
      </c>
      <c r="N70" s="12">
        <f t="shared" si="2"/>
        <v>5.8486391098004908E-3</v>
      </c>
      <c r="O70" s="13">
        <f t="shared" si="12"/>
        <v>0.82010334011145536</v>
      </c>
      <c r="P70" s="118">
        <f t="shared" si="8"/>
        <v>8.6336602465634682E-2</v>
      </c>
      <c r="Q70" s="12">
        <f t="shared" si="3"/>
        <v>5.8486391098004908E-3</v>
      </c>
      <c r="R70" s="13">
        <f t="shared" si="13"/>
        <v>0.64448006950051906</v>
      </c>
    </row>
    <row r="71" spans="1:18" x14ac:dyDescent="0.25">
      <c r="A71" s="130">
        <v>40999</v>
      </c>
      <c r="B71" s="41">
        <v>263.32</v>
      </c>
      <c r="C71" s="39">
        <v>2223793</v>
      </c>
      <c r="D71" s="12">
        <f t="shared" si="0"/>
        <v>-4.5596230518303638E-2</v>
      </c>
      <c r="E71" s="12">
        <f t="shared" si="0"/>
        <v>-4.8334956969138254E-3</v>
      </c>
      <c r="F71" s="13">
        <f t="shared" si="9"/>
        <v>0.50969842432492452</v>
      </c>
      <c r="G71" s="118">
        <f t="shared" si="4"/>
        <v>-0.11337514955947936</v>
      </c>
      <c r="H71" s="12">
        <f t="shared" si="5"/>
        <v>-4.8334956969138254E-3</v>
      </c>
      <c r="I71" s="13">
        <f t="shared" si="10"/>
        <v>0.81566786769522492</v>
      </c>
      <c r="J71" s="118">
        <f t="shared" si="6"/>
        <v>-0.12913907284768222</v>
      </c>
      <c r="K71" s="12">
        <f t="shared" si="1"/>
        <v>-4.8334956969138254E-3</v>
      </c>
      <c r="L71" s="13">
        <f t="shared" si="11"/>
        <v>0.88138789203360801</v>
      </c>
      <c r="M71" s="118">
        <f t="shared" si="7"/>
        <v>0.12140391254315319</v>
      </c>
      <c r="N71" s="12">
        <f t="shared" si="2"/>
        <v>-4.8334956969138254E-3</v>
      </c>
      <c r="O71" s="13">
        <f t="shared" si="12"/>
        <v>0.79459263248965284</v>
      </c>
      <c r="P71" s="118">
        <f t="shared" si="8"/>
        <v>4.6780741359031763E-2</v>
      </c>
      <c r="Q71" s="12">
        <f t="shared" si="3"/>
        <v>-4.8334956969138254E-3</v>
      </c>
      <c r="R71" s="13">
        <f t="shared" si="13"/>
        <v>0.62475510843785864</v>
      </c>
    </row>
    <row r="72" spans="1:18" x14ac:dyDescent="0.25">
      <c r="A72" s="130">
        <v>41090</v>
      </c>
      <c r="B72" s="41">
        <v>251.17</v>
      </c>
      <c r="C72" s="39">
        <v>2217657.6</v>
      </c>
      <c r="D72" s="12">
        <f t="shared" ref="D72:E105" si="14">B72/B68-1</f>
        <v>-7.9491314227076226E-2</v>
      </c>
      <c r="E72" s="12">
        <f t="shared" si="14"/>
        <v>-7.6326975996262592E-3</v>
      </c>
      <c r="F72" s="13">
        <f t="shared" si="9"/>
        <v>0.49697131387623511</v>
      </c>
      <c r="G72" s="118">
        <f t="shared" si="4"/>
        <v>-4.5596230518303638E-2</v>
      </c>
      <c r="H72" s="12">
        <f t="shared" si="5"/>
        <v>-7.6326975996262592E-3</v>
      </c>
      <c r="I72" s="13">
        <f t="shared" si="10"/>
        <v>0.80736463720298357</v>
      </c>
      <c r="J72" s="118">
        <f t="shared" si="6"/>
        <v>-0.11337514955947936</v>
      </c>
      <c r="K72" s="12">
        <f t="shared" ref="K72:K105" si="15">E72</f>
        <v>-7.6326975996262592E-3</v>
      </c>
      <c r="L72" s="13">
        <f t="shared" si="11"/>
        <v>0.88326668758230131</v>
      </c>
      <c r="M72" s="118">
        <f t="shared" si="7"/>
        <v>-0.12913907284768222</v>
      </c>
      <c r="N72" s="12">
        <f t="shared" ref="N72:N105" si="16">E72</f>
        <v>-7.6326975996262592E-3</v>
      </c>
      <c r="O72" s="13">
        <f t="shared" si="12"/>
        <v>0.79368711763804378</v>
      </c>
      <c r="P72" s="118">
        <f t="shared" si="8"/>
        <v>0.12140391254315319</v>
      </c>
      <c r="Q72" s="12">
        <f t="shared" ref="Q72:Q105" si="17">E72</f>
        <v>-7.6326975996262592E-3</v>
      </c>
      <c r="R72" s="13">
        <f t="shared" si="13"/>
        <v>0.58778972788845296</v>
      </c>
    </row>
    <row r="73" spans="1:18" x14ac:dyDescent="0.25">
      <c r="A73" s="130">
        <v>41182</v>
      </c>
      <c r="B73" s="41">
        <v>268.48</v>
      </c>
      <c r="C73" s="39">
        <v>2214948.1</v>
      </c>
      <c r="D73" s="12">
        <f t="shared" si="14"/>
        <v>0.18701918825714037</v>
      </c>
      <c r="E73" s="12">
        <f t="shared" si="14"/>
        <v>-1.0065434643748428E-2</v>
      </c>
      <c r="F73" s="13">
        <f t="shared" si="9"/>
        <v>0.43195600158827313</v>
      </c>
      <c r="G73" s="118">
        <f t="shared" ref="G73:G105" si="18">D72</f>
        <v>-7.9491314227076226E-2</v>
      </c>
      <c r="H73" s="12">
        <f t="shared" ref="H73:H105" si="19">E73</f>
        <v>-1.0065434643748428E-2</v>
      </c>
      <c r="I73" s="13">
        <f t="shared" si="10"/>
        <v>0.80478823063056981</v>
      </c>
      <c r="J73" s="118">
        <f t="shared" si="6"/>
        <v>-4.5596230518303638E-2</v>
      </c>
      <c r="K73" s="12">
        <f t="shared" si="15"/>
        <v>-1.0065434643748428E-2</v>
      </c>
      <c r="L73" s="13">
        <f t="shared" si="11"/>
        <v>0.87731054780659135</v>
      </c>
      <c r="M73" s="118">
        <f t="shared" si="7"/>
        <v>-0.11337514955947936</v>
      </c>
      <c r="N73" s="12">
        <f t="shared" si="16"/>
        <v>-1.0065434643748428E-2</v>
      </c>
      <c r="O73" s="13">
        <f t="shared" si="12"/>
        <v>0.79227524235019209</v>
      </c>
      <c r="P73" s="118">
        <f t="shared" si="8"/>
        <v>-0.12913907284768222</v>
      </c>
      <c r="Q73" s="12">
        <f t="shared" si="17"/>
        <v>-1.0065434643748428E-2</v>
      </c>
      <c r="R73" s="13">
        <f t="shared" si="13"/>
        <v>0.58094086963968794</v>
      </c>
    </row>
    <row r="74" spans="1:18" x14ac:dyDescent="0.25">
      <c r="A74" s="130">
        <v>41274</v>
      </c>
      <c r="B74" s="41">
        <v>279.68</v>
      </c>
      <c r="C74" s="39">
        <v>2205834.7000000002</v>
      </c>
      <c r="D74" s="12">
        <f t="shared" si="14"/>
        <v>0.14369837245440431</v>
      </c>
      <c r="E74" s="12">
        <f t="shared" si="14"/>
        <v>-1.0338209285903566E-2</v>
      </c>
      <c r="F74" s="13">
        <f t="shared" si="9"/>
        <v>0.39277683911570782</v>
      </c>
      <c r="G74" s="118">
        <f t="shared" si="18"/>
        <v>0.18701918825714037</v>
      </c>
      <c r="H74" s="12">
        <f t="shared" si="19"/>
        <v>-1.0338209285903566E-2</v>
      </c>
      <c r="I74" s="13">
        <f t="shared" si="10"/>
        <v>0.75286355727970122</v>
      </c>
      <c r="J74" s="118">
        <f t="shared" ref="J74:J105" si="20">D72</f>
        <v>-7.9491314227076226E-2</v>
      </c>
      <c r="K74" s="12">
        <f t="shared" si="15"/>
        <v>-1.0338209285903566E-2</v>
      </c>
      <c r="L74" s="13">
        <f t="shared" si="11"/>
        <v>0.878271823248999</v>
      </c>
      <c r="M74" s="118">
        <f t="shared" si="7"/>
        <v>-4.5596230518303638E-2</v>
      </c>
      <c r="N74" s="12">
        <f t="shared" si="16"/>
        <v>-1.0338209285903566E-2</v>
      </c>
      <c r="O74" s="13">
        <f t="shared" si="12"/>
        <v>0.78320811679589775</v>
      </c>
      <c r="P74" s="118">
        <f t="shared" si="8"/>
        <v>-0.11337514955947936</v>
      </c>
      <c r="Q74" s="12">
        <f t="shared" si="17"/>
        <v>-1.0338209285903566E-2</v>
      </c>
      <c r="R74" s="13">
        <f t="shared" si="13"/>
        <v>0.57252160146612507</v>
      </c>
    </row>
    <row r="75" spans="1:18" x14ac:dyDescent="0.25">
      <c r="A75" s="130">
        <v>41364</v>
      </c>
      <c r="B75" s="41">
        <v>293.77999999999997</v>
      </c>
      <c r="C75" s="39">
        <v>2197395.2000000002</v>
      </c>
      <c r="D75" s="12">
        <f t="shared" si="14"/>
        <v>0.11567674312623422</v>
      </c>
      <c r="E75" s="12">
        <f t="shared" si="14"/>
        <v>-1.1870619252781101E-2</v>
      </c>
      <c r="F75" s="13">
        <f t="shared" si="9"/>
        <v>0.37881618212264867</v>
      </c>
      <c r="G75" s="118">
        <f t="shared" si="18"/>
        <v>0.14369837245440431</v>
      </c>
      <c r="H75" s="12">
        <f t="shared" si="19"/>
        <v>-1.1870619252781101E-2</v>
      </c>
      <c r="I75" s="13">
        <f t="shared" si="10"/>
        <v>0.71983208236031793</v>
      </c>
      <c r="J75" s="118">
        <f t="shared" si="20"/>
        <v>0.18701918825714037</v>
      </c>
      <c r="K75" s="12">
        <f t="shared" si="15"/>
        <v>-1.1870619252781101E-2</v>
      </c>
      <c r="L75" s="13">
        <f t="shared" si="11"/>
        <v>0.83067750855563938</v>
      </c>
      <c r="M75" s="118">
        <f t="shared" ref="M75:M105" si="21">D72</f>
        <v>-7.9491314227076226E-2</v>
      </c>
      <c r="N75" s="12">
        <f t="shared" si="16"/>
        <v>-1.1870619252781101E-2</v>
      </c>
      <c r="O75" s="13">
        <f t="shared" si="12"/>
        <v>0.77923189279882166</v>
      </c>
      <c r="P75" s="118">
        <f t="shared" si="8"/>
        <v>-4.5596230518303638E-2</v>
      </c>
      <c r="Q75" s="12">
        <f t="shared" si="17"/>
        <v>-1.1870619252781101E-2</v>
      </c>
      <c r="R75" s="13">
        <f t="shared" si="13"/>
        <v>0.55511125689490748</v>
      </c>
    </row>
    <row r="76" spans="1:18" x14ac:dyDescent="0.25">
      <c r="A76" s="130">
        <v>41455</v>
      </c>
      <c r="B76" s="41">
        <v>285.02</v>
      </c>
      <c r="C76" s="39">
        <v>2209195.7000000002</v>
      </c>
      <c r="D76" s="12">
        <f t="shared" si="14"/>
        <v>0.13476927977067321</v>
      </c>
      <c r="E76" s="12">
        <f t="shared" si="14"/>
        <v>-3.8156927381395311E-3</v>
      </c>
      <c r="F76" s="13">
        <f t="shared" si="9"/>
        <v>0.42021816298023362</v>
      </c>
      <c r="G76" s="118">
        <f t="shared" si="18"/>
        <v>0.11567674312623422</v>
      </c>
      <c r="H76" s="12">
        <f t="shared" si="19"/>
        <v>-3.8156927381395311E-3</v>
      </c>
      <c r="I76" s="13">
        <f t="shared" si="10"/>
        <v>0.7233486294728243</v>
      </c>
      <c r="J76" s="118">
        <f t="shared" si="20"/>
        <v>0.14369837245440431</v>
      </c>
      <c r="K76" s="12">
        <f t="shared" si="15"/>
        <v>-3.8156927381395311E-3</v>
      </c>
      <c r="L76" s="13">
        <f t="shared" si="11"/>
        <v>0.81574210204973041</v>
      </c>
      <c r="M76" s="118">
        <f t="shared" si="21"/>
        <v>0.18701918825714037</v>
      </c>
      <c r="N76" s="12">
        <f t="shared" si="16"/>
        <v>-3.8156927381395311E-3</v>
      </c>
      <c r="O76" s="13">
        <f t="shared" si="12"/>
        <v>0.74913167203094544</v>
      </c>
      <c r="P76" s="118">
        <f t="shared" ref="P76:P105" si="22">D72</f>
        <v>-7.9491314227076226E-2</v>
      </c>
      <c r="Q76" s="12">
        <f t="shared" si="17"/>
        <v>-3.8156927381395311E-3</v>
      </c>
      <c r="R76" s="13">
        <f t="shared" si="13"/>
        <v>0.54269854262215744</v>
      </c>
    </row>
    <row r="77" spans="1:18" x14ac:dyDescent="0.25">
      <c r="A77" s="130">
        <v>41547</v>
      </c>
      <c r="B77" s="41">
        <v>310.45999999999998</v>
      </c>
      <c r="C77" s="39">
        <v>2216295.1</v>
      </c>
      <c r="D77" s="12">
        <f t="shared" si="14"/>
        <v>0.1563617401668651</v>
      </c>
      <c r="E77" s="12">
        <f t="shared" si="14"/>
        <v>6.0814066027092828E-4</v>
      </c>
      <c r="F77" s="13">
        <f t="shared" si="9"/>
        <v>0.47248427380797986</v>
      </c>
      <c r="G77" s="118">
        <f t="shared" si="18"/>
        <v>0.13476927977067321</v>
      </c>
      <c r="H77" s="12">
        <f t="shared" si="19"/>
        <v>6.0814066027092828E-4</v>
      </c>
      <c r="I77" s="13">
        <f t="shared" si="10"/>
        <v>0.75680581156657833</v>
      </c>
      <c r="J77" s="118">
        <f t="shared" si="20"/>
        <v>0.11567674312623422</v>
      </c>
      <c r="K77" s="12">
        <f t="shared" si="15"/>
        <v>6.0814066027092828E-4</v>
      </c>
      <c r="L77" s="13">
        <f t="shared" si="11"/>
        <v>0.81718189727287471</v>
      </c>
      <c r="M77" s="118">
        <f t="shared" si="21"/>
        <v>0.14369837245440431</v>
      </c>
      <c r="N77" s="12">
        <f t="shared" si="16"/>
        <v>6.0814066027092828E-4</v>
      </c>
      <c r="O77" s="13">
        <f t="shared" si="12"/>
        <v>0.74027823753166089</v>
      </c>
      <c r="P77" s="118">
        <f t="shared" si="22"/>
        <v>0.18701918825714037</v>
      </c>
      <c r="Q77" s="12">
        <f t="shared" si="17"/>
        <v>6.0814066027092828E-4</v>
      </c>
      <c r="R77" s="13">
        <f t="shared" si="13"/>
        <v>0.52678951452738476</v>
      </c>
    </row>
    <row r="78" spans="1:18" x14ac:dyDescent="0.25">
      <c r="A78" s="130">
        <v>41639</v>
      </c>
      <c r="B78" s="41">
        <v>328.26</v>
      </c>
      <c r="C78" s="39">
        <v>2222063.7000000002</v>
      </c>
      <c r="D78" s="12">
        <f t="shared" si="14"/>
        <v>0.17369851258581237</v>
      </c>
      <c r="E78" s="12">
        <f t="shared" si="14"/>
        <v>7.3573056040872054E-3</v>
      </c>
      <c r="F78" s="13">
        <f t="shared" si="9"/>
        <v>0.52505521895126628</v>
      </c>
      <c r="G78" s="118">
        <f t="shared" si="18"/>
        <v>0.1563617401668651</v>
      </c>
      <c r="H78" s="12">
        <f t="shared" si="19"/>
        <v>7.3573056040872054E-3</v>
      </c>
      <c r="I78" s="13">
        <f t="shared" si="10"/>
        <v>0.79681507762706272</v>
      </c>
      <c r="J78" s="118">
        <f t="shared" si="20"/>
        <v>0.13476927977067321</v>
      </c>
      <c r="K78" s="12">
        <f t="shared" si="15"/>
        <v>7.3573056040872054E-3</v>
      </c>
      <c r="L78" s="13">
        <f t="shared" si="11"/>
        <v>0.83737939867359179</v>
      </c>
      <c r="M78" s="118">
        <f t="shared" si="21"/>
        <v>0.11567674312623422</v>
      </c>
      <c r="N78" s="12">
        <f t="shared" si="16"/>
        <v>7.3573056040872054E-3</v>
      </c>
      <c r="O78" s="13">
        <f t="shared" si="12"/>
        <v>0.74341436602377586</v>
      </c>
      <c r="P78" s="118">
        <f t="shared" si="22"/>
        <v>0.14369837245440431</v>
      </c>
      <c r="Q78" s="12">
        <f t="shared" si="17"/>
        <v>7.3573056040872054E-3</v>
      </c>
      <c r="R78" s="13">
        <f t="shared" si="13"/>
        <v>0.53242380948432544</v>
      </c>
    </row>
    <row r="79" spans="1:18" x14ac:dyDescent="0.25">
      <c r="A79" s="130">
        <v>41729</v>
      </c>
      <c r="B79" s="41">
        <v>334.31</v>
      </c>
      <c r="C79" s="39">
        <v>2231717</v>
      </c>
      <c r="D79" s="12">
        <f t="shared" si="14"/>
        <v>0.13796037851453491</v>
      </c>
      <c r="E79" s="12">
        <f t="shared" si="14"/>
        <v>1.5619311446570805E-2</v>
      </c>
      <c r="F79" s="13">
        <f t="shared" si="9"/>
        <v>0.52589372992923988</v>
      </c>
      <c r="G79" s="118">
        <f t="shared" si="18"/>
        <v>0.17369851258581237</v>
      </c>
      <c r="H79" s="12">
        <f t="shared" si="19"/>
        <v>1.5619311446570805E-2</v>
      </c>
      <c r="I79" s="13">
        <f t="shared" si="10"/>
        <v>0.80207524677738418</v>
      </c>
      <c r="J79" s="118">
        <f t="shared" si="20"/>
        <v>0.1563617401668651</v>
      </c>
      <c r="K79" s="12">
        <f t="shared" si="15"/>
        <v>1.5619311446570805E-2</v>
      </c>
      <c r="L79" s="13">
        <f t="shared" si="11"/>
        <v>0.83771636985026898</v>
      </c>
      <c r="M79" s="118">
        <f t="shared" si="21"/>
        <v>0.13476927977067321</v>
      </c>
      <c r="N79" s="12">
        <f t="shared" si="16"/>
        <v>1.5619311446570805E-2</v>
      </c>
      <c r="O79" s="13">
        <f t="shared" si="12"/>
        <v>0.743421288615841</v>
      </c>
      <c r="P79" s="118">
        <f t="shared" si="22"/>
        <v>0.11567674312623422</v>
      </c>
      <c r="Q79" s="12">
        <f t="shared" si="17"/>
        <v>1.5619311446570805E-2</v>
      </c>
      <c r="R79" s="13">
        <f t="shared" si="13"/>
        <v>0.55510225353080167</v>
      </c>
    </row>
    <row r="80" spans="1:18" x14ac:dyDescent="0.25">
      <c r="A80" s="130">
        <v>41820</v>
      </c>
      <c r="B80" s="41">
        <v>341.86</v>
      </c>
      <c r="C80" s="39">
        <v>2236494.7000000002</v>
      </c>
      <c r="D80" s="12">
        <f t="shared" si="14"/>
        <v>0.19942460178233112</v>
      </c>
      <c r="E80" s="12">
        <f t="shared" si="14"/>
        <v>1.2356985847835844E-2</v>
      </c>
      <c r="F80" s="13">
        <f t="shared" si="9"/>
        <v>0.36010879466635698</v>
      </c>
      <c r="G80" s="118">
        <f t="shared" si="18"/>
        <v>0.13796037851453491</v>
      </c>
      <c r="H80" s="12">
        <f t="shared" si="19"/>
        <v>1.2356985847835844E-2</v>
      </c>
      <c r="I80" s="13">
        <f t="shared" si="10"/>
        <v>0.74154720929950335</v>
      </c>
      <c r="J80" s="118">
        <f t="shared" si="20"/>
        <v>0.17369851258581237</v>
      </c>
      <c r="K80" s="12">
        <f t="shared" si="15"/>
        <v>1.2356985847835844E-2</v>
      </c>
      <c r="L80" s="13">
        <f t="shared" si="11"/>
        <v>0.82806533810747507</v>
      </c>
      <c r="M80" s="118">
        <f t="shared" si="21"/>
        <v>0.1563617401668651</v>
      </c>
      <c r="N80" s="12">
        <f t="shared" si="16"/>
        <v>1.2356985847835844E-2</v>
      </c>
      <c r="O80" s="13">
        <f t="shared" si="12"/>
        <v>0.74480775311011571</v>
      </c>
      <c r="P80" s="118">
        <f t="shared" si="22"/>
        <v>0.13476927977067321</v>
      </c>
      <c r="Q80" s="12">
        <f t="shared" si="17"/>
        <v>1.2356985847835844E-2</v>
      </c>
      <c r="R80" s="13">
        <f t="shared" si="13"/>
        <v>0.5688462552313307</v>
      </c>
    </row>
    <row r="81" spans="1:18" x14ac:dyDescent="0.25">
      <c r="A81" s="130">
        <v>41912</v>
      </c>
      <c r="B81" s="41">
        <v>343.08</v>
      </c>
      <c r="C81" s="39">
        <v>2246446</v>
      </c>
      <c r="D81" s="12">
        <f t="shared" si="14"/>
        <v>0.10506989628293506</v>
      </c>
      <c r="E81" s="12">
        <f t="shared" si="14"/>
        <v>1.3604190164026475E-2</v>
      </c>
      <c r="F81" s="13">
        <f t="shared" si="9"/>
        <v>9.2080554999433101E-2</v>
      </c>
      <c r="G81" s="118">
        <f t="shared" si="18"/>
        <v>0.19942460178233112</v>
      </c>
      <c r="H81" s="12">
        <f t="shared" si="19"/>
        <v>1.3604190164026475E-2</v>
      </c>
      <c r="I81" s="13">
        <f t="shared" si="10"/>
        <v>0.62835002215486546</v>
      </c>
      <c r="J81" s="118">
        <f t="shared" si="20"/>
        <v>0.13796037851453491</v>
      </c>
      <c r="K81" s="12">
        <f t="shared" si="15"/>
        <v>1.3604190164026475E-2</v>
      </c>
      <c r="L81" s="13">
        <f t="shared" si="11"/>
        <v>0.76804605421390459</v>
      </c>
      <c r="M81" s="118">
        <f t="shared" si="21"/>
        <v>0.17369851258581237</v>
      </c>
      <c r="N81" s="12">
        <f t="shared" si="16"/>
        <v>1.3604190164026475E-2</v>
      </c>
      <c r="O81" s="13">
        <f t="shared" si="12"/>
        <v>0.72770689681466239</v>
      </c>
      <c r="P81" s="118">
        <f t="shared" si="22"/>
        <v>0.1563617401668651</v>
      </c>
      <c r="Q81" s="12">
        <f t="shared" si="17"/>
        <v>1.3604190164026475E-2</v>
      </c>
      <c r="R81" s="13">
        <f t="shared" si="13"/>
        <v>0.55020714988165853</v>
      </c>
    </row>
    <row r="82" spans="1:18" x14ac:dyDescent="0.25">
      <c r="A82" s="130">
        <v>42004</v>
      </c>
      <c r="B82" s="41">
        <v>342.54</v>
      </c>
      <c r="C82" s="39">
        <v>2255460.7999999998</v>
      </c>
      <c r="D82" s="12">
        <f t="shared" si="14"/>
        <v>4.3502101992323183E-2</v>
      </c>
      <c r="E82" s="12">
        <f t="shared" si="14"/>
        <v>1.5029767148439399E-2</v>
      </c>
      <c r="F82" s="13">
        <f t="shared" si="9"/>
        <v>-9.9953771470001007E-2</v>
      </c>
      <c r="G82" s="118">
        <f t="shared" si="18"/>
        <v>0.10506989628293506</v>
      </c>
      <c r="H82" s="12">
        <f t="shared" si="19"/>
        <v>1.5029767148439399E-2</v>
      </c>
      <c r="I82" s="13">
        <f t="shared" si="10"/>
        <v>0.45423765891478024</v>
      </c>
      <c r="J82" s="118">
        <f t="shared" si="20"/>
        <v>0.19942460178233112</v>
      </c>
      <c r="K82" s="12">
        <f t="shared" si="15"/>
        <v>1.5029767148439399E-2</v>
      </c>
      <c r="L82" s="13">
        <f t="shared" si="11"/>
        <v>0.65577020085984528</v>
      </c>
      <c r="M82" s="118">
        <f t="shared" si="21"/>
        <v>0.13796037851453491</v>
      </c>
      <c r="N82" s="12">
        <f t="shared" si="16"/>
        <v>1.5029767148439399E-2</v>
      </c>
      <c r="O82" s="13">
        <f t="shared" si="12"/>
        <v>0.62325848754071933</v>
      </c>
      <c r="P82" s="118">
        <f t="shared" si="22"/>
        <v>0.17369851258581237</v>
      </c>
      <c r="Q82" s="12">
        <f t="shared" si="17"/>
        <v>1.5029767148439399E-2</v>
      </c>
      <c r="R82" s="13">
        <f t="shared" si="13"/>
        <v>0.48417674948576572</v>
      </c>
    </row>
    <row r="83" spans="1:18" x14ac:dyDescent="0.25">
      <c r="A83" s="130">
        <v>42094</v>
      </c>
      <c r="B83" s="41">
        <v>397.3</v>
      </c>
      <c r="C83" s="39">
        <v>2270845.2999999998</v>
      </c>
      <c r="D83" s="12">
        <f t="shared" si="14"/>
        <v>0.18841793544913399</v>
      </c>
      <c r="E83" s="12">
        <f t="shared" si="14"/>
        <v>1.7532823382176099E-2</v>
      </c>
      <c r="F83" s="13">
        <f t="shared" si="9"/>
        <v>6.4188823184090665E-2</v>
      </c>
      <c r="G83" s="118">
        <f t="shared" si="18"/>
        <v>4.3502101992323183E-2</v>
      </c>
      <c r="H83" s="12">
        <f t="shared" si="19"/>
        <v>1.7532823382176099E-2</v>
      </c>
      <c r="I83" s="13">
        <f t="shared" si="10"/>
        <v>0.36641175723186331</v>
      </c>
      <c r="J83" s="118">
        <f t="shared" si="20"/>
        <v>0.10506989628293506</v>
      </c>
      <c r="K83" s="12">
        <f t="shared" si="15"/>
        <v>1.7532823382176099E-2</v>
      </c>
      <c r="L83" s="13">
        <f t="shared" si="11"/>
        <v>0.53469597841764271</v>
      </c>
      <c r="M83" s="118">
        <f t="shared" si="21"/>
        <v>0.19942460178233112</v>
      </c>
      <c r="N83" s="12">
        <f t="shared" si="16"/>
        <v>1.7532823382176099E-2</v>
      </c>
      <c r="O83" s="13">
        <f t="shared" si="12"/>
        <v>0.49936168173434109</v>
      </c>
      <c r="P83" s="118">
        <f t="shared" si="22"/>
        <v>0.13796037851453491</v>
      </c>
      <c r="Q83" s="12">
        <f t="shared" si="17"/>
        <v>1.7532823382176099E-2</v>
      </c>
      <c r="R83" s="13">
        <f t="shared" si="13"/>
        <v>0.3326382347864304</v>
      </c>
    </row>
    <row r="84" spans="1:18" x14ac:dyDescent="0.25">
      <c r="A84" s="130">
        <v>42185</v>
      </c>
      <c r="B84" s="41">
        <v>381.31</v>
      </c>
      <c r="C84" s="39">
        <v>2280599.6</v>
      </c>
      <c r="D84" s="12">
        <f t="shared" si="14"/>
        <v>0.11539811618791318</v>
      </c>
      <c r="E84" s="12">
        <f t="shared" si="14"/>
        <v>1.972054751571739E-2</v>
      </c>
      <c r="F84" s="13">
        <f t="shared" si="9"/>
        <v>4.1487354434846226E-2</v>
      </c>
      <c r="G84" s="118">
        <f t="shared" si="18"/>
        <v>0.18841793544913399</v>
      </c>
      <c r="H84" s="12">
        <f t="shared" si="19"/>
        <v>1.972054751571739E-2</v>
      </c>
      <c r="I84" s="13">
        <f t="shared" si="10"/>
        <v>0.38056147774848625</v>
      </c>
      <c r="J84" s="118">
        <f t="shared" si="20"/>
        <v>4.3502101992323183E-2</v>
      </c>
      <c r="K84" s="12">
        <f t="shared" si="15"/>
        <v>1.972054751571739E-2</v>
      </c>
      <c r="L84" s="13">
        <f t="shared" si="11"/>
        <v>0.53689967753178391</v>
      </c>
      <c r="M84" s="118">
        <f t="shared" si="21"/>
        <v>0.10506989628293506</v>
      </c>
      <c r="N84" s="12">
        <f t="shared" si="16"/>
        <v>1.972054751571739E-2</v>
      </c>
      <c r="O84" s="13">
        <f t="shared" si="12"/>
        <v>0.61198162455294758</v>
      </c>
      <c r="P84" s="118">
        <f t="shared" si="22"/>
        <v>0.19942460178233112</v>
      </c>
      <c r="Q84" s="12">
        <f t="shared" si="17"/>
        <v>1.972054751571739E-2</v>
      </c>
      <c r="R84" s="13">
        <f t="shared" si="13"/>
        <v>0.45929682807294786</v>
      </c>
    </row>
    <row r="85" spans="1:18" x14ac:dyDescent="0.25">
      <c r="A85" s="130">
        <v>42277</v>
      </c>
      <c r="B85" s="41">
        <v>347.77</v>
      </c>
      <c r="C85" s="39">
        <v>2290819.9</v>
      </c>
      <c r="D85" s="12">
        <f t="shared" si="14"/>
        <v>1.3670280984027006E-2</v>
      </c>
      <c r="E85" s="12">
        <f t="shared" si="14"/>
        <v>1.975293419027202E-2</v>
      </c>
      <c r="F85" s="13">
        <f t="shared" si="9"/>
        <v>-3.8314645724890919E-2</v>
      </c>
      <c r="G85" s="118">
        <f t="shared" si="18"/>
        <v>0.11539811618791318</v>
      </c>
      <c r="H85" s="12">
        <f t="shared" si="19"/>
        <v>1.975293419027202E-2</v>
      </c>
      <c r="I85" s="13">
        <f t="shared" si="10"/>
        <v>0.31513813647715777</v>
      </c>
      <c r="J85" s="118">
        <f t="shared" si="20"/>
        <v>0.18841793544913399</v>
      </c>
      <c r="K85" s="12">
        <f t="shared" si="15"/>
        <v>1.975293419027202E-2</v>
      </c>
      <c r="L85" s="13">
        <f t="shared" si="11"/>
        <v>0.51751875350441978</v>
      </c>
      <c r="M85" s="118">
        <f t="shared" si="21"/>
        <v>4.3502101992323183E-2</v>
      </c>
      <c r="N85" s="12">
        <f t="shared" si="16"/>
        <v>1.975293419027202E-2</v>
      </c>
      <c r="O85" s="13">
        <f t="shared" si="12"/>
        <v>0.67656096375185504</v>
      </c>
      <c r="P85" s="118">
        <f t="shared" si="22"/>
        <v>0.10506989628293506</v>
      </c>
      <c r="Q85" s="12">
        <f t="shared" si="17"/>
        <v>1.975293419027202E-2</v>
      </c>
      <c r="R85" s="13">
        <f t="shared" si="13"/>
        <v>0.6855242622799339</v>
      </c>
    </row>
    <row r="86" spans="1:18" x14ac:dyDescent="0.25">
      <c r="A86" s="130">
        <v>42369</v>
      </c>
      <c r="B86" s="41">
        <v>365.81</v>
      </c>
      <c r="C86" s="39">
        <v>2300999.1</v>
      </c>
      <c r="D86" s="12">
        <f t="shared" si="14"/>
        <v>6.7933671979914623E-2</v>
      </c>
      <c r="E86" s="12">
        <f t="shared" si="14"/>
        <v>2.0190242277764447E-2</v>
      </c>
      <c r="F86" s="13">
        <f t="shared" si="9"/>
        <v>-3.9216224735260242E-2</v>
      </c>
      <c r="G86" s="118">
        <f t="shared" si="18"/>
        <v>1.3670280984027006E-2</v>
      </c>
      <c r="H86" s="12">
        <f t="shared" si="19"/>
        <v>2.0190242277764447E-2</v>
      </c>
      <c r="I86" s="13">
        <f t="shared" si="10"/>
        <v>0.23684503930264528</v>
      </c>
      <c r="J86" s="118">
        <f t="shared" si="20"/>
        <v>0.11539811618791318</v>
      </c>
      <c r="K86" s="12">
        <f t="shared" si="15"/>
        <v>2.0190242277764447E-2</v>
      </c>
      <c r="L86" s="13">
        <f t="shared" si="11"/>
        <v>0.48915225552243113</v>
      </c>
      <c r="M86" s="118">
        <f t="shared" si="21"/>
        <v>0.18841793544913399</v>
      </c>
      <c r="N86" s="12">
        <f t="shared" si="16"/>
        <v>2.0190242277764447E-2</v>
      </c>
      <c r="O86" s="13">
        <f t="shared" si="12"/>
        <v>0.66145610407565525</v>
      </c>
      <c r="P86" s="118">
        <f t="shared" si="22"/>
        <v>4.3502101992323183E-2</v>
      </c>
      <c r="Q86" s="12">
        <f t="shared" si="17"/>
        <v>2.0190242277764447E-2</v>
      </c>
      <c r="R86" s="13">
        <f t="shared" si="13"/>
        <v>0.75567899917675563</v>
      </c>
    </row>
    <row r="87" spans="1:18" x14ac:dyDescent="0.25">
      <c r="A87" s="130">
        <v>42460</v>
      </c>
      <c r="B87" s="41">
        <v>337.54</v>
      </c>
      <c r="C87" s="39">
        <v>2313693.9</v>
      </c>
      <c r="D87" s="12">
        <f t="shared" si="14"/>
        <v>-0.1504153032972565</v>
      </c>
      <c r="E87" s="12">
        <f t="shared" si="14"/>
        <v>1.8869008822397504E-2</v>
      </c>
      <c r="F87" s="13">
        <f t="shared" si="9"/>
        <v>-0.12487629766993973</v>
      </c>
      <c r="G87" s="118">
        <f t="shared" si="18"/>
        <v>6.7933671979914623E-2</v>
      </c>
      <c r="H87" s="12">
        <f t="shared" si="19"/>
        <v>1.8869008822397504E-2</v>
      </c>
      <c r="I87" s="13">
        <f t="shared" si="10"/>
        <v>0.24320885745345563</v>
      </c>
      <c r="J87" s="118">
        <f t="shared" si="20"/>
        <v>1.3670280984027006E-2</v>
      </c>
      <c r="K87" s="12">
        <f t="shared" si="15"/>
        <v>1.8869008822397504E-2</v>
      </c>
      <c r="L87" s="13">
        <f t="shared" si="11"/>
        <v>0.41492208172556477</v>
      </c>
      <c r="M87" s="118">
        <f t="shared" si="21"/>
        <v>0.11539811618791318</v>
      </c>
      <c r="N87" s="12">
        <f t="shared" si="16"/>
        <v>1.8869008822397504E-2</v>
      </c>
      <c r="O87" s="13">
        <f t="shared" si="12"/>
        <v>0.65855321746636553</v>
      </c>
      <c r="P87" s="118">
        <f t="shared" si="22"/>
        <v>0.18841793544913399</v>
      </c>
      <c r="Q87" s="12">
        <f t="shared" si="17"/>
        <v>1.8869008822397504E-2</v>
      </c>
      <c r="R87" s="13">
        <f t="shared" si="13"/>
        <v>0.74071089761133391</v>
      </c>
    </row>
    <row r="88" spans="1:18" x14ac:dyDescent="0.25">
      <c r="A88" s="130">
        <v>42551</v>
      </c>
      <c r="B88" s="41">
        <v>329.88</v>
      </c>
      <c r="C88" s="39">
        <v>2319575.4</v>
      </c>
      <c r="D88" s="12">
        <f t="shared" si="14"/>
        <v>-0.13487713409037272</v>
      </c>
      <c r="E88" s="12">
        <f t="shared" si="14"/>
        <v>1.709015471194486E-2</v>
      </c>
      <c r="F88" s="13">
        <f t="shared" si="9"/>
        <v>-0.17247670264519638</v>
      </c>
      <c r="G88" s="118">
        <f t="shared" si="18"/>
        <v>-0.1504153032972565</v>
      </c>
      <c r="H88" s="12">
        <f t="shared" si="19"/>
        <v>1.709015471194486E-2</v>
      </c>
      <c r="I88" s="13">
        <f t="shared" si="10"/>
        <v>0.14547903478197366</v>
      </c>
      <c r="J88" s="118">
        <f t="shared" si="20"/>
        <v>6.7933671979914623E-2</v>
      </c>
      <c r="K88" s="12">
        <f t="shared" si="15"/>
        <v>1.709015471194486E-2</v>
      </c>
      <c r="L88" s="13">
        <f t="shared" si="11"/>
        <v>0.44372452440125082</v>
      </c>
      <c r="M88" s="118">
        <f t="shared" si="21"/>
        <v>1.3670280984027006E-2</v>
      </c>
      <c r="N88" s="12">
        <f t="shared" si="16"/>
        <v>1.709015471194486E-2</v>
      </c>
      <c r="O88" s="13">
        <f t="shared" si="12"/>
        <v>0.59398230027247034</v>
      </c>
      <c r="P88" s="118">
        <f t="shared" si="22"/>
        <v>0.11539811618791318</v>
      </c>
      <c r="Q88" s="12">
        <f t="shared" si="17"/>
        <v>1.709015471194486E-2</v>
      </c>
      <c r="R88" s="13">
        <f t="shared" si="13"/>
        <v>0.70765828245846107</v>
      </c>
    </row>
    <row r="89" spans="1:18" x14ac:dyDescent="0.25">
      <c r="A89" s="130">
        <v>42643</v>
      </c>
      <c r="B89" s="41">
        <v>342.92</v>
      </c>
      <c r="C89" s="39">
        <v>2329882.6</v>
      </c>
      <c r="D89" s="12">
        <f t="shared" si="14"/>
        <v>-1.3945998792305181E-2</v>
      </c>
      <c r="E89" s="12">
        <f t="shared" si="14"/>
        <v>1.7051842442961318E-2</v>
      </c>
      <c r="F89" s="13">
        <f t="shared" si="9"/>
        <v>-0.22248778162577307</v>
      </c>
      <c r="G89" s="118">
        <f t="shared" si="18"/>
        <v>-0.13487713409037272</v>
      </c>
      <c r="H89" s="12">
        <f t="shared" si="19"/>
        <v>1.7051842442961318E-2</v>
      </c>
      <c r="I89" s="13">
        <f t="shared" si="10"/>
        <v>7.8560711206449974E-2</v>
      </c>
      <c r="J89" s="118">
        <f t="shared" si="20"/>
        <v>-0.1504153032972565</v>
      </c>
      <c r="K89" s="12">
        <f t="shared" si="15"/>
        <v>1.7051842442961318E-2</v>
      </c>
      <c r="L89" s="13">
        <f t="shared" si="11"/>
        <v>0.31548959063716775</v>
      </c>
      <c r="M89" s="118">
        <f t="shared" si="21"/>
        <v>6.7933671979914623E-2</v>
      </c>
      <c r="N89" s="12">
        <f t="shared" si="16"/>
        <v>1.7051842442961318E-2</v>
      </c>
      <c r="O89" s="13">
        <f t="shared" si="12"/>
        <v>0.59811751122239953</v>
      </c>
      <c r="P89" s="118">
        <f t="shared" si="22"/>
        <v>1.3670280984027006E-2</v>
      </c>
      <c r="Q89" s="12">
        <f t="shared" si="17"/>
        <v>1.7051842442961318E-2</v>
      </c>
      <c r="R89" s="13">
        <f t="shared" si="13"/>
        <v>0.64685745527037153</v>
      </c>
    </row>
    <row r="90" spans="1:18" x14ac:dyDescent="0.25">
      <c r="A90" s="130">
        <v>42735</v>
      </c>
      <c r="B90" s="41">
        <v>361.42</v>
      </c>
      <c r="C90" s="39">
        <v>2347787.1</v>
      </c>
      <c r="D90" s="12">
        <f t="shared" si="14"/>
        <v>-1.2000765424673987E-2</v>
      </c>
      <c r="E90" s="12">
        <f t="shared" si="14"/>
        <v>2.0333775880225335E-2</v>
      </c>
      <c r="F90" s="13">
        <f t="shared" si="9"/>
        <v>-0.20755685271209429</v>
      </c>
      <c r="G90" s="118">
        <f t="shared" si="18"/>
        <v>-1.3945998792305181E-2</v>
      </c>
      <c r="H90" s="12">
        <f t="shared" si="19"/>
        <v>2.0333775880225335E-2</v>
      </c>
      <c r="I90" s="13">
        <f t="shared" si="10"/>
        <v>2.8506219907599082E-2</v>
      </c>
      <c r="J90" s="118">
        <f t="shared" si="20"/>
        <v>-0.13487713409037272</v>
      </c>
      <c r="K90" s="12">
        <f t="shared" si="15"/>
        <v>2.0333775880225335E-2</v>
      </c>
      <c r="L90" s="13">
        <f t="shared" si="11"/>
        <v>0.20694389527105511</v>
      </c>
      <c r="M90" s="118">
        <f t="shared" si="21"/>
        <v>-0.1504153032972565</v>
      </c>
      <c r="N90" s="12">
        <f t="shared" si="16"/>
        <v>2.0333775880225335E-2</v>
      </c>
      <c r="O90" s="13">
        <f t="shared" si="12"/>
        <v>0.41690047288276905</v>
      </c>
      <c r="P90" s="118">
        <f t="shared" si="22"/>
        <v>6.7933671979914623E-2</v>
      </c>
      <c r="Q90" s="12">
        <f t="shared" si="17"/>
        <v>2.0333775880225335E-2</v>
      </c>
      <c r="R90" s="13">
        <f t="shared" si="13"/>
        <v>0.63328228098464701</v>
      </c>
    </row>
    <row r="91" spans="1:18" x14ac:dyDescent="0.25">
      <c r="A91" s="130">
        <v>42825</v>
      </c>
      <c r="B91" s="41">
        <v>381.14</v>
      </c>
      <c r="C91" s="39">
        <v>2365108.2999999998</v>
      </c>
      <c r="D91" s="12">
        <f t="shared" si="14"/>
        <v>0.12916987616282505</v>
      </c>
      <c r="E91" s="12">
        <f t="shared" si="14"/>
        <v>2.2221781368745308E-2</v>
      </c>
      <c r="F91" s="13">
        <f t="shared" ref="F91:F105" si="23">CORREL(D71:D91,E71:E91)</f>
        <v>-0.19783109263928916</v>
      </c>
      <c r="G91" s="118">
        <f t="shared" si="18"/>
        <v>-1.2000765424673987E-2</v>
      </c>
      <c r="H91" s="12">
        <f t="shared" si="19"/>
        <v>2.2221781368745308E-2</v>
      </c>
      <c r="I91" s="13">
        <f t="shared" si="10"/>
        <v>-2.2888795207599639E-2</v>
      </c>
      <c r="J91" s="118">
        <f t="shared" si="20"/>
        <v>-1.3945998792305181E-2</v>
      </c>
      <c r="K91" s="12">
        <f t="shared" si="15"/>
        <v>2.2221781368745308E-2</v>
      </c>
      <c r="L91" s="13">
        <f t="shared" si="11"/>
        <v>0.17358918375701957</v>
      </c>
      <c r="M91" s="118">
        <f t="shared" si="21"/>
        <v>-0.13487713409037272</v>
      </c>
      <c r="N91" s="12">
        <f t="shared" si="16"/>
        <v>2.2221781368745308E-2</v>
      </c>
      <c r="O91" s="13">
        <f t="shared" si="12"/>
        <v>0.28059057025754869</v>
      </c>
      <c r="P91" s="118">
        <f t="shared" si="22"/>
        <v>-0.1504153032972565</v>
      </c>
      <c r="Q91" s="12">
        <f t="shared" si="17"/>
        <v>2.2221781368745308E-2</v>
      </c>
      <c r="R91" s="13">
        <f t="shared" si="13"/>
        <v>0.43607515374041439</v>
      </c>
    </row>
    <row r="92" spans="1:18" x14ac:dyDescent="0.25">
      <c r="A92" s="130">
        <v>42916</v>
      </c>
      <c r="B92" s="41">
        <v>379.37</v>
      </c>
      <c r="C92" s="39">
        <v>2381414.2999999998</v>
      </c>
      <c r="D92" s="12">
        <f t="shared" si="14"/>
        <v>0.15002425124287622</v>
      </c>
      <c r="E92" s="12">
        <f t="shared" si="14"/>
        <v>2.6659577438181037E-2</v>
      </c>
      <c r="F92" s="13">
        <f t="shared" si="23"/>
        <v>-0.21807173287684012</v>
      </c>
      <c r="G92" s="118">
        <f t="shared" si="18"/>
        <v>0.12916987616282505</v>
      </c>
      <c r="H92" s="12">
        <f t="shared" si="19"/>
        <v>2.6659577438181037E-2</v>
      </c>
      <c r="I92" s="13">
        <f t="shared" ref="I92:I105" si="24">CORREL(G72:G92,H72:H92)</f>
        <v>-8.0730503262251035E-2</v>
      </c>
      <c r="J92" s="118">
        <f t="shared" si="20"/>
        <v>-1.2000765424673987E-2</v>
      </c>
      <c r="K92" s="12">
        <f t="shared" si="15"/>
        <v>2.6659577438181037E-2</v>
      </c>
      <c r="L92" s="13">
        <f t="shared" si="11"/>
        <v>4.3157632338106232E-2</v>
      </c>
      <c r="M92" s="118">
        <f t="shared" si="21"/>
        <v>-1.3945998792305181E-2</v>
      </c>
      <c r="N92" s="12">
        <f t="shared" si="16"/>
        <v>2.6659577438181037E-2</v>
      </c>
      <c r="O92" s="13">
        <f t="shared" si="12"/>
        <v>0.26859688342906729</v>
      </c>
      <c r="P92" s="118">
        <f t="shared" si="22"/>
        <v>-0.13487713409037272</v>
      </c>
      <c r="Q92" s="12">
        <f t="shared" si="17"/>
        <v>2.6659577438181037E-2</v>
      </c>
      <c r="R92" s="13">
        <f t="shared" si="13"/>
        <v>0.27728203360312825</v>
      </c>
    </row>
    <row r="93" spans="1:18" x14ac:dyDescent="0.25">
      <c r="A93" s="130">
        <v>43008</v>
      </c>
      <c r="B93" s="41">
        <v>388.16</v>
      </c>
      <c r="C93" s="39">
        <v>2399706.5</v>
      </c>
      <c r="D93" s="12">
        <f t="shared" si="14"/>
        <v>0.13192581360083988</v>
      </c>
      <c r="E93" s="12">
        <f t="shared" si="14"/>
        <v>2.9968849074198056E-2</v>
      </c>
      <c r="F93" s="13">
        <f t="shared" si="23"/>
        <v>-0.32428655040433163</v>
      </c>
      <c r="G93" s="118">
        <f t="shared" si="18"/>
        <v>0.15002425124287622</v>
      </c>
      <c r="H93" s="12">
        <f t="shared" si="19"/>
        <v>2.9968849074198056E-2</v>
      </c>
      <c r="I93" s="13">
        <f t="shared" si="24"/>
        <v>-0.11732427089188531</v>
      </c>
      <c r="J93" s="118">
        <f t="shared" si="20"/>
        <v>0.12916987616282505</v>
      </c>
      <c r="K93" s="12">
        <f t="shared" si="15"/>
        <v>2.9968849074198056E-2</v>
      </c>
      <c r="L93" s="13">
        <f t="shared" ref="L93:L105" si="25">CORREL(J73:J93,K73:K93)</f>
        <v>-3.7151920278369041E-2</v>
      </c>
      <c r="M93" s="118">
        <f t="shared" si="21"/>
        <v>-1.2000765424673987E-2</v>
      </c>
      <c r="N93" s="12">
        <f t="shared" si="16"/>
        <v>2.9968849074198056E-2</v>
      </c>
      <c r="O93" s="13">
        <f t="shared" si="12"/>
        <v>0.11250403351846019</v>
      </c>
      <c r="P93" s="118">
        <f t="shared" si="22"/>
        <v>-1.3945998792305181E-2</v>
      </c>
      <c r="Q93" s="12">
        <f t="shared" si="17"/>
        <v>2.9968849074198056E-2</v>
      </c>
      <c r="R93" s="13">
        <f t="shared" si="13"/>
        <v>0.2753239925053852</v>
      </c>
    </row>
    <row r="94" spans="1:18" x14ac:dyDescent="0.25">
      <c r="A94" s="130">
        <v>43100</v>
      </c>
      <c r="B94" s="41">
        <v>389.18</v>
      </c>
      <c r="C94" s="39">
        <v>2420051.2999999998</v>
      </c>
      <c r="D94" s="12">
        <f t="shared" si="14"/>
        <v>7.6808145647722759E-2</v>
      </c>
      <c r="E94" s="12">
        <f t="shared" si="14"/>
        <v>3.0779707410437673E-2</v>
      </c>
      <c r="F94" s="13">
        <f t="shared" si="23"/>
        <v>-0.2519452795706022</v>
      </c>
      <c r="G94" s="118">
        <f t="shared" si="18"/>
        <v>0.13192581360083988</v>
      </c>
      <c r="H94" s="12">
        <f t="shared" si="19"/>
        <v>3.0779707410437673E-2</v>
      </c>
      <c r="I94" s="13">
        <f t="shared" si="24"/>
        <v>-0.25823118042102833</v>
      </c>
      <c r="J94" s="118">
        <f t="shared" si="20"/>
        <v>0.15002425124287622</v>
      </c>
      <c r="K94" s="12">
        <f t="shared" si="15"/>
        <v>3.0779707410437673E-2</v>
      </c>
      <c r="L94" s="13">
        <f t="shared" si="25"/>
        <v>-9.984853694260136E-2</v>
      </c>
      <c r="M94" s="118">
        <f t="shared" si="21"/>
        <v>0.12916987616282505</v>
      </c>
      <c r="N94" s="12">
        <f t="shared" si="16"/>
        <v>3.0779707410437673E-2</v>
      </c>
      <c r="O94" s="13">
        <f t="shared" ref="O94:O105" si="26">CORREL(M74:M94,N74:N94)</f>
        <v>4.5838196532556504E-3</v>
      </c>
      <c r="P94" s="118">
        <f t="shared" si="22"/>
        <v>-1.2000765424673987E-2</v>
      </c>
      <c r="Q94" s="12">
        <f t="shared" si="17"/>
        <v>3.0779707410437673E-2</v>
      </c>
      <c r="R94" s="13">
        <f t="shared" si="13"/>
        <v>9.6687915641402764E-2</v>
      </c>
    </row>
    <row r="95" spans="1:18" x14ac:dyDescent="0.25">
      <c r="A95" s="130">
        <v>43190</v>
      </c>
      <c r="B95" s="41">
        <v>370.87</v>
      </c>
      <c r="C95" s="39">
        <v>2424691</v>
      </c>
      <c r="D95" s="12">
        <f t="shared" si="14"/>
        <v>-2.6945479351419332E-2</v>
      </c>
      <c r="E95" s="12">
        <f t="shared" si="14"/>
        <v>2.5192377025610391E-2</v>
      </c>
      <c r="F95" s="13">
        <f t="shared" si="23"/>
        <v>-0.25025735330365984</v>
      </c>
      <c r="G95" s="118">
        <f t="shared" si="18"/>
        <v>7.6808145647722759E-2</v>
      </c>
      <c r="H95" s="12">
        <f t="shared" si="19"/>
        <v>2.5192377025610391E-2</v>
      </c>
      <c r="I95" s="13">
        <f t="shared" si="24"/>
        <v>-0.17589133125841938</v>
      </c>
      <c r="J95" s="118">
        <f t="shared" si="20"/>
        <v>0.13192581360083988</v>
      </c>
      <c r="K95" s="12">
        <f t="shared" si="15"/>
        <v>2.5192377025610391E-2</v>
      </c>
      <c r="L95" s="13">
        <f t="shared" si="25"/>
        <v>-0.29467965119386441</v>
      </c>
      <c r="M95" s="118">
        <f t="shared" si="21"/>
        <v>0.15002425124287622</v>
      </c>
      <c r="N95" s="12">
        <f t="shared" si="16"/>
        <v>2.5192377025610391E-2</v>
      </c>
      <c r="O95" s="13">
        <f t="shared" si="26"/>
        <v>-9.8549754506651085E-2</v>
      </c>
      <c r="P95" s="118">
        <f t="shared" si="22"/>
        <v>0.12916987616282505</v>
      </c>
      <c r="Q95" s="12">
        <f t="shared" si="17"/>
        <v>2.5192377025610391E-2</v>
      </c>
      <c r="R95" s="13">
        <f t="shared" ref="R95:R105" si="27">CORREL(P75:P95,Q75:Q95)</f>
        <v>-5.6710055523653657E-2</v>
      </c>
    </row>
    <row r="96" spans="1:18" x14ac:dyDescent="0.25">
      <c r="A96" s="130">
        <v>43281</v>
      </c>
      <c r="B96" s="41">
        <v>379.93</v>
      </c>
      <c r="C96" s="39">
        <v>2435312.5</v>
      </c>
      <c r="D96" s="12">
        <f t="shared" si="14"/>
        <v>1.4761314811397863E-3</v>
      </c>
      <c r="E96" s="12">
        <f t="shared" si="14"/>
        <v>2.2632853090703398E-2</v>
      </c>
      <c r="F96" s="13">
        <f t="shared" si="23"/>
        <v>-0.26186222194786096</v>
      </c>
      <c r="G96" s="118">
        <f t="shared" si="18"/>
        <v>-2.6945479351419332E-2</v>
      </c>
      <c r="H96" s="12">
        <f t="shared" si="19"/>
        <v>2.2632853090703398E-2</v>
      </c>
      <c r="I96" s="13">
        <f t="shared" si="24"/>
        <v>-0.14362261837899837</v>
      </c>
      <c r="J96" s="118">
        <f t="shared" si="20"/>
        <v>7.6808145647722759E-2</v>
      </c>
      <c r="K96" s="12">
        <f t="shared" si="15"/>
        <v>2.2632853090703398E-2</v>
      </c>
      <c r="L96" s="13">
        <f t="shared" si="25"/>
        <v>-0.20484076895761652</v>
      </c>
      <c r="M96" s="118">
        <f t="shared" si="21"/>
        <v>0.13192581360083988</v>
      </c>
      <c r="N96" s="12">
        <f t="shared" si="16"/>
        <v>2.2632853090703398E-2</v>
      </c>
      <c r="O96" s="13">
        <f t="shared" si="26"/>
        <v>-0.39217746798373526</v>
      </c>
      <c r="P96" s="118">
        <f t="shared" si="22"/>
        <v>0.15002425124287622</v>
      </c>
      <c r="Q96" s="12">
        <f t="shared" si="17"/>
        <v>2.2632853090703398E-2</v>
      </c>
      <c r="R96" s="13">
        <f t="shared" si="27"/>
        <v>-0.24006501521241549</v>
      </c>
    </row>
    <row r="97" spans="1:18" x14ac:dyDescent="0.25">
      <c r="A97" s="130">
        <v>43373</v>
      </c>
      <c r="B97" s="41">
        <v>383.18</v>
      </c>
      <c r="C97" s="39">
        <v>2437575.1</v>
      </c>
      <c r="D97" s="12">
        <f t="shared" si="14"/>
        <v>-1.2829760923330658E-2</v>
      </c>
      <c r="E97" s="12">
        <f t="shared" si="14"/>
        <v>1.5780513158588416E-2</v>
      </c>
      <c r="F97" s="13">
        <f t="shared" si="23"/>
        <v>-0.19880856680350265</v>
      </c>
      <c r="G97" s="118">
        <f t="shared" si="18"/>
        <v>1.4761314811397863E-3</v>
      </c>
      <c r="H97" s="12">
        <f t="shared" si="19"/>
        <v>1.5780513158588416E-2</v>
      </c>
      <c r="I97" s="13">
        <f t="shared" si="24"/>
        <v>-9.5378898681581115E-2</v>
      </c>
      <c r="J97" s="118">
        <f t="shared" si="20"/>
        <v>-2.6945479351419332E-2</v>
      </c>
      <c r="K97" s="12">
        <f t="shared" si="15"/>
        <v>1.5780513158588416E-2</v>
      </c>
      <c r="L97" s="13">
        <f t="shared" si="25"/>
        <v>-0.12639738734788558</v>
      </c>
      <c r="M97" s="118">
        <f t="shared" si="21"/>
        <v>7.6808145647722759E-2</v>
      </c>
      <c r="N97" s="12">
        <f t="shared" si="16"/>
        <v>1.5780513158588416E-2</v>
      </c>
      <c r="O97" s="13">
        <f t="shared" si="26"/>
        <v>-0.32650617148694772</v>
      </c>
      <c r="P97" s="118">
        <f t="shared" si="22"/>
        <v>0.13192581360083988</v>
      </c>
      <c r="Q97" s="12">
        <f t="shared" si="17"/>
        <v>1.5780513158588416E-2</v>
      </c>
      <c r="R97" s="13">
        <f t="shared" si="27"/>
        <v>-0.57760941849965486</v>
      </c>
    </row>
    <row r="98" spans="1:18" x14ac:dyDescent="0.25">
      <c r="A98" s="130">
        <v>43465</v>
      </c>
      <c r="B98" s="41">
        <v>337.65</v>
      </c>
      <c r="C98" s="39">
        <v>2449904.7999999998</v>
      </c>
      <c r="D98" s="12">
        <f t="shared" si="14"/>
        <v>-0.13240659848913106</v>
      </c>
      <c r="E98" s="12">
        <f t="shared" si="14"/>
        <v>1.2335895524198115E-2</v>
      </c>
      <c r="F98" s="13">
        <f t="shared" si="23"/>
        <v>2.0825629776938564E-2</v>
      </c>
      <c r="G98" s="118">
        <f t="shared" si="18"/>
        <v>-1.2829760923330658E-2</v>
      </c>
      <c r="H98" s="12">
        <f t="shared" si="19"/>
        <v>1.2335895524198115E-2</v>
      </c>
      <c r="I98" s="13">
        <f t="shared" si="24"/>
        <v>3.6003212821352201E-2</v>
      </c>
      <c r="J98" s="118">
        <f t="shared" si="20"/>
        <v>1.4761314811397863E-3</v>
      </c>
      <c r="K98" s="12">
        <f t="shared" si="15"/>
        <v>1.2335895524198115E-2</v>
      </c>
      <c r="L98" s="13">
        <f t="shared" si="25"/>
        <v>-4.3575664066800433E-2</v>
      </c>
      <c r="M98" s="118">
        <f t="shared" si="21"/>
        <v>-2.6945479351419332E-2</v>
      </c>
      <c r="N98" s="12">
        <f t="shared" si="16"/>
        <v>1.2335895524198115E-2</v>
      </c>
      <c r="O98" s="13">
        <f t="shared" si="26"/>
        <v>-0.22176476667055975</v>
      </c>
      <c r="P98" s="118">
        <f t="shared" si="22"/>
        <v>7.6808145647722759E-2</v>
      </c>
      <c r="Q98" s="12">
        <f t="shared" si="17"/>
        <v>1.2335895524198115E-2</v>
      </c>
      <c r="R98" s="13">
        <f t="shared" si="27"/>
        <v>-0.54003397205830217</v>
      </c>
    </row>
    <row r="99" spans="1:18" x14ac:dyDescent="0.25">
      <c r="A99" s="130">
        <v>43555</v>
      </c>
      <c r="B99" s="41">
        <v>379.09</v>
      </c>
      <c r="C99" s="39">
        <v>2461520.5</v>
      </c>
      <c r="D99" s="12">
        <f t="shared" si="14"/>
        <v>2.216410062825247E-2</v>
      </c>
      <c r="E99" s="12">
        <f t="shared" si="14"/>
        <v>1.5189358149141574E-2</v>
      </c>
      <c r="F99" s="13">
        <f t="shared" si="23"/>
        <v>0.17263407336672368</v>
      </c>
      <c r="G99" s="118">
        <f t="shared" si="18"/>
        <v>-0.13240659848913106</v>
      </c>
      <c r="H99" s="12">
        <f t="shared" si="19"/>
        <v>1.5189358149141574E-2</v>
      </c>
      <c r="I99" s="13">
        <f t="shared" si="24"/>
        <v>0.21105644973812757</v>
      </c>
      <c r="J99" s="118">
        <f t="shared" si="20"/>
        <v>-1.2829760923330658E-2</v>
      </c>
      <c r="K99" s="12">
        <f t="shared" si="15"/>
        <v>1.5189358149141574E-2</v>
      </c>
      <c r="L99" s="13">
        <f t="shared" si="25"/>
        <v>5.8725535636854183E-2</v>
      </c>
      <c r="M99" s="118">
        <f t="shared" si="21"/>
        <v>1.4761314811397863E-3</v>
      </c>
      <c r="N99" s="12">
        <f t="shared" si="16"/>
        <v>1.5189358149141574E-2</v>
      </c>
      <c r="O99" s="13">
        <f t="shared" si="26"/>
        <v>-0.16767526741533353</v>
      </c>
      <c r="P99" s="118">
        <f t="shared" si="22"/>
        <v>-2.6945479351419332E-2</v>
      </c>
      <c r="Q99" s="12">
        <f t="shared" si="17"/>
        <v>1.5189358149141574E-2</v>
      </c>
      <c r="R99" s="13">
        <f t="shared" si="27"/>
        <v>-0.47152960589668957</v>
      </c>
    </row>
    <row r="100" spans="1:18" x14ac:dyDescent="0.25">
      <c r="A100" s="130">
        <v>43646</v>
      </c>
      <c r="B100" s="41">
        <v>384.87</v>
      </c>
      <c r="C100" s="39">
        <v>2466610.2999999998</v>
      </c>
      <c r="D100" s="12">
        <f t="shared" si="14"/>
        <v>1.3002395178059123E-2</v>
      </c>
      <c r="E100" s="12">
        <f t="shared" si="14"/>
        <v>1.2851656614910834E-2</v>
      </c>
      <c r="F100" s="13">
        <f t="shared" si="23"/>
        <v>0.22200262076029353</v>
      </c>
      <c r="G100" s="118">
        <f t="shared" si="18"/>
        <v>2.216410062825247E-2</v>
      </c>
      <c r="H100" s="12">
        <f t="shared" si="19"/>
        <v>1.2851656614910834E-2</v>
      </c>
      <c r="I100" s="13">
        <f t="shared" si="24"/>
        <v>0.27056432923825269</v>
      </c>
      <c r="J100" s="118">
        <f t="shared" si="20"/>
        <v>-0.13240659848913106</v>
      </c>
      <c r="K100" s="12">
        <f t="shared" si="15"/>
        <v>1.2851656614910834E-2</v>
      </c>
      <c r="L100" s="13">
        <f t="shared" si="25"/>
        <v>0.19333359291837526</v>
      </c>
      <c r="M100" s="118">
        <f t="shared" si="21"/>
        <v>-1.2829760923330658E-2</v>
      </c>
      <c r="N100" s="12">
        <f t="shared" si="16"/>
        <v>1.2851656614910834E-2</v>
      </c>
      <c r="O100" s="13">
        <f t="shared" si="26"/>
        <v>-9.1281882385334592E-2</v>
      </c>
      <c r="P100" s="118">
        <f t="shared" si="22"/>
        <v>1.4761314811397863E-3</v>
      </c>
      <c r="Q100" s="12">
        <f t="shared" si="17"/>
        <v>1.2851656614910834E-2</v>
      </c>
      <c r="R100" s="13">
        <f t="shared" si="27"/>
        <v>-0.39781782787800352</v>
      </c>
    </row>
    <row r="101" spans="1:18" x14ac:dyDescent="0.25">
      <c r="A101" s="130">
        <v>43738</v>
      </c>
      <c r="B101" s="41">
        <v>393.15</v>
      </c>
      <c r="C101" s="39">
        <v>2471556.7000000002</v>
      </c>
      <c r="D101" s="12">
        <f t="shared" si="14"/>
        <v>2.601910329349133E-2</v>
      </c>
      <c r="E101" s="12">
        <f t="shared" si="14"/>
        <v>1.3940739713004247E-2</v>
      </c>
      <c r="F101" s="13">
        <f t="shared" si="23"/>
        <v>0.36420745419967243</v>
      </c>
      <c r="G101" s="118">
        <f t="shared" si="18"/>
        <v>1.3002395178059123E-2</v>
      </c>
      <c r="H101" s="12">
        <f t="shared" si="19"/>
        <v>1.3940739713004247E-2</v>
      </c>
      <c r="I101" s="13">
        <f t="shared" si="24"/>
        <v>0.35887884158435435</v>
      </c>
      <c r="J101" s="118">
        <f t="shared" si="20"/>
        <v>2.216410062825247E-2</v>
      </c>
      <c r="K101" s="12">
        <f t="shared" si="15"/>
        <v>1.3940739713004247E-2</v>
      </c>
      <c r="L101" s="13">
        <f t="shared" si="25"/>
        <v>0.2971759091061193</v>
      </c>
      <c r="M101" s="118">
        <f t="shared" si="21"/>
        <v>-0.13240659848913106</v>
      </c>
      <c r="N101" s="12">
        <f t="shared" si="16"/>
        <v>1.3940739713004247E-2</v>
      </c>
      <c r="O101" s="13">
        <f t="shared" si="26"/>
        <v>6.4241722351472491E-2</v>
      </c>
      <c r="P101" s="118">
        <f t="shared" si="22"/>
        <v>-1.2829760923330658E-2</v>
      </c>
      <c r="Q101" s="12">
        <f t="shared" si="17"/>
        <v>1.3940739713004247E-2</v>
      </c>
      <c r="R101" s="13">
        <f t="shared" si="27"/>
        <v>-0.3178622571247447</v>
      </c>
    </row>
    <row r="102" spans="1:18" x14ac:dyDescent="0.25">
      <c r="A102" s="130">
        <v>43830</v>
      </c>
      <c r="B102" s="41">
        <v>415.84</v>
      </c>
      <c r="C102" s="39">
        <v>2474923</v>
      </c>
      <c r="D102" s="12">
        <f t="shared" si="14"/>
        <v>0.23157115356138003</v>
      </c>
      <c r="E102" s="12">
        <f t="shared" si="14"/>
        <v>1.0211907009611165E-2</v>
      </c>
      <c r="F102" s="13">
        <f t="shared" si="23"/>
        <v>0.19531714034293157</v>
      </c>
      <c r="G102" s="118">
        <f t="shared" si="18"/>
        <v>2.601910329349133E-2</v>
      </c>
      <c r="H102" s="12">
        <f t="shared" si="19"/>
        <v>1.0211907009611165E-2</v>
      </c>
      <c r="I102" s="13">
        <f t="shared" si="24"/>
        <v>0.46819085290482798</v>
      </c>
      <c r="J102" s="118">
        <f t="shared" si="20"/>
        <v>1.3002395178059123E-2</v>
      </c>
      <c r="K102" s="12">
        <f t="shared" si="15"/>
        <v>1.0211907009611165E-2</v>
      </c>
      <c r="L102" s="13">
        <f t="shared" si="25"/>
        <v>0.36311035130403418</v>
      </c>
      <c r="M102" s="118">
        <f t="shared" si="21"/>
        <v>2.216410062825247E-2</v>
      </c>
      <c r="N102" s="12">
        <f t="shared" si="16"/>
        <v>1.0211907009611165E-2</v>
      </c>
      <c r="O102" s="13">
        <f t="shared" si="26"/>
        <v>0.14676019429464623</v>
      </c>
      <c r="P102" s="118">
        <f t="shared" si="22"/>
        <v>-0.13240659848913106</v>
      </c>
      <c r="Q102" s="12">
        <f t="shared" si="17"/>
        <v>1.0211907009611165E-2</v>
      </c>
      <c r="R102" s="13">
        <f t="shared" si="27"/>
        <v>-9.3022235322382615E-2</v>
      </c>
    </row>
    <row r="103" spans="1:18" x14ac:dyDescent="0.25">
      <c r="A103" s="130">
        <v>43921</v>
      </c>
      <c r="B103" s="41">
        <v>320.06</v>
      </c>
      <c r="C103" s="39">
        <v>2382640.5</v>
      </c>
      <c r="D103" s="12">
        <f t="shared" si="14"/>
        <v>-0.15571500171463237</v>
      </c>
      <c r="E103" s="12">
        <f t="shared" si="14"/>
        <v>-3.2045233830065634E-2</v>
      </c>
      <c r="F103" s="13">
        <f t="shared" si="23"/>
        <v>0.42084462724196842</v>
      </c>
      <c r="G103" s="118">
        <f t="shared" si="18"/>
        <v>0.23157115356138003</v>
      </c>
      <c r="H103" s="12">
        <f t="shared" si="19"/>
        <v>-3.2045233830065634E-2</v>
      </c>
      <c r="I103" s="13">
        <f t="shared" si="24"/>
        <v>-0.19492313444533882</v>
      </c>
      <c r="J103" s="118">
        <f t="shared" si="20"/>
        <v>2.601910329349133E-2</v>
      </c>
      <c r="K103" s="12">
        <f t="shared" si="15"/>
        <v>-3.2045233830065634E-2</v>
      </c>
      <c r="L103" s="13">
        <f t="shared" si="25"/>
        <v>0.21055663547721237</v>
      </c>
      <c r="M103" s="118">
        <f t="shared" si="21"/>
        <v>1.3002395178059123E-2</v>
      </c>
      <c r="N103" s="12">
        <f t="shared" si="16"/>
        <v>-3.2045233830065634E-2</v>
      </c>
      <c r="O103" s="13">
        <f t="shared" si="26"/>
        <v>0.13254361319927541</v>
      </c>
      <c r="P103" s="118">
        <f t="shared" si="22"/>
        <v>2.216410062825247E-2</v>
      </c>
      <c r="Q103" s="12">
        <f t="shared" si="17"/>
        <v>-3.2045233830065634E-2</v>
      </c>
      <c r="R103" s="13">
        <f t="shared" si="27"/>
        <v>1.9897817036790454E-2</v>
      </c>
    </row>
    <row r="104" spans="1:18" x14ac:dyDescent="0.25">
      <c r="A104" s="130">
        <v>44012</v>
      </c>
      <c r="B104" s="41">
        <v>360.34</v>
      </c>
      <c r="C104" s="39">
        <v>2103653.7000000002</v>
      </c>
      <c r="D104" s="12">
        <f t="shared" si="14"/>
        <v>-6.3735806895835023E-2</v>
      </c>
      <c r="E104" s="12">
        <f t="shared" si="14"/>
        <v>-0.14714793009661864</v>
      </c>
      <c r="F104" s="13">
        <f t="shared" si="23"/>
        <v>0.30280021176650851</v>
      </c>
      <c r="G104" s="118">
        <f t="shared" si="18"/>
        <v>-0.15571500171463237</v>
      </c>
      <c r="H104" s="12">
        <f t="shared" si="19"/>
        <v>-0.14714793009661864</v>
      </c>
      <c r="I104" s="13">
        <f t="shared" si="24"/>
        <v>0.29647064979407373</v>
      </c>
      <c r="J104" s="118">
        <f t="shared" si="20"/>
        <v>0.23157115356138003</v>
      </c>
      <c r="K104" s="12">
        <f t="shared" si="15"/>
        <v>-0.14714793009661864</v>
      </c>
      <c r="L104" s="13">
        <f t="shared" si="25"/>
        <v>-0.35567720356323917</v>
      </c>
      <c r="M104" s="118">
        <f t="shared" si="21"/>
        <v>2.601910329349133E-2</v>
      </c>
      <c r="N104" s="12">
        <f t="shared" si="16"/>
        <v>-0.14714793009661864</v>
      </c>
      <c r="O104" s="13">
        <f t="shared" si="26"/>
        <v>5.1737357958517215E-2</v>
      </c>
      <c r="P104" s="118">
        <f t="shared" si="22"/>
        <v>1.3002395178059123E-2</v>
      </c>
      <c r="Q104" s="12">
        <f t="shared" si="17"/>
        <v>-0.14714793009661864</v>
      </c>
      <c r="R104" s="13">
        <f t="shared" si="27"/>
        <v>5.7554578968308706E-2</v>
      </c>
    </row>
    <row r="105" spans="1:18" x14ac:dyDescent="0.25">
      <c r="A105" s="130">
        <v>44104</v>
      </c>
      <c r="B105" s="41">
        <v>361.09</v>
      </c>
      <c r="C105" s="39">
        <v>2365418.7999999998</v>
      </c>
      <c r="D105" s="12">
        <f t="shared" si="14"/>
        <v>-8.1546483530459124E-2</v>
      </c>
      <c r="E105" s="12">
        <f t="shared" si="14"/>
        <v>-4.2943744725743249E-2</v>
      </c>
      <c r="F105" s="13">
        <f t="shared" si="23"/>
        <v>0.332759180268212</v>
      </c>
      <c r="G105" s="118">
        <f t="shared" si="18"/>
        <v>-6.3735806895835023E-2</v>
      </c>
      <c r="H105" s="12">
        <f t="shared" si="19"/>
        <v>-4.2943744725743249E-2</v>
      </c>
      <c r="I105" s="13">
        <f t="shared" si="24"/>
        <v>0.32446933903991576</v>
      </c>
      <c r="J105" s="118">
        <f t="shared" si="20"/>
        <v>-0.15571500171463237</v>
      </c>
      <c r="K105" s="12">
        <f t="shared" si="15"/>
        <v>-4.2943744725743249E-2</v>
      </c>
      <c r="L105" s="13">
        <f t="shared" si="25"/>
        <v>-0.21021108289122448</v>
      </c>
      <c r="M105" s="118">
        <f t="shared" si="21"/>
        <v>0.23157115356138003</v>
      </c>
      <c r="N105" s="12">
        <f t="shared" si="16"/>
        <v>-4.2943744725743249E-2</v>
      </c>
      <c r="O105" s="13">
        <f t="shared" si="26"/>
        <v>-9.1448827168776212E-2</v>
      </c>
      <c r="P105" s="118">
        <f t="shared" si="22"/>
        <v>2.601910329349133E-2</v>
      </c>
      <c r="Q105" s="12">
        <f t="shared" si="17"/>
        <v>-4.2943744725743249E-2</v>
      </c>
      <c r="R105" s="13">
        <f t="shared" si="27"/>
        <v>3.674149052925154E-2</v>
      </c>
    </row>
    <row r="106" spans="1:18" x14ac:dyDescent="0.25">
      <c r="A106" s="130"/>
      <c r="B106" s="41"/>
      <c r="C106" s="39"/>
      <c r="D106" s="12"/>
      <c r="E106" s="12"/>
      <c r="F106" s="13"/>
      <c r="G106" s="118"/>
      <c r="H106" s="12"/>
      <c r="I106" s="13"/>
      <c r="J106" s="118"/>
      <c r="K106" s="12"/>
      <c r="L106" s="13"/>
      <c r="M106" s="118"/>
      <c r="N106" s="12"/>
      <c r="O106" s="13"/>
      <c r="P106" s="118"/>
      <c r="Q106" s="12"/>
      <c r="R106" s="13"/>
    </row>
    <row r="107" spans="1:18" x14ac:dyDescent="0.25">
      <c r="A107" s="130"/>
      <c r="B107" s="41"/>
      <c r="C107" s="39"/>
      <c r="D107" s="12"/>
      <c r="E107" s="12"/>
      <c r="F107" s="13"/>
      <c r="G107" s="118"/>
      <c r="H107" s="12"/>
      <c r="I107" s="13"/>
      <c r="J107" s="118"/>
      <c r="K107" s="12"/>
      <c r="L107" s="13"/>
      <c r="M107" s="118"/>
      <c r="N107" s="12"/>
      <c r="O107" s="13"/>
      <c r="P107" s="118"/>
      <c r="Q107" s="12"/>
      <c r="R107" s="13"/>
    </row>
    <row r="108" spans="1:18" x14ac:dyDescent="0.25">
      <c r="A108" s="130"/>
      <c r="B108" s="41"/>
      <c r="C108" s="39"/>
      <c r="D108" s="12"/>
      <c r="E108" s="12"/>
      <c r="F108" s="13"/>
      <c r="G108" s="118"/>
      <c r="H108" s="12"/>
      <c r="I108" s="13"/>
      <c r="J108" s="118"/>
      <c r="K108" s="12"/>
      <c r="L108" s="13"/>
      <c r="M108" s="118"/>
      <c r="N108" s="12"/>
      <c r="O108" s="13"/>
      <c r="P108" s="118"/>
      <c r="Q108" s="12"/>
      <c r="R108" s="13"/>
    </row>
    <row r="109" spans="1:18" x14ac:dyDescent="0.25">
      <c r="A109" s="130"/>
      <c r="B109" s="41"/>
      <c r="C109" s="39"/>
      <c r="D109" s="12"/>
      <c r="E109" s="12"/>
      <c r="F109" s="13"/>
      <c r="G109" s="118"/>
      <c r="H109" s="12"/>
      <c r="I109" s="13"/>
      <c r="J109" s="118"/>
      <c r="K109" s="12"/>
      <c r="L109" s="13"/>
      <c r="M109" s="118"/>
      <c r="N109" s="12"/>
      <c r="O109" s="13"/>
      <c r="P109" s="118"/>
      <c r="Q109" s="12"/>
      <c r="R109" s="13"/>
    </row>
    <row r="110" spans="1:18" x14ac:dyDescent="0.25">
      <c r="A110" s="130"/>
      <c r="B110" s="41"/>
      <c r="C110" s="39"/>
      <c r="D110" s="12"/>
      <c r="E110" s="12"/>
      <c r="F110" s="13"/>
      <c r="G110" s="118"/>
      <c r="H110" s="12"/>
      <c r="I110" s="13"/>
      <c r="J110" s="118"/>
      <c r="K110" s="12"/>
      <c r="L110" s="13"/>
      <c r="M110" s="118"/>
      <c r="N110" s="12"/>
      <c r="O110" s="13"/>
      <c r="P110" s="118"/>
      <c r="Q110" s="12"/>
      <c r="R110" s="13"/>
    </row>
    <row r="111" spans="1:18" x14ac:dyDescent="0.25">
      <c r="A111" s="130"/>
      <c r="B111" s="41"/>
      <c r="C111" s="39"/>
      <c r="D111" s="12"/>
      <c r="E111" s="12"/>
      <c r="F111" s="13"/>
      <c r="G111" s="118"/>
      <c r="H111" s="12"/>
      <c r="I111" s="13"/>
      <c r="J111" s="118"/>
      <c r="K111" s="12"/>
      <c r="L111" s="13"/>
      <c r="M111" s="118"/>
      <c r="N111" s="12"/>
      <c r="O111" s="13"/>
      <c r="P111" s="118"/>
      <c r="Q111" s="12"/>
      <c r="R111" s="13"/>
    </row>
    <row r="112" spans="1:18" x14ac:dyDescent="0.25">
      <c r="A112" s="130"/>
      <c r="B112" s="41"/>
      <c r="C112" s="39"/>
      <c r="D112" s="12"/>
      <c r="E112" s="12"/>
      <c r="F112" s="13"/>
      <c r="G112" s="118"/>
      <c r="H112" s="12"/>
      <c r="I112" s="13"/>
      <c r="J112" s="118"/>
      <c r="K112" s="12"/>
      <c r="L112" s="13"/>
      <c r="M112" s="118"/>
      <c r="N112" s="12"/>
      <c r="O112" s="13"/>
      <c r="P112" s="118"/>
      <c r="Q112" s="12"/>
      <c r="R112" s="13"/>
    </row>
    <row r="113" spans="1:18" x14ac:dyDescent="0.25">
      <c r="A113" s="130"/>
      <c r="B113" s="41"/>
      <c r="C113" s="39"/>
      <c r="D113" s="12"/>
      <c r="E113" s="12"/>
      <c r="F113" s="13"/>
      <c r="G113" s="118"/>
      <c r="H113" s="12"/>
      <c r="I113" s="13"/>
      <c r="J113" s="118"/>
      <c r="K113" s="12"/>
      <c r="L113" s="13"/>
      <c r="M113" s="118"/>
      <c r="N113" s="12"/>
      <c r="O113" s="13"/>
      <c r="P113" s="118"/>
      <c r="Q113" s="12"/>
      <c r="R113" s="13"/>
    </row>
    <row r="114" spans="1:18" x14ac:dyDescent="0.25">
      <c r="A114" s="130"/>
      <c r="B114" s="41"/>
      <c r="C114" s="39"/>
      <c r="D114" s="12"/>
      <c r="E114" s="12"/>
      <c r="F114" s="13"/>
      <c r="G114" s="118"/>
      <c r="H114" s="12"/>
      <c r="I114" s="13"/>
      <c r="J114" s="118"/>
      <c r="K114" s="12"/>
      <c r="L114" s="13"/>
      <c r="M114" s="118"/>
      <c r="N114" s="12"/>
      <c r="O114" s="13"/>
      <c r="P114" s="118"/>
      <c r="Q114" s="12"/>
      <c r="R114" s="13"/>
    </row>
    <row r="115" spans="1:18" x14ac:dyDescent="0.25">
      <c r="A115" s="130"/>
      <c r="B115" s="41"/>
      <c r="C115" s="39"/>
      <c r="D115" s="12"/>
      <c r="E115" s="12"/>
      <c r="F115" s="13"/>
      <c r="G115" s="118"/>
      <c r="H115" s="12"/>
      <c r="I115" s="13"/>
      <c r="J115" s="118"/>
      <c r="K115" s="12"/>
      <c r="L115" s="13"/>
      <c r="M115" s="118"/>
      <c r="N115" s="12"/>
      <c r="O115" s="13"/>
      <c r="P115" s="118"/>
      <c r="Q115" s="12"/>
      <c r="R115" s="13"/>
    </row>
    <row r="116" spans="1:18" x14ac:dyDescent="0.25">
      <c r="A116" s="130"/>
      <c r="B116" s="41"/>
      <c r="C116" s="39"/>
      <c r="D116" s="12"/>
      <c r="E116" s="12"/>
      <c r="F116" s="13"/>
      <c r="G116" s="118"/>
      <c r="H116" s="12"/>
      <c r="I116" s="13"/>
      <c r="J116" s="118"/>
      <c r="K116" s="12"/>
      <c r="L116" s="13"/>
      <c r="M116" s="118"/>
      <c r="N116" s="12"/>
      <c r="O116" s="13"/>
      <c r="P116" s="118"/>
      <c r="Q116" s="12"/>
      <c r="R116" s="13"/>
    </row>
    <row r="117" spans="1:18" x14ac:dyDescent="0.25">
      <c r="A117" s="130"/>
      <c r="B117" s="41"/>
      <c r="C117" s="39"/>
      <c r="D117" s="12"/>
      <c r="E117" s="12"/>
      <c r="F117" s="13"/>
      <c r="G117" s="118"/>
      <c r="H117" s="12"/>
      <c r="I117" s="13"/>
      <c r="J117" s="118"/>
      <c r="K117" s="12"/>
      <c r="L117" s="13"/>
      <c r="M117" s="118"/>
      <c r="N117" s="12"/>
      <c r="O117" s="13"/>
      <c r="P117" s="118"/>
      <c r="Q117" s="12"/>
      <c r="R117" s="13"/>
    </row>
    <row r="118" spans="1:18" x14ac:dyDescent="0.25">
      <c r="A118" s="130"/>
      <c r="B118" s="41"/>
      <c r="C118" s="39"/>
      <c r="D118" s="12"/>
      <c r="E118" s="12"/>
      <c r="F118" s="13"/>
      <c r="G118" s="118"/>
      <c r="H118" s="12"/>
      <c r="I118" s="13"/>
      <c r="J118" s="118"/>
      <c r="K118" s="12"/>
      <c r="L118" s="13"/>
      <c r="M118" s="118"/>
      <c r="N118" s="12"/>
      <c r="O118" s="13"/>
      <c r="P118" s="118"/>
      <c r="Q118" s="12"/>
      <c r="R118" s="13"/>
    </row>
    <row r="119" spans="1:18" x14ac:dyDescent="0.25">
      <c r="A119" s="130"/>
      <c r="B119" s="41"/>
      <c r="C119" s="39"/>
      <c r="D119" s="12"/>
      <c r="E119" s="12"/>
      <c r="F119" s="13"/>
      <c r="G119" s="118"/>
      <c r="H119" s="12"/>
      <c r="I119" s="13"/>
      <c r="J119" s="118"/>
      <c r="K119" s="12"/>
      <c r="L119" s="13"/>
      <c r="M119" s="118"/>
      <c r="N119" s="12"/>
      <c r="O119" s="13"/>
      <c r="P119" s="118"/>
      <c r="Q119" s="12"/>
      <c r="R119" s="13"/>
    </row>
    <row r="120" spans="1:18" x14ac:dyDescent="0.25">
      <c r="A120" s="130"/>
      <c r="B120" s="41"/>
      <c r="C120" s="39"/>
      <c r="D120" s="12"/>
      <c r="E120" s="12"/>
      <c r="F120" s="13"/>
      <c r="G120" s="118"/>
      <c r="H120" s="12"/>
      <c r="I120" s="13"/>
      <c r="J120" s="118"/>
      <c r="K120" s="12"/>
      <c r="L120" s="13"/>
      <c r="M120" s="118"/>
      <c r="N120" s="12"/>
      <c r="O120" s="13"/>
      <c r="P120" s="118"/>
      <c r="Q120" s="12"/>
      <c r="R120" s="13"/>
    </row>
    <row r="121" spans="1:18" x14ac:dyDescent="0.25">
      <c r="A121" s="130"/>
      <c r="B121" s="41"/>
      <c r="C121" s="39"/>
      <c r="D121" s="12"/>
      <c r="E121" s="12"/>
      <c r="F121" s="13"/>
      <c r="G121" s="118"/>
      <c r="H121" s="12"/>
      <c r="I121" s="13"/>
      <c r="J121" s="118"/>
      <c r="K121" s="12"/>
      <c r="L121" s="13"/>
      <c r="M121" s="118"/>
      <c r="N121" s="12"/>
      <c r="O121" s="13"/>
      <c r="P121" s="118"/>
      <c r="Q121" s="12"/>
      <c r="R121" s="13"/>
    </row>
    <row r="122" spans="1:18" x14ac:dyDescent="0.25">
      <c r="A122" s="130"/>
      <c r="B122" s="41"/>
      <c r="C122" s="39"/>
      <c r="D122" s="12"/>
      <c r="E122" s="12"/>
      <c r="F122" s="13"/>
      <c r="G122" s="118"/>
      <c r="H122" s="12"/>
      <c r="I122" s="13"/>
      <c r="J122" s="118"/>
      <c r="K122" s="12"/>
      <c r="L122" s="13"/>
      <c r="M122" s="118"/>
      <c r="N122" s="12"/>
      <c r="O122" s="13"/>
      <c r="P122" s="118"/>
      <c r="Q122" s="12"/>
      <c r="R122" s="13"/>
    </row>
    <row r="123" spans="1:18" x14ac:dyDescent="0.25">
      <c r="A123" s="130"/>
      <c r="B123" s="41"/>
      <c r="C123" s="39"/>
      <c r="D123" s="12"/>
      <c r="E123" s="12"/>
      <c r="F123" s="13"/>
      <c r="G123" s="118"/>
      <c r="H123" s="12"/>
      <c r="I123" s="13"/>
      <c r="J123" s="118"/>
      <c r="K123" s="12"/>
      <c r="L123" s="13"/>
      <c r="M123" s="118"/>
      <c r="N123" s="12"/>
      <c r="O123" s="13"/>
      <c r="P123" s="118"/>
      <c r="Q123" s="12"/>
      <c r="R123" s="13"/>
    </row>
    <row r="124" spans="1:18" x14ac:dyDescent="0.25">
      <c r="A124" s="130"/>
      <c r="B124" s="41"/>
      <c r="C124" s="39"/>
      <c r="D124" s="12"/>
      <c r="E124" s="12"/>
      <c r="F124" s="13"/>
      <c r="G124" s="118"/>
      <c r="H124" s="12"/>
      <c r="I124" s="13"/>
      <c r="J124" s="118"/>
      <c r="K124" s="12"/>
      <c r="L124" s="13"/>
      <c r="M124" s="118"/>
      <c r="N124" s="12"/>
      <c r="O124" s="13"/>
      <c r="P124" s="118"/>
      <c r="Q124" s="12"/>
      <c r="R124" s="13"/>
    </row>
    <row r="125" spans="1:18" x14ac:dyDescent="0.25">
      <c r="A125" s="130"/>
      <c r="B125" s="41"/>
      <c r="C125" s="39"/>
      <c r="D125" s="12"/>
      <c r="E125" s="12"/>
      <c r="F125" s="13"/>
      <c r="G125" s="118"/>
      <c r="H125" s="12"/>
      <c r="I125" s="13"/>
      <c r="J125" s="118"/>
      <c r="K125" s="12"/>
      <c r="L125" s="13"/>
      <c r="M125" s="118"/>
      <c r="N125" s="12"/>
      <c r="O125" s="13"/>
      <c r="P125" s="118"/>
      <c r="Q125" s="12"/>
      <c r="R125" s="13"/>
    </row>
    <row r="126" spans="1:18" x14ac:dyDescent="0.25">
      <c r="A126" s="130"/>
      <c r="B126" s="41"/>
      <c r="C126" s="39"/>
      <c r="D126" s="12"/>
      <c r="E126" s="12"/>
      <c r="F126" s="13"/>
      <c r="G126" s="118"/>
      <c r="H126" s="12"/>
      <c r="I126" s="13"/>
      <c r="J126" s="118"/>
      <c r="K126" s="12"/>
      <c r="L126" s="13"/>
      <c r="M126" s="118"/>
      <c r="N126" s="12"/>
      <c r="O126" s="13"/>
      <c r="P126" s="118"/>
      <c r="Q126" s="12"/>
      <c r="R126" s="13"/>
    </row>
    <row r="127" spans="1:18" x14ac:dyDescent="0.25">
      <c r="A127" s="130"/>
      <c r="B127" s="41"/>
      <c r="C127" s="39"/>
      <c r="D127" s="12"/>
      <c r="E127" s="12"/>
      <c r="F127" s="13"/>
      <c r="G127" s="118"/>
      <c r="H127" s="12"/>
      <c r="I127" s="13"/>
      <c r="J127" s="118"/>
      <c r="K127" s="12"/>
      <c r="L127" s="13"/>
      <c r="M127" s="118"/>
      <c r="N127" s="12"/>
      <c r="O127" s="13"/>
      <c r="P127" s="118"/>
      <c r="Q127" s="12"/>
      <c r="R127" s="13"/>
    </row>
    <row r="128" spans="1:18" x14ac:dyDescent="0.25">
      <c r="A128" s="130"/>
      <c r="B128" s="41"/>
      <c r="C128" s="39"/>
      <c r="D128" s="12"/>
      <c r="E128" s="12"/>
      <c r="F128" s="13"/>
      <c r="G128" s="118"/>
      <c r="H128" s="12"/>
      <c r="I128" s="13"/>
      <c r="J128" s="118"/>
      <c r="K128" s="12"/>
      <c r="L128" s="13"/>
      <c r="M128" s="118"/>
      <c r="N128" s="12"/>
      <c r="O128" s="13"/>
      <c r="P128" s="118"/>
      <c r="Q128" s="12"/>
      <c r="R128" s="13"/>
    </row>
    <row r="129" spans="1:18" x14ac:dyDescent="0.25">
      <c r="A129" s="130"/>
      <c r="B129" s="41"/>
      <c r="C129" s="39"/>
      <c r="D129" s="12"/>
      <c r="E129" s="12"/>
      <c r="F129" s="13"/>
      <c r="G129" s="118"/>
      <c r="H129" s="12"/>
      <c r="I129" s="13"/>
      <c r="J129" s="118"/>
      <c r="K129" s="12"/>
      <c r="L129" s="13"/>
      <c r="M129" s="118"/>
      <c r="N129" s="12"/>
      <c r="O129" s="13"/>
      <c r="P129" s="118"/>
      <c r="Q129" s="12"/>
      <c r="R129" s="13"/>
    </row>
    <row r="130" spans="1:18" x14ac:dyDescent="0.25">
      <c r="A130" s="130"/>
      <c r="B130" s="41"/>
      <c r="C130" s="39"/>
      <c r="D130" s="12"/>
      <c r="E130" s="12"/>
      <c r="F130" s="13"/>
      <c r="G130" s="118"/>
      <c r="H130" s="12"/>
      <c r="I130" s="13"/>
      <c r="J130" s="118"/>
      <c r="K130" s="12"/>
      <c r="L130" s="13"/>
      <c r="M130" s="118"/>
      <c r="N130" s="12"/>
      <c r="O130" s="13"/>
      <c r="P130" s="118"/>
      <c r="Q130" s="12"/>
      <c r="R130" s="13"/>
    </row>
    <row r="131" spans="1:18" x14ac:dyDescent="0.25">
      <c r="A131" s="130"/>
      <c r="B131" s="41"/>
      <c r="C131" s="39"/>
      <c r="D131" s="12"/>
      <c r="E131" s="12"/>
      <c r="F131" s="13"/>
      <c r="G131" s="118"/>
      <c r="H131" s="12"/>
      <c r="I131" s="13"/>
      <c r="J131" s="118"/>
      <c r="K131" s="12"/>
      <c r="L131" s="13"/>
      <c r="M131" s="118"/>
      <c r="N131" s="12"/>
      <c r="O131" s="13"/>
      <c r="P131" s="118"/>
      <c r="Q131" s="12"/>
      <c r="R131" s="13"/>
    </row>
    <row r="132" spans="1:18" x14ac:dyDescent="0.25">
      <c r="A132" s="130"/>
      <c r="B132" s="41"/>
      <c r="C132" s="39"/>
      <c r="D132" s="12"/>
      <c r="E132" s="12"/>
      <c r="F132" s="13"/>
      <c r="G132" s="118"/>
      <c r="H132" s="12"/>
      <c r="I132" s="13"/>
      <c r="J132" s="118"/>
      <c r="K132" s="12"/>
      <c r="L132" s="13"/>
      <c r="M132" s="118"/>
      <c r="N132" s="12"/>
      <c r="O132" s="13"/>
      <c r="P132" s="118"/>
      <c r="Q132" s="12"/>
      <c r="R132" s="13"/>
    </row>
    <row r="133" spans="1:18" x14ac:dyDescent="0.25">
      <c r="A133" s="130"/>
      <c r="B133" s="41"/>
      <c r="C133" s="39"/>
      <c r="D133" s="12"/>
      <c r="E133" s="12"/>
      <c r="F133" s="13"/>
      <c r="G133" s="118"/>
      <c r="H133" s="12"/>
      <c r="I133" s="13"/>
      <c r="J133" s="118"/>
      <c r="K133" s="12"/>
      <c r="L133" s="13"/>
      <c r="M133" s="118"/>
      <c r="N133" s="12"/>
      <c r="O133" s="13"/>
      <c r="P133" s="118"/>
      <c r="Q133" s="12"/>
      <c r="R133" s="13"/>
    </row>
    <row r="134" spans="1:18" x14ac:dyDescent="0.25">
      <c r="A134" s="130"/>
      <c r="B134" s="41"/>
      <c r="C134" s="39"/>
      <c r="D134" s="12"/>
      <c r="E134" s="12"/>
      <c r="F134" s="13"/>
      <c r="G134" s="118"/>
      <c r="H134" s="12"/>
      <c r="I134" s="13"/>
      <c r="J134" s="118"/>
      <c r="K134" s="12"/>
      <c r="L134" s="13"/>
      <c r="M134" s="118"/>
      <c r="N134" s="12"/>
      <c r="O134" s="13"/>
      <c r="P134" s="118"/>
      <c r="Q134" s="12"/>
      <c r="R134" s="13"/>
    </row>
    <row r="135" spans="1:18" x14ac:dyDescent="0.25">
      <c r="A135" s="130"/>
      <c r="B135" s="41"/>
      <c r="C135" s="39"/>
      <c r="D135" s="12"/>
      <c r="E135" s="12"/>
      <c r="F135" s="13"/>
      <c r="G135" s="118"/>
      <c r="H135" s="12"/>
      <c r="I135" s="13"/>
      <c r="J135" s="118"/>
      <c r="K135" s="12"/>
      <c r="L135" s="13"/>
      <c r="M135" s="118"/>
      <c r="N135" s="12"/>
      <c r="O135" s="13"/>
      <c r="P135" s="118"/>
      <c r="Q135" s="12"/>
      <c r="R135" s="13"/>
    </row>
    <row r="136" spans="1:18" x14ac:dyDescent="0.25">
      <c r="A136" s="130"/>
      <c r="B136" s="41"/>
      <c r="C136" s="39"/>
      <c r="D136" s="12"/>
      <c r="E136" s="12"/>
      <c r="F136" s="13"/>
      <c r="G136" s="118"/>
      <c r="H136" s="12"/>
      <c r="I136" s="13"/>
      <c r="J136" s="118"/>
      <c r="K136" s="12"/>
      <c r="L136" s="13"/>
      <c r="M136" s="118"/>
      <c r="N136" s="12"/>
      <c r="O136" s="13"/>
      <c r="P136" s="118"/>
      <c r="Q136" s="12"/>
      <c r="R136" s="13"/>
    </row>
    <row r="137" spans="1:18" x14ac:dyDescent="0.25">
      <c r="A137" s="130"/>
      <c r="B137" s="41"/>
      <c r="C137" s="39"/>
      <c r="D137" s="12"/>
      <c r="E137" s="12"/>
      <c r="F137" s="13"/>
      <c r="G137" s="118"/>
      <c r="H137" s="12"/>
      <c r="I137" s="13"/>
      <c r="J137" s="118"/>
      <c r="K137" s="12"/>
      <c r="L137" s="13"/>
      <c r="M137" s="118"/>
      <c r="N137" s="12"/>
      <c r="O137" s="13"/>
      <c r="P137" s="118"/>
      <c r="Q137" s="12"/>
      <c r="R137" s="13"/>
    </row>
    <row r="138" spans="1:18" x14ac:dyDescent="0.25">
      <c r="A138" s="130"/>
      <c r="B138" s="41"/>
      <c r="C138" s="39"/>
      <c r="D138" s="12"/>
      <c r="E138" s="12"/>
      <c r="F138" s="13"/>
      <c r="G138" s="118"/>
      <c r="H138" s="12"/>
      <c r="I138" s="13"/>
      <c r="J138" s="118"/>
      <c r="K138" s="12"/>
      <c r="L138" s="13"/>
      <c r="M138" s="118"/>
      <c r="N138" s="12"/>
      <c r="O138" s="13"/>
      <c r="P138" s="118"/>
      <c r="Q138" s="12"/>
      <c r="R138" s="13"/>
    </row>
    <row r="139" spans="1:18" x14ac:dyDescent="0.25">
      <c r="A139" s="130"/>
      <c r="B139" s="41"/>
      <c r="C139" s="39"/>
      <c r="D139" s="12"/>
      <c r="E139" s="12"/>
      <c r="F139" s="13"/>
      <c r="G139" s="118"/>
      <c r="H139" s="12"/>
      <c r="I139" s="13"/>
      <c r="J139" s="118"/>
      <c r="K139" s="12"/>
      <c r="L139" s="13"/>
      <c r="M139" s="118"/>
      <c r="N139" s="12"/>
      <c r="O139" s="13"/>
      <c r="P139" s="118"/>
      <c r="Q139" s="12"/>
      <c r="R139" s="13"/>
    </row>
    <row r="140" spans="1:18" x14ac:dyDescent="0.25">
      <c r="A140" s="130"/>
      <c r="B140" s="41"/>
      <c r="C140" s="39"/>
      <c r="D140" s="12"/>
      <c r="E140" s="12"/>
      <c r="F140" s="13"/>
      <c r="G140" s="118"/>
      <c r="H140" s="12"/>
      <c r="I140" s="13"/>
      <c r="J140" s="118"/>
      <c r="K140" s="12"/>
      <c r="L140" s="13"/>
      <c r="M140" s="118"/>
      <c r="N140" s="12"/>
      <c r="O140" s="13"/>
      <c r="P140" s="118"/>
      <c r="Q140" s="12"/>
      <c r="R140" s="13"/>
    </row>
    <row r="141" spans="1:18" x14ac:dyDescent="0.25">
      <c r="A141" s="130"/>
      <c r="B141" s="41"/>
      <c r="C141" s="39"/>
      <c r="D141" s="12"/>
      <c r="E141" s="12"/>
      <c r="F141" s="13"/>
      <c r="G141" s="118"/>
      <c r="H141" s="12"/>
      <c r="I141" s="13"/>
      <c r="J141" s="118"/>
      <c r="K141" s="12"/>
      <c r="L141" s="13"/>
      <c r="M141" s="118"/>
      <c r="N141" s="12"/>
      <c r="O141" s="13"/>
      <c r="P141" s="118"/>
      <c r="Q141" s="12"/>
      <c r="R141" s="13"/>
    </row>
    <row r="142" spans="1:18" x14ac:dyDescent="0.25">
      <c r="A142" s="130"/>
      <c r="B142" s="41"/>
      <c r="C142" s="39"/>
      <c r="D142" s="12"/>
      <c r="E142" s="12"/>
      <c r="F142" s="13"/>
      <c r="G142" s="118"/>
      <c r="H142" s="12"/>
      <c r="I142" s="13"/>
      <c r="J142" s="118"/>
      <c r="K142" s="12"/>
      <c r="L142" s="13"/>
      <c r="M142" s="118"/>
      <c r="N142" s="12"/>
      <c r="O142" s="13"/>
      <c r="P142" s="118"/>
      <c r="Q142" s="12"/>
      <c r="R142" s="13"/>
    </row>
    <row r="143" spans="1:18" x14ac:dyDescent="0.25">
      <c r="A143" s="130"/>
      <c r="B143" s="41"/>
      <c r="C143" s="39"/>
      <c r="D143" s="12"/>
      <c r="E143" s="12"/>
      <c r="F143" s="13"/>
      <c r="G143" s="118"/>
      <c r="H143" s="12"/>
      <c r="I143" s="13"/>
      <c r="J143" s="118"/>
      <c r="K143" s="12"/>
      <c r="L143" s="13"/>
      <c r="M143" s="118"/>
      <c r="N143" s="12"/>
      <c r="O143" s="13"/>
      <c r="P143" s="118"/>
      <c r="Q143" s="12"/>
      <c r="R143" s="13"/>
    </row>
    <row r="144" spans="1:18" x14ac:dyDescent="0.25">
      <c r="A144" s="130"/>
      <c r="B144" s="41"/>
      <c r="C144" s="39"/>
      <c r="D144" s="12"/>
      <c r="E144" s="12"/>
      <c r="F144" s="13"/>
      <c r="G144" s="118"/>
      <c r="H144" s="12"/>
      <c r="I144" s="13"/>
      <c r="J144" s="118"/>
      <c r="K144" s="12"/>
      <c r="L144" s="13"/>
      <c r="M144" s="118"/>
      <c r="N144" s="12"/>
      <c r="O144" s="13"/>
      <c r="P144" s="118"/>
      <c r="Q144" s="12"/>
      <c r="R144" s="13"/>
    </row>
    <row r="145" spans="1:18" x14ac:dyDescent="0.25">
      <c r="A145" s="130"/>
      <c r="B145" s="41"/>
      <c r="C145" s="39"/>
      <c r="D145" s="12"/>
      <c r="E145" s="12"/>
      <c r="F145" s="13"/>
      <c r="G145" s="118"/>
      <c r="H145" s="12"/>
      <c r="I145" s="13"/>
      <c r="J145" s="118"/>
      <c r="K145" s="12"/>
      <c r="L145" s="13"/>
      <c r="M145" s="118"/>
      <c r="N145" s="12"/>
      <c r="O145" s="13"/>
      <c r="P145" s="118"/>
      <c r="Q145" s="12"/>
      <c r="R145" s="13"/>
    </row>
    <row r="146" spans="1:18" x14ac:dyDescent="0.25">
      <c r="A146" s="130"/>
      <c r="B146" s="41"/>
      <c r="C146" s="39"/>
      <c r="D146" s="12"/>
      <c r="E146" s="12"/>
      <c r="F146" s="13"/>
      <c r="G146" s="118"/>
      <c r="H146" s="12"/>
      <c r="I146" s="13"/>
      <c r="J146" s="118"/>
      <c r="K146" s="12"/>
      <c r="L146" s="13"/>
      <c r="M146" s="118"/>
      <c r="N146" s="12"/>
      <c r="O146" s="13"/>
      <c r="P146" s="118"/>
      <c r="Q146" s="12"/>
      <c r="R146" s="13"/>
    </row>
    <row r="147" spans="1:18" x14ac:dyDescent="0.25">
      <c r="A147" s="130"/>
      <c r="B147" s="41"/>
      <c r="C147" s="39"/>
      <c r="D147" s="12"/>
      <c r="E147" s="12"/>
      <c r="F147" s="13"/>
      <c r="G147" s="118"/>
      <c r="H147" s="12"/>
      <c r="I147" s="13"/>
      <c r="J147" s="118"/>
      <c r="K147" s="12"/>
      <c r="L147" s="13"/>
      <c r="M147" s="118"/>
      <c r="N147" s="12"/>
      <c r="O147" s="13"/>
      <c r="P147" s="118"/>
      <c r="Q147" s="12"/>
      <c r="R147" s="13"/>
    </row>
    <row r="148" spans="1:18" x14ac:dyDescent="0.25">
      <c r="A148" s="130"/>
      <c r="B148" s="41"/>
      <c r="C148" s="39"/>
      <c r="D148" s="12"/>
      <c r="E148" s="12"/>
      <c r="F148" s="13"/>
      <c r="G148" s="118"/>
      <c r="H148" s="12"/>
      <c r="I148" s="13"/>
      <c r="J148" s="118"/>
      <c r="K148" s="12"/>
      <c r="L148" s="13"/>
      <c r="M148" s="118"/>
      <c r="N148" s="12"/>
      <c r="O148" s="13"/>
      <c r="P148" s="118"/>
      <c r="Q148" s="12"/>
      <c r="R148" s="13"/>
    </row>
    <row r="149" spans="1:18" x14ac:dyDescent="0.25">
      <c r="A149" s="130"/>
      <c r="B149" s="41"/>
      <c r="C149" s="39"/>
      <c r="D149" s="12"/>
      <c r="E149" s="12"/>
      <c r="F149" s="13"/>
      <c r="G149" s="118"/>
      <c r="H149" s="12"/>
      <c r="I149" s="13"/>
      <c r="J149" s="118"/>
      <c r="K149" s="12"/>
      <c r="L149" s="13"/>
      <c r="M149" s="118"/>
      <c r="N149" s="12"/>
      <c r="O149" s="13"/>
      <c r="P149" s="118"/>
      <c r="Q149" s="12"/>
      <c r="R149" s="13"/>
    </row>
    <row r="150" spans="1:18" x14ac:dyDescent="0.25">
      <c r="A150" s="130"/>
      <c r="B150" s="41"/>
      <c r="C150" s="39"/>
      <c r="D150" s="12"/>
      <c r="E150" s="12"/>
      <c r="F150" s="13"/>
      <c r="G150" s="118"/>
      <c r="H150" s="12"/>
      <c r="I150" s="13"/>
      <c r="J150" s="118"/>
      <c r="K150" s="12"/>
      <c r="L150" s="13"/>
      <c r="M150" s="118"/>
      <c r="N150" s="12"/>
      <c r="O150" s="13"/>
      <c r="P150" s="118"/>
      <c r="Q150" s="12"/>
      <c r="R150" s="13"/>
    </row>
    <row r="151" spans="1:18" x14ac:dyDescent="0.25">
      <c r="A151" s="130"/>
      <c r="B151" s="41"/>
      <c r="C151" s="39"/>
      <c r="D151" s="12"/>
      <c r="E151" s="12"/>
      <c r="F151" s="13"/>
      <c r="G151" s="118"/>
      <c r="H151" s="12"/>
      <c r="I151" s="13"/>
      <c r="J151" s="118"/>
      <c r="K151" s="12"/>
      <c r="L151" s="13"/>
      <c r="M151" s="118"/>
      <c r="N151" s="12"/>
      <c r="O151" s="13"/>
      <c r="P151" s="118"/>
      <c r="Q151" s="12"/>
      <c r="R151" s="13"/>
    </row>
    <row r="152" spans="1:18" x14ac:dyDescent="0.25">
      <c r="A152" s="130"/>
      <c r="B152" s="41"/>
      <c r="C152" s="39"/>
      <c r="D152" s="12"/>
      <c r="E152" s="12"/>
      <c r="F152" s="13"/>
      <c r="G152" s="118"/>
      <c r="H152" s="12"/>
      <c r="I152" s="13"/>
      <c r="J152" s="118"/>
      <c r="K152" s="12"/>
      <c r="L152" s="13"/>
      <c r="M152" s="118"/>
      <c r="N152" s="12"/>
      <c r="O152" s="13"/>
      <c r="P152" s="118"/>
      <c r="Q152" s="12"/>
      <c r="R152" s="13"/>
    </row>
    <row r="153" spans="1:18" x14ac:dyDescent="0.25">
      <c r="A153" s="130"/>
      <c r="B153" s="41"/>
      <c r="C153" s="39"/>
      <c r="D153" s="12"/>
      <c r="E153" s="12"/>
      <c r="F153" s="13"/>
      <c r="G153" s="118"/>
      <c r="H153" s="12"/>
      <c r="I153" s="13"/>
      <c r="J153" s="118"/>
      <c r="K153" s="12"/>
      <c r="L153" s="13"/>
      <c r="M153" s="118"/>
      <c r="N153" s="12"/>
      <c r="O153" s="13"/>
      <c r="P153" s="118"/>
      <c r="Q153" s="12"/>
      <c r="R153" s="13"/>
    </row>
    <row r="154" spans="1:18" x14ac:dyDescent="0.25">
      <c r="A154" s="130"/>
      <c r="B154" s="41"/>
      <c r="C154" s="39"/>
      <c r="D154" s="12"/>
      <c r="E154" s="12"/>
      <c r="F154" s="13"/>
      <c r="G154" s="118"/>
      <c r="H154" s="12"/>
      <c r="I154" s="13"/>
      <c r="J154" s="118"/>
      <c r="K154" s="12"/>
      <c r="L154" s="13"/>
      <c r="M154" s="118"/>
      <c r="N154" s="12"/>
      <c r="O154" s="13"/>
      <c r="P154" s="118"/>
      <c r="Q154" s="12"/>
      <c r="R154" s="13"/>
    </row>
    <row r="155" spans="1:18" x14ac:dyDescent="0.25">
      <c r="A155" s="130"/>
      <c r="B155" s="41"/>
      <c r="C155" s="39"/>
      <c r="D155" s="12"/>
      <c r="E155" s="12"/>
      <c r="F155" s="13"/>
      <c r="G155" s="118"/>
      <c r="H155" s="12"/>
      <c r="I155" s="13"/>
      <c r="J155" s="118"/>
      <c r="K155" s="12"/>
      <c r="L155" s="13"/>
      <c r="M155" s="118"/>
      <c r="N155" s="12"/>
      <c r="O155" s="13"/>
      <c r="P155" s="118"/>
      <c r="Q155" s="12"/>
      <c r="R155" s="13"/>
    </row>
    <row r="156" spans="1:18" x14ac:dyDescent="0.25">
      <c r="A156" s="130"/>
      <c r="B156" s="41"/>
      <c r="C156" s="39"/>
      <c r="D156" s="12"/>
      <c r="E156" s="12"/>
      <c r="F156" s="13"/>
      <c r="G156" s="118"/>
      <c r="H156" s="12"/>
      <c r="I156" s="13"/>
      <c r="J156" s="118"/>
      <c r="K156" s="12"/>
      <c r="L156" s="13"/>
      <c r="M156" s="118"/>
      <c r="N156" s="12"/>
      <c r="O156" s="13"/>
      <c r="P156" s="118"/>
      <c r="Q156" s="12"/>
      <c r="R156" s="13"/>
    </row>
    <row r="157" spans="1:18" x14ac:dyDescent="0.25">
      <c r="A157" s="130"/>
      <c r="B157" s="41"/>
      <c r="C157" s="39"/>
      <c r="D157" s="12"/>
      <c r="E157" s="12"/>
      <c r="F157" s="13"/>
      <c r="G157" s="118"/>
      <c r="H157" s="12"/>
      <c r="I157" s="13"/>
      <c r="J157" s="118"/>
      <c r="K157" s="12"/>
      <c r="L157" s="13"/>
      <c r="M157" s="118"/>
      <c r="N157" s="12"/>
      <c r="O157" s="13"/>
      <c r="P157" s="118"/>
      <c r="Q157" s="12"/>
      <c r="R157" s="13"/>
    </row>
    <row r="158" spans="1:18" x14ac:dyDescent="0.25">
      <c r="A158" s="130"/>
      <c r="B158" s="41"/>
      <c r="C158" s="39"/>
      <c r="D158" s="12"/>
      <c r="E158" s="12"/>
      <c r="F158" s="13"/>
      <c r="G158" s="118"/>
      <c r="H158" s="12"/>
      <c r="I158" s="13"/>
      <c r="J158" s="118"/>
      <c r="K158" s="12"/>
      <c r="L158" s="13"/>
      <c r="M158" s="118"/>
      <c r="N158" s="12"/>
      <c r="O158" s="13"/>
      <c r="P158" s="118"/>
      <c r="Q158" s="12"/>
      <c r="R158" s="13"/>
    </row>
    <row r="159" spans="1:18" x14ac:dyDescent="0.25">
      <c r="A159" s="130"/>
      <c r="B159" s="41"/>
      <c r="C159" s="39"/>
      <c r="D159" s="12"/>
      <c r="E159" s="12"/>
      <c r="F159" s="13"/>
      <c r="G159" s="118"/>
      <c r="H159" s="12"/>
      <c r="I159" s="13"/>
      <c r="J159" s="118"/>
      <c r="K159" s="12"/>
      <c r="L159" s="13"/>
      <c r="M159" s="118"/>
      <c r="N159" s="12"/>
      <c r="O159" s="13"/>
      <c r="P159" s="118"/>
      <c r="Q159" s="12"/>
      <c r="R159" s="13"/>
    </row>
    <row r="160" spans="1:18" x14ac:dyDescent="0.25">
      <c r="A160" s="130"/>
      <c r="B160" s="41"/>
      <c r="C160" s="39"/>
      <c r="D160" s="12"/>
      <c r="E160" s="12"/>
      <c r="F160" s="13"/>
      <c r="G160" s="118"/>
      <c r="H160" s="12"/>
      <c r="I160" s="13"/>
      <c r="J160" s="118"/>
      <c r="K160" s="12"/>
      <c r="L160" s="13"/>
      <c r="M160" s="118"/>
      <c r="N160" s="12"/>
      <c r="O160" s="13"/>
      <c r="P160" s="118"/>
      <c r="Q160" s="12"/>
      <c r="R160" s="13"/>
    </row>
    <row r="161" spans="1:18" x14ac:dyDescent="0.25">
      <c r="A161" s="130"/>
      <c r="B161" s="41"/>
      <c r="C161" s="39"/>
      <c r="D161" s="12"/>
      <c r="E161" s="12"/>
      <c r="F161" s="13"/>
      <c r="G161" s="118"/>
      <c r="H161" s="12"/>
      <c r="I161" s="13"/>
      <c r="J161" s="118"/>
      <c r="K161" s="12"/>
      <c r="L161" s="13"/>
      <c r="M161" s="118"/>
      <c r="N161" s="12"/>
      <c r="O161" s="13"/>
      <c r="P161" s="118"/>
      <c r="Q161" s="12"/>
      <c r="R161" s="13"/>
    </row>
    <row r="162" spans="1:18" x14ac:dyDescent="0.25">
      <c r="A162" s="130"/>
      <c r="B162" s="41"/>
      <c r="C162" s="39"/>
      <c r="D162" s="12"/>
      <c r="E162" s="12"/>
      <c r="F162" s="13"/>
      <c r="G162" s="118"/>
      <c r="H162" s="12"/>
      <c r="I162" s="13"/>
      <c r="J162" s="118"/>
      <c r="K162" s="12"/>
      <c r="L162" s="13"/>
      <c r="M162" s="118"/>
      <c r="N162" s="12"/>
      <c r="O162" s="13"/>
      <c r="P162" s="118"/>
      <c r="Q162" s="12"/>
      <c r="R162" s="13"/>
    </row>
    <row r="163" spans="1:18" x14ac:dyDescent="0.25">
      <c r="A163" s="130"/>
      <c r="B163" s="41"/>
      <c r="C163" s="39"/>
      <c r="D163" s="12"/>
      <c r="E163" s="12"/>
      <c r="F163" s="13"/>
      <c r="G163" s="118"/>
      <c r="H163" s="12"/>
      <c r="I163" s="13"/>
      <c r="J163" s="118"/>
      <c r="K163" s="12"/>
      <c r="L163" s="13"/>
      <c r="M163" s="118"/>
      <c r="N163" s="12"/>
      <c r="O163" s="13"/>
      <c r="P163" s="118"/>
      <c r="Q163" s="12"/>
      <c r="R163" s="13"/>
    </row>
    <row r="164" spans="1:18" x14ac:dyDescent="0.25">
      <c r="A164" s="130"/>
      <c r="B164" s="41"/>
      <c r="C164" s="39"/>
      <c r="D164" s="12"/>
      <c r="E164" s="12"/>
      <c r="F164" s="13"/>
      <c r="G164" s="118"/>
      <c r="H164" s="12"/>
      <c r="I164" s="13"/>
      <c r="J164" s="118"/>
      <c r="K164" s="12"/>
      <c r="L164" s="13"/>
      <c r="M164" s="118"/>
      <c r="N164" s="12"/>
      <c r="O164" s="13"/>
      <c r="P164" s="118"/>
      <c r="Q164" s="12"/>
      <c r="R164" s="13"/>
    </row>
    <row r="165" spans="1:18" x14ac:dyDescent="0.25">
      <c r="A165" s="130"/>
      <c r="B165" s="41"/>
      <c r="C165" s="39"/>
      <c r="D165" s="12"/>
      <c r="E165" s="12"/>
      <c r="F165" s="13"/>
      <c r="G165" s="118"/>
      <c r="H165" s="12"/>
      <c r="I165" s="13"/>
      <c r="J165" s="118"/>
      <c r="K165" s="12"/>
      <c r="L165" s="13"/>
      <c r="M165" s="118"/>
      <c r="N165" s="12"/>
      <c r="O165" s="13"/>
      <c r="P165" s="118"/>
      <c r="Q165" s="12"/>
      <c r="R165" s="13"/>
    </row>
    <row r="166" spans="1:18" x14ac:dyDescent="0.25">
      <c r="A166" s="130"/>
      <c r="B166" s="41"/>
      <c r="C166" s="39"/>
      <c r="D166" s="12"/>
      <c r="E166" s="12"/>
      <c r="F166" s="13"/>
      <c r="G166" s="118"/>
      <c r="H166" s="12"/>
      <c r="I166" s="13"/>
      <c r="J166" s="118"/>
      <c r="K166" s="12"/>
      <c r="L166" s="13"/>
      <c r="M166" s="118"/>
      <c r="N166" s="12"/>
      <c r="O166" s="13"/>
      <c r="P166" s="118"/>
      <c r="Q166" s="12"/>
      <c r="R166" s="13"/>
    </row>
    <row r="167" spans="1:18" x14ac:dyDescent="0.25">
      <c r="A167" s="130"/>
      <c r="B167" s="41"/>
      <c r="C167" s="39"/>
      <c r="D167" s="12"/>
      <c r="E167" s="12"/>
      <c r="F167" s="13"/>
      <c r="G167" s="118"/>
      <c r="H167" s="12"/>
      <c r="I167" s="13"/>
      <c r="J167" s="118"/>
      <c r="K167" s="12"/>
      <c r="L167" s="13"/>
      <c r="M167" s="118"/>
      <c r="N167" s="12"/>
      <c r="O167" s="13"/>
      <c r="P167" s="118"/>
      <c r="Q167" s="12"/>
      <c r="R167" s="13"/>
    </row>
    <row r="168" spans="1:18" x14ac:dyDescent="0.25">
      <c r="A168" s="130"/>
      <c r="B168" s="41"/>
      <c r="C168" s="39"/>
      <c r="D168" s="12"/>
      <c r="E168" s="12"/>
      <c r="F168" s="13"/>
      <c r="G168" s="118"/>
      <c r="H168" s="12"/>
      <c r="I168" s="13"/>
      <c r="J168" s="118"/>
      <c r="K168" s="12"/>
      <c r="L168" s="13"/>
      <c r="M168" s="118"/>
      <c r="N168" s="12"/>
      <c r="O168" s="13"/>
      <c r="P168" s="118"/>
      <c r="Q168" s="12"/>
      <c r="R168" s="13"/>
    </row>
    <row r="169" spans="1:18" x14ac:dyDescent="0.25">
      <c r="A169" s="130"/>
      <c r="B169" s="41"/>
      <c r="C169" s="39"/>
      <c r="D169" s="12"/>
      <c r="E169" s="12"/>
      <c r="F169" s="13"/>
      <c r="G169" s="118"/>
      <c r="H169" s="12"/>
      <c r="I169" s="13"/>
      <c r="J169" s="118"/>
      <c r="K169" s="12"/>
      <c r="L169" s="13"/>
      <c r="M169" s="118"/>
      <c r="N169" s="12"/>
      <c r="O169" s="13"/>
      <c r="P169" s="118"/>
      <c r="Q169" s="12"/>
      <c r="R169" s="13"/>
    </row>
    <row r="170" spans="1:18" x14ac:dyDescent="0.25">
      <c r="A170" s="130"/>
      <c r="B170" s="41"/>
      <c r="C170" s="39"/>
      <c r="D170" s="12"/>
      <c r="E170" s="12"/>
      <c r="F170" s="13"/>
      <c r="G170" s="118"/>
      <c r="H170" s="12"/>
      <c r="I170" s="13"/>
      <c r="J170" s="118"/>
      <c r="K170" s="12"/>
      <c r="L170" s="13"/>
      <c r="M170" s="118"/>
      <c r="N170" s="12"/>
      <c r="O170" s="13"/>
      <c r="P170" s="118"/>
      <c r="Q170" s="12"/>
      <c r="R170" s="13"/>
    </row>
    <row r="171" spans="1:18" x14ac:dyDescent="0.25">
      <c r="A171" s="130"/>
      <c r="B171" s="41"/>
      <c r="C171" s="39"/>
      <c r="D171" s="12"/>
      <c r="E171" s="12"/>
      <c r="F171" s="13"/>
      <c r="G171" s="118"/>
      <c r="H171" s="12"/>
      <c r="I171" s="13"/>
      <c r="J171" s="118"/>
      <c r="K171" s="12"/>
      <c r="L171" s="13"/>
      <c r="M171" s="118"/>
      <c r="N171" s="12"/>
      <c r="O171" s="13"/>
      <c r="P171" s="118"/>
      <c r="Q171" s="12"/>
      <c r="R171" s="13"/>
    </row>
    <row r="172" spans="1:18" x14ac:dyDescent="0.25">
      <c r="A172" s="130"/>
      <c r="B172" s="41"/>
      <c r="C172" s="39"/>
      <c r="D172" s="12"/>
      <c r="E172" s="12"/>
      <c r="F172" s="13"/>
      <c r="G172" s="118"/>
      <c r="H172" s="12"/>
      <c r="I172" s="13"/>
      <c r="J172" s="118"/>
      <c r="K172" s="12"/>
      <c r="L172" s="13"/>
      <c r="M172" s="118"/>
      <c r="N172" s="12"/>
      <c r="O172" s="13"/>
      <c r="P172" s="118"/>
      <c r="Q172" s="12"/>
      <c r="R172" s="13"/>
    </row>
    <row r="173" spans="1:18" x14ac:dyDescent="0.25">
      <c r="A173" s="130"/>
      <c r="B173" s="41"/>
      <c r="C173" s="39"/>
      <c r="D173" s="12"/>
      <c r="E173" s="12"/>
      <c r="F173" s="13"/>
      <c r="G173" s="118"/>
      <c r="H173" s="12"/>
      <c r="I173" s="13"/>
      <c r="J173" s="118"/>
      <c r="K173" s="12"/>
      <c r="L173" s="13"/>
      <c r="M173" s="118"/>
      <c r="N173" s="12"/>
      <c r="O173" s="13"/>
      <c r="P173" s="118"/>
      <c r="Q173" s="12"/>
      <c r="R173" s="13"/>
    </row>
    <row r="174" spans="1:18" x14ac:dyDescent="0.25">
      <c r="A174" s="130"/>
      <c r="B174" s="41"/>
      <c r="C174" s="39"/>
      <c r="D174" s="12"/>
      <c r="E174" s="12"/>
      <c r="F174" s="13"/>
      <c r="G174" s="118"/>
      <c r="H174" s="12"/>
      <c r="I174" s="13"/>
      <c r="J174" s="118"/>
      <c r="K174" s="12"/>
      <c r="L174" s="13"/>
      <c r="M174" s="118"/>
      <c r="N174" s="12"/>
      <c r="O174" s="13"/>
      <c r="P174" s="118"/>
      <c r="Q174" s="12"/>
      <c r="R174" s="13"/>
    </row>
    <row r="175" spans="1:18" x14ac:dyDescent="0.25">
      <c r="A175" s="130"/>
      <c r="B175" s="41"/>
      <c r="C175" s="39"/>
      <c r="D175" s="12"/>
      <c r="E175" s="12"/>
      <c r="F175" s="13"/>
      <c r="G175" s="118"/>
      <c r="H175" s="12"/>
      <c r="I175" s="13"/>
      <c r="J175" s="118"/>
      <c r="K175" s="12"/>
      <c r="L175" s="13"/>
      <c r="M175" s="118"/>
      <c r="N175" s="12"/>
      <c r="O175" s="13"/>
      <c r="P175" s="118"/>
      <c r="Q175" s="12"/>
      <c r="R175" s="13"/>
    </row>
    <row r="176" spans="1:18" x14ac:dyDescent="0.25">
      <c r="A176" s="130"/>
      <c r="B176" s="41"/>
      <c r="C176" s="39"/>
      <c r="D176" s="12"/>
      <c r="E176" s="12"/>
      <c r="F176" s="13"/>
      <c r="G176" s="118"/>
      <c r="H176" s="12"/>
      <c r="I176" s="13"/>
      <c r="J176" s="118"/>
      <c r="K176" s="12"/>
      <c r="L176" s="13"/>
      <c r="M176" s="118"/>
      <c r="N176" s="12"/>
      <c r="O176" s="13"/>
      <c r="P176" s="118"/>
      <c r="Q176" s="12"/>
      <c r="R176" s="13"/>
    </row>
    <row r="177" spans="1:18" x14ac:dyDescent="0.25">
      <c r="A177" s="130"/>
      <c r="B177" s="41"/>
      <c r="C177" s="39"/>
      <c r="D177" s="12"/>
      <c r="E177" s="12"/>
      <c r="F177" s="13"/>
      <c r="G177" s="118"/>
      <c r="H177" s="12"/>
      <c r="I177" s="13"/>
      <c r="J177" s="118"/>
      <c r="K177" s="12"/>
      <c r="L177" s="13"/>
      <c r="M177" s="118"/>
      <c r="N177" s="12"/>
      <c r="O177" s="13"/>
      <c r="P177" s="118"/>
      <c r="Q177" s="12"/>
      <c r="R177" s="13"/>
    </row>
    <row r="178" spans="1:18" x14ac:dyDescent="0.25">
      <c r="A178" s="130"/>
      <c r="B178" s="41"/>
      <c r="C178" s="39"/>
      <c r="D178" s="12"/>
      <c r="E178" s="12"/>
      <c r="F178" s="13"/>
      <c r="G178" s="118"/>
      <c r="H178" s="12"/>
      <c r="I178" s="13"/>
      <c r="J178" s="118"/>
      <c r="K178" s="12"/>
      <c r="L178" s="13"/>
      <c r="M178" s="118"/>
      <c r="N178" s="12"/>
      <c r="O178" s="13"/>
      <c r="P178" s="118"/>
      <c r="Q178" s="12"/>
      <c r="R178" s="13"/>
    </row>
    <row r="179" spans="1:18" x14ac:dyDescent="0.25">
      <c r="A179" s="130"/>
      <c r="B179" s="41"/>
      <c r="C179" s="39"/>
      <c r="D179" s="12"/>
      <c r="E179" s="12"/>
      <c r="F179" s="13"/>
      <c r="G179" s="118"/>
      <c r="H179" s="12"/>
      <c r="I179" s="13"/>
      <c r="J179" s="118"/>
      <c r="K179" s="12"/>
      <c r="L179" s="13"/>
      <c r="M179" s="118"/>
      <c r="N179" s="12"/>
      <c r="O179" s="13"/>
      <c r="P179" s="118"/>
      <c r="Q179" s="12"/>
      <c r="R179" s="13"/>
    </row>
    <row r="180" spans="1:18" x14ac:dyDescent="0.25">
      <c r="A180" s="130"/>
      <c r="B180" s="41"/>
      <c r="C180" s="39"/>
      <c r="D180" s="12"/>
      <c r="E180" s="12"/>
      <c r="F180" s="13"/>
      <c r="G180" s="118"/>
      <c r="H180" s="12"/>
      <c r="I180" s="13"/>
      <c r="J180" s="118"/>
      <c r="K180" s="12"/>
      <c r="L180" s="13"/>
      <c r="M180" s="118"/>
      <c r="N180" s="12"/>
      <c r="O180" s="13"/>
      <c r="P180" s="118"/>
      <c r="Q180" s="12"/>
      <c r="R180" s="13"/>
    </row>
    <row r="181" spans="1:18" x14ac:dyDescent="0.25">
      <c r="A181" s="130"/>
      <c r="B181" s="41"/>
      <c r="C181" s="39"/>
      <c r="D181" s="12"/>
      <c r="E181" s="12"/>
      <c r="F181" s="13"/>
      <c r="G181" s="118"/>
      <c r="H181" s="12"/>
      <c r="I181" s="13"/>
      <c r="J181" s="118"/>
      <c r="K181" s="12"/>
      <c r="L181" s="13"/>
      <c r="M181" s="118"/>
      <c r="N181" s="12"/>
      <c r="O181" s="13"/>
      <c r="P181" s="118"/>
      <c r="Q181" s="12"/>
      <c r="R181" s="13"/>
    </row>
    <row r="182" spans="1:18" x14ac:dyDescent="0.25">
      <c r="A182" s="130"/>
      <c r="B182" s="41"/>
      <c r="C182" s="39"/>
      <c r="D182" s="12"/>
      <c r="E182" s="12"/>
      <c r="F182" s="13"/>
      <c r="G182" s="118"/>
      <c r="H182" s="12"/>
      <c r="I182" s="13"/>
      <c r="J182" s="118"/>
      <c r="K182" s="12"/>
      <c r="L182" s="13"/>
      <c r="M182" s="118"/>
      <c r="N182" s="12"/>
      <c r="O182" s="13"/>
      <c r="P182" s="118"/>
      <c r="Q182" s="12"/>
      <c r="R182" s="13"/>
    </row>
    <row r="183" spans="1:18" x14ac:dyDescent="0.25">
      <c r="A183" s="130"/>
      <c r="B183" s="41"/>
      <c r="C183" s="39"/>
      <c r="D183" s="12"/>
      <c r="E183" s="12"/>
      <c r="F183" s="13"/>
      <c r="G183" s="118"/>
      <c r="H183" s="12"/>
      <c r="I183" s="13"/>
      <c r="J183" s="118"/>
      <c r="K183" s="12"/>
      <c r="L183" s="13"/>
      <c r="M183" s="118"/>
      <c r="N183" s="12"/>
      <c r="O183" s="13"/>
      <c r="P183" s="118"/>
      <c r="Q183" s="12"/>
      <c r="R183" s="13"/>
    </row>
    <row r="184" spans="1:18" x14ac:dyDescent="0.25">
      <c r="A184" s="130"/>
      <c r="B184" s="41"/>
      <c r="C184" s="39"/>
      <c r="D184" s="12"/>
      <c r="E184" s="12"/>
      <c r="F184" s="13"/>
      <c r="G184" s="118"/>
      <c r="H184" s="12"/>
      <c r="I184" s="13"/>
      <c r="J184" s="118"/>
      <c r="K184" s="12"/>
      <c r="L184" s="13"/>
      <c r="M184" s="118"/>
      <c r="N184" s="12"/>
      <c r="O184" s="13"/>
      <c r="P184" s="118"/>
      <c r="Q184" s="12"/>
      <c r="R184" s="13"/>
    </row>
    <row r="185" spans="1:18" x14ac:dyDescent="0.25">
      <c r="A185" s="130"/>
      <c r="B185" s="41"/>
      <c r="C185" s="39"/>
      <c r="D185" s="12"/>
      <c r="E185" s="12"/>
      <c r="F185" s="13"/>
      <c r="G185" s="118"/>
      <c r="H185" s="12"/>
      <c r="I185" s="13"/>
      <c r="J185" s="118"/>
      <c r="K185" s="12"/>
      <c r="L185" s="13"/>
      <c r="M185" s="118"/>
      <c r="N185" s="12"/>
      <c r="O185" s="13"/>
      <c r="P185" s="118"/>
      <c r="Q185" s="12"/>
      <c r="R185" s="13"/>
    </row>
    <row r="186" spans="1:18" x14ac:dyDescent="0.25">
      <c r="A186" s="130"/>
      <c r="B186" s="41"/>
      <c r="C186" s="39"/>
      <c r="D186" s="12"/>
      <c r="E186" s="12"/>
      <c r="F186" s="13"/>
      <c r="G186" s="118"/>
      <c r="H186" s="12"/>
      <c r="I186" s="13"/>
      <c r="J186" s="118"/>
      <c r="K186" s="12"/>
      <c r="L186" s="13"/>
      <c r="M186" s="118"/>
      <c r="N186" s="12"/>
      <c r="O186" s="13"/>
      <c r="P186" s="118"/>
      <c r="Q186" s="12"/>
      <c r="R186" s="13"/>
    </row>
    <row r="187" spans="1:18" x14ac:dyDescent="0.25">
      <c r="A187" s="130"/>
      <c r="B187" s="41"/>
      <c r="C187" s="39"/>
      <c r="D187" s="12"/>
      <c r="E187" s="12"/>
      <c r="F187" s="13"/>
      <c r="G187" s="118"/>
      <c r="H187" s="12"/>
      <c r="I187" s="13"/>
      <c r="J187" s="118"/>
      <c r="K187" s="12"/>
      <c r="L187" s="13"/>
      <c r="M187" s="118"/>
      <c r="N187" s="12"/>
      <c r="O187" s="13"/>
      <c r="P187" s="118"/>
      <c r="Q187" s="12"/>
      <c r="R187" s="13"/>
    </row>
    <row r="188" spans="1:18" x14ac:dyDescent="0.25">
      <c r="A188" s="130"/>
      <c r="B188" s="41"/>
      <c r="C188" s="39"/>
      <c r="D188" s="12"/>
      <c r="E188" s="12"/>
      <c r="F188" s="13"/>
      <c r="G188" s="118"/>
      <c r="H188" s="12"/>
      <c r="I188" s="13"/>
      <c r="J188" s="118"/>
      <c r="K188" s="12"/>
      <c r="L188" s="13"/>
      <c r="M188" s="118"/>
      <c r="N188" s="12"/>
      <c r="O188" s="13"/>
      <c r="P188" s="118"/>
      <c r="Q188" s="12"/>
      <c r="R188" s="13"/>
    </row>
    <row r="189" spans="1:18" x14ac:dyDescent="0.25">
      <c r="A189" s="130"/>
      <c r="B189" s="41"/>
      <c r="C189" s="39"/>
      <c r="D189" s="12"/>
      <c r="E189" s="12"/>
      <c r="F189" s="13"/>
      <c r="G189" s="118"/>
      <c r="H189" s="12"/>
      <c r="I189" s="13"/>
      <c r="J189" s="118"/>
      <c r="K189" s="12"/>
      <c r="L189" s="13"/>
      <c r="M189" s="118"/>
      <c r="N189" s="12"/>
      <c r="O189" s="13"/>
      <c r="P189" s="118"/>
      <c r="Q189" s="12"/>
      <c r="R189" s="13"/>
    </row>
    <row r="190" spans="1:18" x14ac:dyDescent="0.25">
      <c r="A190" s="130"/>
      <c r="B190" s="41"/>
      <c r="C190" s="39"/>
      <c r="D190" s="12"/>
      <c r="E190" s="12"/>
      <c r="F190" s="13"/>
      <c r="G190" s="118"/>
      <c r="H190" s="12"/>
      <c r="I190" s="13"/>
      <c r="J190" s="118"/>
      <c r="K190" s="12"/>
      <c r="L190" s="13"/>
      <c r="M190" s="118"/>
      <c r="N190" s="12"/>
      <c r="O190" s="13"/>
      <c r="P190" s="118"/>
      <c r="Q190" s="12"/>
      <c r="R190" s="13"/>
    </row>
    <row r="191" spans="1:18" x14ac:dyDescent="0.25">
      <c r="A191" s="130"/>
      <c r="B191" s="41"/>
      <c r="C191" s="39"/>
      <c r="D191" s="12"/>
      <c r="E191" s="12"/>
      <c r="F191" s="13"/>
      <c r="G191" s="118"/>
      <c r="H191" s="12"/>
      <c r="I191" s="13"/>
      <c r="J191" s="118"/>
      <c r="K191" s="12"/>
      <c r="L191" s="13"/>
      <c r="M191" s="118"/>
      <c r="N191" s="12"/>
      <c r="O191" s="13"/>
      <c r="P191" s="118"/>
      <c r="Q191" s="12"/>
      <c r="R191" s="13"/>
    </row>
    <row r="192" spans="1:18" x14ac:dyDescent="0.25">
      <c r="A192" s="130"/>
      <c r="B192" s="41"/>
      <c r="C192" s="39"/>
      <c r="D192" s="12"/>
      <c r="E192" s="12"/>
      <c r="F192" s="13"/>
      <c r="G192" s="118"/>
      <c r="H192" s="12"/>
      <c r="I192" s="13"/>
      <c r="J192" s="118"/>
      <c r="K192" s="12"/>
      <c r="L192" s="13"/>
      <c r="M192" s="118"/>
      <c r="N192" s="12"/>
      <c r="O192" s="13"/>
      <c r="P192" s="118"/>
      <c r="Q192" s="12"/>
      <c r="R192" s="13"/>
    </row>
    <row r="193" spans="1:18" x14ac:dyDescent="0.25">
      <c r="A193" s="130"/>
      <c r="B193" s="41"/>
      <c r="C193" s="39"/>
      <c r="D193" s="12"/>
      <c r="E193" s="12"/>
      <c r="F193" s="13"/>
      <c r="G193" s="118"/>
      <c r="H193" s="12"/>
      <c r="I193" s="13"/>
      <c r="J193" s="118"/>
      <c r="K193" s="12"/>
      <c r="L193" s="13"/>
      <c r="M193" s="118"/>
      <c r="N193" s="12"/>
      <c r="O193" s="13"/>
      <c r="P193" s="118"/>
      <c r="Q193" s="12"/>
      <c r="R193" s="13"/>
    </row>
    <row r="194" spans="1:18" x14ac:dyDescent="0.25">
      <c r="A194" s="130"/>
      <c r="B194" s="41"/>
      <c r="C194" s="39"/>
      <c r="D194" s="12"/>
      <c r="E194" s="12"/>
      <c r="F194" s="13"/>
      <c r="G194" s="118"/>
      <c r="H194" s="12"/>
      <c r="I194" s="13"/>
      <c r="J194" s="118"/>
      <c r="K194" s="12"/>
      <c r="L194" s="13"/>
      <c r="M194" s="118"/>
      <c r="N194" s="12"/>
      <c r="O194" s="13"/>
      <c r="P194" s="118"/>
      <c r="Q194" s="12"/>
      <c r="R194" s="13"/>
    </row>
    <row r="195" spans="1:18" x14ac:dyDescent="0.25">
      <c r="A195" s="130"/>
      <c r="B195" s="41"/>
      <c r="C195" s="39"/>
      <c r="D195" s="12"/>
      <c r="E195" s="12"/>
      <c r="F195" s="13"/>
      <c r="G195" s="118"/>
      <c r="H195" s="12"/>
      <c r="I195" s="13"/>
      <c r="J195" s="118"/>
      <c r="K195" s="12"/>
      <c r="L195" s="13"/>
      <c r="M195" s="118"/>
      <c r="N195" s="12"/>
      <c r="O195" s="13"/>
      <c r="P195" s="118"/>
      <c r="Q195" s="12"/>
      <c r="R195" s="13"/>
    </row>
    <row r="196" spans="1:18" x14ac:dyDescent="0.25">
      <c r="A196" s="130"/>
      <c r="B196" s="41"/>
      <c r="C196" s="39"/>
      <c r="D196" s="12"/>
      <c r="E196" s="12"/>
      <c r="F196" s="13"/>
      <c r="G196" s="118"/>
      <c r="H196" s="12"/>
      <c r="I196" s="13"/>
      <c r="J196" s="118"/>
      <c r="K196" s="12"/>
      <c r="L196" s="13"/>
      <c r="M196" s="118"/>
      <c r="N196" s="12"/>
      <c r="O196" s="13"/>
      <c r="P196" s="118"/>
      <c r="Q196" s="12"/>
      <c r="R196" s="13"/>
    </row>
    <row r="197" spans="1:18" x14ac:dyDescent="0.25">
      <c r="A197" s="130"/>
      <c r="B197" s="41"/>
      <c r="C197" s="39"/>
      <c r="D197" s="12"/>
      <c r="E197" s="12"/>
      <c r="F197" s="13"/>
      <c r="G197" s="118"/>
      <c r="H197" s="12"/>
      <c r="I197" s="13"/>
      <c r="J197" s="118"/>
      <c r="K197" s="12"/>
      <c r="L197" s="13"/>
      <c r="M197" s="118"/>
      <c r="N197" s="12"/>
      <c r="O197" s="13"/>
      <c r="P197" s="118"/>
      <c r="Q197" s="12"/>
      <c r="R197" s="13"/>
    </row>
    <row r="198" spans="1:18" x14ac:dyDescent="0.25">
      <c r="A198" s="130"/>
      <c r="B198" s="41"/>
      <c r="C198" s="39"/>
      <c r="D198" s="12"/>
      <c r="E198" s="12"/>
      <c r="F198" s="13"/>
      <c r="G198" s="118"/>
      <c r="H198" s="12"/>
      <c r="I198" s="13"/>
      <c r="J198" s="118"/>
      <c r="K198" s="12"/>
      <c r="L198" s="13"/>
      <c r="M198" s="118"/>
      <c r="N198" s="12"/>
      <c r="O198" s="13"/>
      <c r="P198" s="118"/>
      <c r="Q198" s="12"/>
      <c r="R198" s="13"/>
    </row>
    <row r="199" spans="1:18" x14ac:dyDescent="0.25">
      <c r="A199" s="130"/>
      <c r="B199" s="41"/>
      <c r="C199" s="39"/>
      <c r="D199" s="12"/>
      <c r="E199" s="12"/>
      <c r="F199" s="13"/>
      <c r="G199" s="118"/>
      <c r="H199" s="12"/>
      <c r="I199" s="13"/>
      <c r="J199" s="118"/>
      <c r="K199" s="12"/>
      <c r="L199" s="13"/>
      <c r="M199" s="118"/>
      <c r="N199" s="12"/>
      <c r="O199" s="13"/>
      <c r="P199" s="118"/>
      <c r="Q199" s="12"/>
      <c r="R199" s="13"/>
    </row>
    <row r="200" spans="1:18" x14ac:dyDescent="0.25">
      <c r="A200" s="130"/>
      <c r="B200" s="41"/>
      <c r="C200" s="39"/>
      <c r="D200" s="12"/>
      <c r="E200" s="12"/>
      <c r="F200" s="13"/>
      <c r="G200" s="118"/>
      <c r="H200" s="12"/>
      <c r="I200" s="13"/>
      <c r="J200" s="118"/>
      <c r="K200" s="12"/>
      <c r="L200" s="13"/>
      <c r="M200" s="118"/>
      <c r="N200" s="12"/>
      <c r="O200" s="13"/>
      <c r="P200" s="118"/>
      <c r="Q200" s="12"/>
      <c r="R200" s="13"/>
    </row>
    <row r="201" spans="1:18" x14ac:dyDescent="0.25">
      <c r="A201" s="130"/>
      <c r="B201" s="41"/>
      <c r="C201" s="39"/>
      <c r="D201" s="12"/>
      <c r="E201" s="12"/>
      <c r="F201" s="13"/>
      <c r="G201" s="118"/>
      <c r="H201" s="12"/>
      <c r="I201" s="13"/>
      <c r="J201" s="118"/>
      <c r="K201" s="12"/>
      <c r="L201" s="13"/>
      <c r="M201" s="118"/>
      <c r="N201" s="12"/>
      <c r="O201" s="13"/>
      <c r="P201" s="118"/>
      <c r="Q201" s="12"/>
      <c r="R201" s="13"/>
    </row>
    <row r="202" spans="1:18" x14ac:dyDescent="0.25">
      <c r="A202" s="130"/>
      <c r="B202" s="41"/>
      <c r="C202" s="39"/>
      <c r="D202" s="12"/>
      <c r="E202" s="12"/>
      <c r="F202" s="13"/>
      <c r="G202" s="118"/>
      <c r="H202" s="12"/>
      <c r="I202" s="13"/>
      <c r="J202" s="118"/>
      <c r="K202" s="12"/>
      <c r="L202" s="13"/>
      <c r="M202" s="118"/>
      <c r="N202" s="12"/>
      <c r="O202" s="13"/>
      <c r="P202" s="118"/>
      <c r="Q202" s="12"/>
      <c r="R202" s="13"/>
    </row>
    <row r="203" spans="1:18" x14ac:dyDescent="0.25">
      <c r="A203" s="130"/>
      <c r="B203" s="41"/>
      <c r="C203" s="39"/>
      <c r="D203" s="12"/>
      <c r="E203" s="12"/>
      <c r="F203" s="13"/>
      <c r="G203" s="118"/>
      <c r="H203" s="12"/>
      <c r="I203" s="13"/>
      <c r="J203" s="118"/>
      <c r="K203" s="12"/>
      <c r="L203" s="13"/>
      <c r="M203" s="118"/>
      <c r="N203" s="12"/>
      <c r="O203" s="13"/>
      <c r="P203" s="118"/>
      <c r="Q203" s="12"/>
      <c r="R203" s="13"/>
    </row>
    <row r="204" spans="1:18" x14ac:dyDescent="0.25">
      <c r="A204" s="130"/>
      <c r="B204" s="41"/>
      <c r="C204" s="39"/>
      <c r="D204" s="12"/>
      <c r="E204" s="12"/>
      <c r="F204" s="13"/>
      <c r="G204" s="118"/>
      <c r="H204" s="12"/>
      <c r="I204" s="13"/>
      <c r="J204" s="118"/>
      <c r="K204" s="12"/>
      <c r="L204" s="13"/>
      <c r="M204" s="118"/>
      <c r="N204" s="12"/>
      <c r="O204" s="13"/>
      <c r="P204" s="118"/>
      <c r="Q204" s="12"/>
      <c r="R204" s="13"/>
    </row>
    <row r="205" spans="1:18" x14ac:dyDescent="0.25">
      <c r="A205" s="130"/>
      <c r="B205" s="41"/>
      <c r="C205" s="39"/>
      <c r="D205" s="12"/>
      <c r="E205" s="12"/>
      <c r="F205" s="13"/>
      <c r="G205" s="118"/>
      <c r="H205" s="12"/>
      <c r="I205" s="13"/>
      <c r="J205" s="118"/>
      <c r="K205" s="12"/>
      <c r="L205" s="13"/>
      <c r="M205" s="118"/>
      <c r="N205" s="12"/>
      <c r="O205" s="13"/>
      <c r="P205" s="118"/>
      <c r="Q205" s="12"/>
      <c r="R205" s="13"/>
    </row>
    <row r="206" spans="1:18" x14ac:dyDescent="0.25">
      <c r="A206" s="130"/>
      <c r="B206" s="41"/>
      <c r="C206" s="39"/>
      <c r="D206" s="12"/>
      <c r="E206" s="12"/>
      <c r="F206" s="13"/>
      <c r="G206" s="118"/>
      <c r="H206" s="12"/>
      <c r="I206" s="13"/>
      <c r="J206" s="118"/>
      <c r="K206" s="12"/>
      <c r="L206" s="13"/>
      <c r="M206" s="118"/>
      <c r="N206" s="12"/>
      <c r="O206" s="13"/>
      <c r="P206" s="118"/>
      <c r="Q206" s="12"/>
      <c r="R206" s="13"/>
    </row>
    <row r="207" spans="1:18" x14ac:dyDescent="0.25">
      <c r="A207" s="130"/>
      <c r="B207" s="41"/>
      <c r="C207" s="39"/>
      <c r="D207" s="12"/>
      <c r="E207" s="12"/>
      <c r="F207" s="13"/>
      <c r="G207" s="118"/>
      <c r="H207" s="12"/>
      <c r="I207" s="13"/>
      <c r="J207" s="118"/>
      <c r="K207" s="12"/>
      <c r="L207" s="13"/>
      <c r="M207" s="118"/>
      <c r="N207" s="12"/>
      <c r="O207" s="13"/>
      <c r="P207" s="118"/>
      <c r="Q207" s="12"/>
      <c r="R207" s="13"/>
    </row>
    <row r="208" spans="1:18" x14ac:dyDescent="0.25">
      <c r="A208" s="130"/>
      <c r="B208" s="41"/>
      <c r="C208" s="39"/>
      <c r="D208" s="12"/>
      <c r="E208" s="12"/>
      <c r="F208" s="13"/>
      <c r="G208" s="118"/>
      <c r="H208" s="12"/>
      <c r="I208" s="13"/>
      <c r="J208" s="118"/>
      <c r="K208" s="12"/>
      <c r="L208" s="13"/>
      <c r="M208" s="118"/>
      <c r="N208" s="12"/>
      <c r="O208" s="13"/>
      <c r="P208" s="118"/>
      <c r="Q208" s="12"/>
      <c r="R208" s="13"/>
    </row>
    <row r="209" spans="1:18" x14ac:dyDescent="0.25">
      <c r="A209" s="130"/>
      <c r="B209" s="41"/>
      <c r="C209" s="39"/>
      <c r="D209" s="12"/>
      <c r="E209" s="12"/>
      <c r="F209" s="13"/>
      <c r="G209" s="118"/>
      <c r="H209" s="12"/>
      <c r="I209" s="13"/>
      <c r="J209" s="118"/>
      <c r="K209" s="12"/>
      <c r="L209" s="13"/>
      <c r="M209" s="118"/>
      <c r="N209" s="12"/>
      <c r="O209" s="13"/>
      <c r="P209" s="118"/>
      <c r="Q209" s="12"/>
      <c r="R209" s="13"/>
    </row>
    <row r="210" spans="1:18" x14ac:dyDescent="0.25">
      <c r="A210" s="130"/>
      <c r="B210" s="41"/>
      <c r="C210" s="39"/>
      <c r="D210" s="12"/>
      <c r="E210" s="12"/>
      <c r="F210" s="13"/>
      <c r="G210" s="118"/>
      <c r="H210" s="12"/>
      <c r="I210" s="13"/>
      <c r="J210" s="118"/>
      <c r="K210" s="12"/>
      <c r="L210" s="13"/>
      <c r="M210" s="118"/>
      <c r="N210" s="12"/>
      <c r="O210" s="13"/>
      <c r="P210" s="118"/>
      <c r="Q210" s="12"/>
      <c r="R210" s="13"/>
    </row>
    <row r="211" spans="1:18" x14ac:dyDescent="0.25">
      <c r="A211" s="130"/>
      <c r="B211" s="41"/>
      <c r="C211" s="39"/>
      <c r="D211" s="12"/>
      <c r="E211" s="12"/>
      <c r="F211" s="13"/>
      <c r="G211" s="118"/>
      <c r="H211" s="12"/>
      <c r="I211" s="13"/>
      <c r="J211" s="118"/>
      <c r="K211" s="12"/>
      <c r="L211" s="13"/>
      <c r="M211" s="118"/>
      <c r="N211" s="12"/>
      <c r="O211" s="13"/>
      <c r="P211" s="118"/>
      <c r="Q211" s="12"/>
      <c r="R211" s="13"/>
    </row>
    <row r="212" spans="1:18" x14ac:dyDescent="0.25">
      <c r="A212" s="130"/>
      <c r="B212" s="41"/>
      <c r="C212" s="39"/>
      <c r="D212" s="12"/>
      <c r="E212" s="12"/>
      <c r="F212" s="13"/>
      <c r="G212" s="118"/>
      <c r="H212" s="12"/>
      <c r="I212" s="13"/>
      <c r="J212" s="118"/>
      <c r="K212" s="12"/>
      <c r="L212" s="13"/>
      <c r="M212" s="118"/>
      <c r="N212" s="12"/>
      <c r="O212" s="13"/>
      <c r="P212" s="118"/>
      <c r="Q212" s="12"/>
      <c r="R212" s="13"/>
    </row>
    <row r="213" spans="1:18" x14ac:dyDescent="0.25">
      <c r="A213" s="130"/>
      <c r="B213" s="41"/>
      <c r="C213" s="39"/>
      <c r="D213" s="12"/>
      <c r="E213" s="12"/>
      <c r="F213" s="13"/>
      <c r="G213" s="118"/>
      <c r="H213" s="12"/>
      <c r="I213" s="13"/>
      <c r="J213" s="118"/>
      <c r="K213" s="12"/>
      <c r="L213" s="13"/>
      <c r="M213" s="118"/>
      <c r="N213" s="12"/>
      <c r="O213" s="13"/>
      <c r="P213" s="118"/>
      <c r="Q213" s="12"/>
      <c r="R213" s="13"/>
    </row>
    <row r="214" spans="1:18" x14ac:dyDescent="0.25">
      <c r="A214" s="130"/>
      <c r="B214" s="41"/>
      <c r="C214" s="39"/>
      <c r="D214" s="12"/>
      <c r="E214" s="12"/>
      <c r="F214" s="13"/>
      <c r="G214" s="118"/>
      <c r="H214" s="12"/>
      <c r="I214" s="13"/>
      <c r="J214" s="118"/>
      <c r="K214" s="12"/>
      <c r="L214" s="13"/>
      <c r="M214" s="118"/>
      <c r="N214" s="12"/>
      <c r="O214" s="13"/>
      <c r="P214" s="118"/>
      <c r="Q214" s="12"/>
      <c r="R214" s="13"/>
    </row>
    <row r="215" spans="1:18" x14ac:dyDescent="0.25">
      <c r="A215" s="130"/>
      <c r="B215" s="41"/>
      <c r="C215" s="39"/>
      <c r="D215" s="12"/>
      <c r="E215" s="12"/>
      <c r="F215" s="13"/>
      <c r="G215" s="118"/>
      <c r="H215" s="12"/>
      <c r="I215" s="13"/>
      <c r="J215" s="118"/>
      <c r="K215" s="12"/>
      <c r="L215" s="13"/>
      <c r="M215" s="118"/>
      <c r="N215" s="12"/>
      <c r="O215" s="13"/>
      <c r="P215" s="118"/>
      <c r="Q215" s="12"/>
      <c r="R215" s="13"/>
    </row>
    <row r="216" spans="1:18" x14ac:dyDescent="0.25">
      <c r="A216" s="130"/>
      <c r="B216" s="41"/>
      <c r="C216" s="39"/>
      <c r="D216" s="12"/>
      <c r="E216" s="12"/>
      <c r="F216" s="13"/>
      <c r="G216" s="118"/>
      <c r="H216" s="12"/>
      <c r="I216" s="13"/>
      <c r="J216" s="118"/>
      <c r="K216" s="12"/>
      <c r="L216" s="13"/>
      <c r="M216" s="118"/>
      <c r="N216" s="12"/>
      <c r="O216" s="13"/>
      <c r="P216" s="118"/>
      <c r="Q216" s="12"/>
      <c r="R216" s="13"/>
    </row>
    <row r="217" spans="1:18" x14ac:dyDescent="0.25">
      <c r="A217" s="130"/>
      <c r="B217" s="41"/>
      <c r="C217" s="39"/>
      <c r="D217" s="12"/>
      <c r="E217" s="12"/>
      <c r="F217" s="13"/>
      <c r="G217" s="118"/>
      <c r="H217" s="12"/>
      <c r="I217" s="13"/>
      <c r="J217" s="118"/>
      <c r="K217" s="12"/>
      <c r="L217" s="13"/>
      <c r="M217" s="118"/>
      <c r="N217" s="12"/>
      <c r="O217" s="13"/>
      <c r="P217" s="118"/>
      <c r="Q217" s="12"/>
      <c r="R217" s="13"/>
    </row>
    <row r="218" spans="1:18" x14ac:dyDescent="0.25">
      <c r="A218" s="130"/>
      <c r="B218" s="41"/>
      <c r="C218" s="39"/>
      <c r="D218" s="12"/>
      <c r="E218" s="12"/>
      <c r="F218" s="13"/>
      <c r="G218" s="118"/>
      <c r="H218" s="12"/>
      <c r="I218" s="13"/>
      <c r="J218" s="118"/>
      <c r="K218" s="12"/>
      <c r="L218" s="13"/>
      <c r="M218" s="118"/>
      <c r="N218" s="12"/>
      <c r="O218" s="13"/>
      <c r="P218" s="118"/>
      <c r="Q218" s="12"/>
      <c r="R218" s="13"/>
    </row>
    <row r="219" spans="1:18" x14ac:dyDescent="0.25">
      <c r="A219" s="130"/>
      <c r="B219" s="41"/>
      <c r="C219" s="39"/>
      <c r="D219" s="12"/>
      <c r="E219" s="12"/>
      <c r="F219" s="13"/>
      <c r="G219" s="118"/>
      <c r="H219" s="12"/>
      <c r="I219" s="13"/>
      <c r="J219" s="118"/>
      <c r="K219" s="12"/>
      <c r="L219" s="13"/>
      <c r="M219" s="118"/>
      <c r="N219" s="12"/>
      <c r="O219" s="13"/>
      <c r="P219" s="118"/>
      <c r="Q219" s="12"/>
      <c r="R219" s="13"/>
    </row>
    <row r="220" spans="1:18" x14ac:dyDescent="0.25">
      <c r="A220" s="130"/>
      <c r="B220" s="41"/>
      <c r="C220" s="39"/>
      <c r="D220" s="12"/>
      <c r="E220" s="12"/>
      <c r="F220" s="13"/>
      <c r="G220" s="118"/>
      <c r="H220" s="12"/>
      <c r="I220" s="13"/>
      <c r="J220" s="118"/>
      <c r="K220" s="12"/>
      <c r="L220" s="13"/>
      <c r="M220" s="118"/>
      <c r="N220" s="12"/>
      <c r="O220" s="13"/>
      <c r="P220" s="118"/>
      <c r="Q220" s="12"/>
      <c r="R220" s="13"/>
    </row>
    <row r="221" spans="1:18" x14ac:dyDescent="0.25">
      <c r="A221" s="130"/>
      <c r="B221" s="41"/>
      <c r="C221" s="39"/>
      <c r="D221" s="12"/>
      <c r="E221" s="12"/>
      <c r="F221" s="13"/>
      <c r="G221" s="118"/>
      <c r="H221" s="12"/>
      <c r="I221" s="13"/>
      <c r="J221" s="118"/>
      <c r="K221" s="12"/>
      <c r="L221" s="13"/>
      <c r="M221" s="118"/>
      <c r="N221" s="12"/>
      <c r="O221" s="13"/>
      <c r="P221" s="118"/>
      <c r="Q221" s="12"/>
      <c r="R221" s="13"/>
    </row>
    <row r="222" spans="1:18" x14ac:dyDescent="0.25">
      <c r="A222" s="130"/>
      <c r="B222" s="41"/>
      <c r="C222" s="39"/>
      <c r="D222" s="12"/>
      <c r="E222" s="12"/>
      <c r="F222" s="13"/>
      <c r="G222" s="118"/>
      <c r="H222" s="12"/>
      <c r="I222" s="13"/>
      <c r="J222" s="118"/>
      <c r="K222" s="12"/>
      <c r="L222" s="13"/>
      <c r="M222" s="118"/>
      <c r="N222" s="12"/>
      <c r="O222" s="13"/>
      <c r="P222" s="118"/>
      <c r="Q222" s="12"/>
      <c r="R222" s="13"/>
    </row>
    <row r="223" spans="1:18" x14ac:dyDescent="0.25">
      <c r="A223" s="130"/>
      <c r="B223" s="41"/>
      <c r="C223" s="39"/>
      <c r="D223" s="12"/>
      <c r="E223" s="12"/>
      <c r="F223" s="13"/>
      <c r="G223" s="118"/>
      <c r="H223" s="12"/>
      <c r="I223" s="13"/>
      <c r="J223" s="118"/>
      <c r="K223" s="12"/>
      <c r="L223" s="13"/>
      <c r="M223" s="118"/>
      <c r="N223" s="12"/>
      <c r="O223" s="13"/>
      <c r="P223" s="118"/>
      <c r="Q223" s="12"/>
      <c r="R223" s="13"/>
    </row>
    <row r="224" spans="1:18" x14ac:dyDescent="0.25">
      <c r="A224" s="130"/>
      <c r="B224" s="41"/>
      <c r="C224" s="39"/>
      <c r="D224" s="12"/>
      <c r="E224" s="12"/>
      <c r="F224" s="13"/>
      <c r="G224" s="118"/>
      <c r="H224" s="12"/>
      <c r="I224" s="13"/>
      <c r="J224" s="118"/>
      <c r="K224" s="12"/>
      <c r="L224" s="13"/>
      <c r="M224" s="118"/>
      <c r="N224" s="12"/>
      <c r="O224" s="13"/>
      <c r="P224" s="118"/>
      <c r="Q224" s="12"/>
      <c r="R224" s="13"/>
    </row>
    <row r="225" spans="1:18" x14ac:dyDescent="0.25">
      <c r="A225" s="130"/>
      <c r="B225" s="41"/>
      <c r="C225" s="39"/>
      <c r="D225" s="12"/>
      <c r="E225" s="12"/>
      <c r="F225" s="13"/>
      <c r="G225" s="118"/>
      <c r="H225" s="12"/>
      <c r="I225" s="13"/>
      <c r="J225" s="118"/>
      <c r="K225" s="12"/>
      <c r="L225" s="13"/>
      <c r="M225" s="118"/>
      <c r="N225" s="12"/>
      <c r="O225" s="13"/>
      <c r="P225" s="118"/>
      <c r="Q225" s="12"/>
      <c r="R225" s="13"/>
    </row>
    <row r="226" spans="1:18" x14ac:dyDescent="0.25">
      <c r="A226" s="130"/>
      <c r="B226" s="41"/>
      <c r="C226" s="39"/>
      <c r="D226" s="12"/>
      <c r="E226" s="12"/>
      <c r="F226" s="13"/>
      <c r="G226" s="118"/>
      <c r="H226" s="12"/>
      <c r="I226" s="13"/>
      <c r="J226" s="118"/>
      <c r="K226" s="12"/>
      <c r="L226" s="13"/>
      <c r="M226" s="118"/>
      <c r="N226" s="12"/>
      <c r="O226" s="13"/>
      <c r="P226" s="118"/>
      <c r="Q226" s="12"/>
      <c r="R226" s="13"/>
    </row>
    <row r="227" spans="1:18" x14ac:dyDescent="0.25">
      <c r="A227" s="130"/>
      <c r="B227" s="41"/>
      <c r="C227" s="39"/>
      <c r="D227" s="12"/>
      <c r="E227" s="12"/>
      <c r="F227" s="13"/>
      <c r="G227" s="118"/>
      <c r="H227" s="12"/>
      <c r="I227" s="13"/>
      <c r="J227" s="118"/>
      <c r="K227" s="12"/>
      <c r="L227" s="13"/>
      <c r="M227" s="118"/>
      <c r="N227" s="12"/>
      <c r="O227" s="13"/>
      <c r="P227" s="118"/>
      <c r="Q227" s="12"/>
      <c r="R227" s="13"/>
    </row>
    <row r="228" spans="1:18" x14ac:dyDescent="0.25">
      <c r="A228" s="130"/>
      <c r="B228" s="41"/>
      <c r="C228" s="39"/>
      <c r="D228" s="12"/>
      <c r="E228" s="12"/>
      <c r="F228" s="13"/>
      <c r="G228" s="118"/>
      <c r="H228" s="12"/>
      <c r="I228" s="13"/>
      <c r="J228" s="118"/>
      <c r="K228" s="12"/>
      <c r="L228" s="13"/>
      <c r="M228" s="118"/>
      <c r="N228" s="12"/>
      <c r="O228" s="13"/>
      <c r="P228" s="118"/>
      <c r="Q228" s="12"/>
      <c r="R228" s="13"/>
    </row>
    <row r="229" spans="1:18" x14ac:dyDescent="0.25">
      <c r="A229" s="130"/>
      <c r="B229" s="41"/>
      <c r="C229" s="39"/>
      <c r="D229" s="12"/>
      <c r="E229" s="12"/>
      <c r="F229" s="13"/>
      <c r="G229" s="118"/>
      <c r="H229" s="12"/>
      <c r="I229" s="13"/>
      <c r="J229" s="118"/>
      <c r="K229" s="12"/>
      <c r="L229" s="13"/>
      <c r="M229" s="118"/>
      <c r="N229" s="12"/>
      <c r="O229" s="13"/>
      <c r="P229" s="118"/>
      <c r="Q229" s="12"/>
      <c r="R229" s="13"/>
    </row>
    <row r="230" spans="1:18" x14ac:dyDescent="0.25">
      <c r="A230" s="130"/>
      <c r="B230" s="41"/>
      <c r="C230" s="39"/>
      <c r="D230" s="12"/>
      <c r="E230" s="12"/>
      <c r="F230" s="13"/>
      <c r="G230" s="118"/>
      <c r="H230" s="12"/>
      <c r="I230" s="13"/>
      <c r="J230" s="118"/>
      <c r="K230" s="12"/>
      <c r="L230" s="13"/>
      <c r="M230" s="118"/>
      <c r="N230" s="12"/>
      <c r="O230" s="13"/>
      <c r="P230" s="118"/>
      <c r="Q230" s="12"/>
      <c r="R230" s="13"/>
    </row>
    <row r="231" spans="1:18" x14ac:dyDescent="0.25">
      <c r="A231" s="130"/>
      <c r="B231" s="41"/>
      <c r="C231" s="39"/>
      <c r="D231" s="12"/>
      <c r="E231" s="12"/>
      <c r="F231" s="13"/>
      <c r="G231" s="118"/>
      <c r="H231" s="12"/>
      <c r="I231" s="13"/>
      <c r="J231" s="118"/>
      <c r="K231" s="12"/>
      <c r="L231" s="13"/>
      <c r="M231" s="118"/>
      <c r="N231" s="12"/>
      <c r="O231" s="13"/>
      <c r="P231" s="118"/>
      <c r="Q231" s="12"/>
      <c r="R231" s="13"/>
    </row>
    <row r="232" spans="1:18" x14ac:dyDescent="0.25">
      <c r="A232" s="130"/>
      <c r="B232" s="41"/>
      <c r="C232" s="39"/>
      <c r="D232" s="12"/>
      <c r="E232" s="12"/>
      <c r="F232" s="13"/>
      <c r="G232" s="118"/>
      <c r="H232" s="12"/>
      <c r="I232" s="13"/>
      <c r="J232" s="118"/>
      <c r="K232" s="12"/>
      <c r="L232" s="13"/>
      <c r="M232" s="118"/>
      <c r="N232" s="12"/>
      <c r="O232" s="13"/>
      <c r="P232" s="118"/>
      <c r="Q232" s="12"/>
      <c r="R232" s="13"/>
    </row>
    <row r="233" spans="1:18" x14ac:dyDescent="0.25">
      <c r="A233" s="130"/>
      <c r="B233" s="41"/>
      <c r="C233" s="39"/>
      <c r="D233" s="12"/>
      <c r="E233" s="12"/>
      <c r="F233" s="13"/>
      <c r="G233" s="118"/>
      <c r="H233" s="12"/>
      <c r="I233" s="13"/>
      <c r="J233" s="118"/>
      <c r="K233" s="12"/>
      <c r="L233" s="13"/>
      <c r="M233" s="118"/>
      <c r="N233" s="12"/>
      <c r="O233" s="13"/>
      <c r="P233" s="118"/>
      <c r="Q233" s="12"/>
      <c r="R233" s="13"/>
    </row>
    <row r="234" spans="1:18" x14ac:dyDescent="0.25">
      <c r="A234" s="130"/>
      <c r="B234" s="41"/>
      <c r="C234" s="39"/>
      <c r="D234" s="12"/>
      <c r="E234" s="12"/>
      <c r="F234" s="13"/>
      <c r="G234" s="118"/>
      <c r="H234" s="12"/>
      <c r="I234" s="13"/>
      <c r="J234" s="118"/>
      <c r="K234" s="12"/>
      <c r="L234" s="13"/>
      <c r="M234" s="118"/>
      <c r="N234" s="12"/>
      <c r="O234" s="13"/>
      <c r="P234" s="118"/>
      <c r="Q234" s="12"/>
      <c r="R234" s="13"/>
    </row>
    <row r="235" spans="1:18" x14ac:dyDescent="0.25">
      <c r="A235" s="130"/>
      <c r="B235" s="41"/>
      <c r="C235" s="39"/>
      <c r="D235" s="12"/>
      <c r="E235" s="12"/>
      <c r="F235" s="13"/>
      <c r="G235" s="118"/>
      <c r="H235" s="12"/>
      <c r="I235" s="13"/>
      <c r="J235" s="118"/>
      <c r="K235" s="12"/>
      <c r="L235" s="13"/>
      <c r="M235" s="118"/>
      <c r="N235" s="12"/>
      <c r="O235" s="13"/>
      <c r="P235" s="118"/>
      <c r="Q235" s="12"/>
      <c r="R235" s="13"/>
    </row>
    <row r="236" spans="1:18" x14ac:dyDescent="0.25">
      <c r="A236" s="130"/>
      <c r="B236" s="41"/>
      <c r="C236" s="39"/>
      <c r="D236" s="12"/>
      <c r="E236" s="12"/>
      <c r="F236" s="13"/>
      <c r="G236" s="118"/>
      <c r="H236" s="12"/>
      <c r="I236" s="13"/>
      <c r="J236" s="118"/>
      <c r="K236" s="12"/>
      <c r="L236" s="13"/>
      <c r="M236" s="118"/>
      <c r="N236" s="12"/>
      <c r="O236" s="13"/>
      <c r="P236" s="118"/>
      <c r="Q236" s="12"/>
      <c r="R236" s="13"/>
    </row>
    <row r="237" spans="1:18" x14ac:dyDescent="0.25">
      <c r="A237" s="130"/>
      <c r="B237" s="41"/>
      <c r="C237" s="39"/>
      <c r="D237" s="12"/>
      <c r="E237" s="12"/>
      <c r="F237" s="13"/>
      <c r="G237" s="118"/>
      <c r="H237" s="12"/>
      <c r="I237" s="13"/>
      <c r="J237" s="118"/>
      <c r="K237" s="12"/>
      <c r="L237" s="13"/>
      <c r="M237" s="118"/>
      <c r="N237" s="12"/>
      <c r="O237" s="13"/>
      <c r="P237" s="118"/>
      <c r="Q237" s="12"/>
      <c r="R237" s="13"/>
    </row>
    <row r="238" spans="1:18" x14ac:dyDescent="0.25">
      <c r="A238" s="130"/>
      <c r="B238" s="41"/>
      <c r="C238" s="39"/>
      <c r="D238" s="12"/>
      <c r="E238" s="12"/>
      <c r="F238" s="13"/>
      <c r="G238" s="118"/>
      <c r="H238" s="12"/>
      <c r="I238" s="13"/>
      <c r="J238" s="118"/>
      <c r="K238" s="12"/>
      <c r="L238" s="13"/>
      <c r="M238" s="118"/>
      <c r="N238" s="12"/>
      <c r="O238" s="13"/>
      <c r="P238" s="118"/>
      <c r="Q238" s="12"/>
      <c r="R238" s="13"/>
    </row>
    <row r="239" spans="1:18" x14ac:dyDescent="0.25">
      <c r="A239" s="130"/>
      <c r="B239" s="41"/>
      <c r="C239" s="39"/>
      <c r="D239" s="12"/>
      <c r="E239" s="12"/>
      <c r="F239" s="13"/>
      <c r="G239" s="118"/>
      <c r="H239" s="12"/>
      <c r="I239" s="13"/>
      <c r="J239" s="118"/>
      <c r="K239" s="12"/>
      <c r="L239" s="13"/>
      <c r="M239" s="118"/>
      <c r="N239" s="12"/>
      <c r="O239" s="13"/>
      <c r="P239" s="118"/>
      <c r="Q239" s="12"/>
      <c r="R239" s="13"/>
    </row>
    <row r="240" spans="1:18" x14ac:dyDescent="0.25">
      <c r="A240" s="130"/>
      <c r="B240" s="41"/>
      <c r="C240" s="39"/>
      <c r="D240" s="12"/>
      <c r="E240" s="12"/>
      <c r="F240" s="13"/>
      <c r="G240" s="118"/>
      <c r="H240" s="12"/>
      <c r="I240" s="13"/>
      <c r="J240" s="118"/>
      <c r="K240" s="12"/>
      <c r="L240" s="13"/>
      <c r="M240" s="118"/>
      <c r="N240" s="12"/>
      <c r="O240" s="13"/>
      <c r="P240" s="118"/>
      <c r="Q240" s="12"/>
      <c r="R240" s="13"/>
    </row>
    <row r="241" spans="1:18" x14ac:dyDescent="0.25">
      <c r="A241" s="130"/>
      <c r="B241" s="41"/>
      <c r="C241" s="39"/>
      <c r="D241" s="12"/>
      <c r="E241" s="12"/>
      <c r="F241" s="13"/>
      <c r="G241" s="118"/>
      <c r="H241" s="12"/>
      <c r="I241" s="13"/>
      <c r="J241" s="118"/>
      <c r="K241" s="12"/>
      <c r="L241" s="13"/>
      <c r="M241" s="118"/>
      <c r="N241" s="12"/>
      <c r="O241" s="13"/>
      <c r="P241" s="118"/>
      <c r="Q241" s="12"/>
      <c r="R241" s="13"/>
    </row>
    <row r="242" spans="1:18" x14ac:dyDescent="0.25">
      <c r="A242" s="130"/>
      <c r="B242" s="41"/>
      <c r="C242" s="39"/>
      <c r="D242" s="12"/>
      <c r="E242" s="12"/>
      <c r="F242" s="13"/>
      <c r="G242" s="118"/>
      <c r="H242" s="12"/>
      <c r="I242" s="13"/>
      <c r="J242" s="118"/>
      <c r="K242" s="12"/>
      <c r="L242" s="13"/>
      <c r="M242" s="118"/>
      <c r="N242" s="12"/>
      <c r="O242" s="13"/>
      <c r="P242" s="118"/>
      <c r="Q242" s="12"/>
      <c r="R242" s="13"/>
    </row>
    <row r="243" spans="1:18" x14ac:dyDescent="0.25">
      <c r="A243" s="130"/>
      <c r="B243" s="41"/>
      <c r="C243" s="39"/>
      <c r="D243" s="12"/>
      <c r="E243" s="12"/>
      <c r="F243" s="13"/>
      <c r="G243" s="118"/>
      <c r="H243" s="12"/>
      <c r="I243" s="13"/>
      <c r="J243" s="118"/>
      <c r="K243" s="12"/>
      <c r="L243" s="13"/>
      <c r="M243" s="118"/>
      <c r="N243" s="12"/>
      <c r="O243" s="13"/>
      <c r="P243" s="118"/>
      <c r="Q243" s="12"/>
      <c r="R243" s="13"/>
    </row>
    <row r="244" spans="1:18" x14ac:dyDescent="0.25">
      <c r="A244" s="130"/>
      <c r="B244" s="41"/>
      <c r="C244" s="39"/>
      <c r="D244" s="12"/>
      <c r="E244" s="12"/>
      <c r="F244" s="13"/>
      <c r="G244" s="118"/>
      <c r="H244" s="12"/>
      <c r="I244" s="13"/>
      <c r="J244" s="118"/>
      <c r="K244" s="12"/>
      <c r="L244" s="13"/>
      <c r="M244" s="118"/>
      <c r="N244" s="12"/>
      <c r="O244" s="13"/>
      <c r="P244" s="118"/>
      <c r="Q244" s="12"/>
      <c r="R244" s="13"/>
    </row>
    <row r="245" spans="1:18" x14ac:dyDescent="0.25">
      <c r="A245" s="130"/>
      <c r="B245" s="41"/>
      <c r="C245" s="39"/>
      <c r="D245" s="12"/>
      <c r="E245" s="12"/>
      <c r="F245" s="13"/>
      <c r="G245" s="118"/>
      <c r="H245" s="12"/>
      <c r="I245" s="13"/>
      <c r="J245" s="118"/>
      <c r="K245" s="12"/>
      <c r="L245" s="13"/>
      <c r="M245" s="118"/>
      <c r="N245" s="12"/>
      <c r="O245" s="13"/>
      <c r="P245" s="118"/>
      <c r="Q245" s="12"/>
      <c r="R245" s="13"/>
    </row>
    <row r="246" spans="1:18" x14ac:dyDescent="0.25">
      <c r="A246" s="130"/>
      <c r="B246" s="41"/>
      <c r="C246" s="39"/>
      <c r="D246" s="12"/>
      <c r="E246" s="12"/>
      <c r="F246" s="13"/>
      <c r="G246" s="118"/>
      <c r="H246" s="12"/>
      <c r="I246" s="13"/>
      <c r="J246" s="118"/>
      <c r="K246" s="12"/>
      <c r="L246" s="13"/>
      <c r="M246" s="118"/>
      <c r="N246" s="12"/>
      <c r="O246" s="13"/>
      <c r="P246" s="118"/>
      <c r="Q246" s="12"/>
      <c r="R246" s="13"/>
    </row>
    <row r="247" spans="1:18" x14ac:dyDescent="0.25">
      <c r="A247" s="130"/>
      <c r="B247" s="41"/>
      <c r="C247" s="39"/>
      <c r="D247" s="12"/>
      <c r="E247" s="12"/>
      <c r="F247" s="13"/>
      <c r="G247" s="118"/>
      <c r="H247" s="12"/>
      <c r="I247" s="13"/>
      <c r="J247" s="118"/>
      <c r="K247" s="12"/>
      <c r="L247" s="13"/>
      <c r="M247" s="118"/>
      <c r="N247" s="12"/>
      <c r="O247" s="13"/>
      <c r="P247" s="118"/>
      <c r="Q247" s="12"/>
      <c r="R247" s="13"/>
    </row>
    <row r="248" spans="1:18" x14ac:dyDescent="0.25">
      <c r="A248" s="130"/>
      <c r="B248" s="41"/>
      <c r="C248" s="39"/>
      <c r="D248" s="12"/>
      <c r="E248" s="12"/>
      <c r="F248" s="13"/>
      <c r="G248" s="118"/>
      <c r="H248" s="12"/>
      <c r="I248" s="13"/>
      <c r="J248" s="118"/>
      <c r="K248" s="12"/>
      <c r="L248" s="13"/>
      <c r="M248" s="118"/>
      <c r="N248" s="12"/>
      <c r="O248" s="13"/>
      <c r="P248" s="118"/>
      <c r="Q248" s="12"/>
      <c r="R248" s="13"/>
    </row>
    <row r="249" spans="1:18" x14ac:dyDescent="0.25">
      <c r="A249" s="130"/>
      <c r="B249" s="41"/>
      <c r="C249" s="39"/>
      <c r="D249" s="12"/>
      <c r="E249" s="12"/>
      <c r="F249" s="13"/>
      <c r="G249" s="118"/>
      <c r="H249" s="12"/>
      <c r="I249" s="13"/>
      <c r="J249" s="118"/>
      <c r="K249" s="12"/>
      <c r="L249" s="13"/>
      <c r="M249" s="118"/>
      <c r="N249" s="12"/>
      <c r="O249" s="13"/>
      <c r="P249" s="118"/>
      <c r="Q249" s="12"/>
      <c r="R249" s="13"/>
    </row>
    <row r="250" spans="1:18" x14ac:dyDescent="0.25">
      <c r="A250" s="130"/>
      <c r="B250" s="41"/>
      <c r="C250" s="39"/>
      <c r="D250" s="12"/>
      <c r="E250" s="12"/>
      <c r="F250" s="13"/>
      <c r="G250" s="118"/>
      <c r="H250" s="12"/>
      <c r="I250" s="13"/>
      <c r="J250" s="118"/>
      <c r="K250" s="12"/>
      <c r="L250" s="13"/>
      <c r="M250" s="118"/>
      <c r="N250" s="12"/>
      <c r="O250" s="13"/>
      <c r="P250" s="118"/>
      <c r="Q250" s="12"/>
      <c r="R250" s="13"/>
    </row>
    <row r="251" spans="1:18" x14ac:dyDescent="0.25">
      <c r="A251" s="130"/>
      <c r="B251" s="41"/>
      <c r="C251" s="39"/>
      <c r="D251" s="12"/>
      <c r="E251" s="12"/>
      <c r="F251" s="13"/>
      <c r="G251" s="118"/>
      <c r="H251" s="12"/>
      <c r="I251" s="13"/>
      <c r="J251" s="118"/>
      <c r="K251" s="12"/>
      <c r="L251" s="13"/>
      <c r="M251" s="118"/>
      <c r="N251" s="12"/>
      <c r="O251" s="13"/>
      <c r="P251" s="118"/>
      <c r="Q251" s="12"/>
      <c r="R251" s="13"/>
    </row>
    <row r="252" spans="1:18" x14ac:dyDescent="0.25">
      <c r="A252" s="130"/>
      <c r="B252" s="41"/>
      <c r="C252" s="39"/>
      <c r="D252" s="12"/>
      <c r="E252" s="12"/>
      <c r="F252" s="13"/>
      <c r="G252" s="118"/>
      <c r="H252" s="12"/>
      <c r="I252" s="13"/>
      <c r="J252" s="118"/>
      <c r="K252" s="12"/>
      <c r="L252" s="13"/>
      <c r="M252" s="118"/>
      <c r="N252" s="12"/>
      <c r="O252" s="13"/>
      <c r="P252" s="118"/>
      <c r="Q252" s="12"/>
      <c r="R252" s="13"/>
    </row>
    <row r="253" spans="1:18" x14ac:dyDescent="0.25">
      <c r="A253" s="130"/>
      <c r="B253" s="41"/>
      <c r="C253" s="39"/>
      <c r="D253" s="12"/>
      <c r="E253" s="12"/>
      <c r="F253" s="13"/>
      <c r="G253" s="118"/>
      <c r="H253" s="12"/>
      <c r="I253" s="13"/>
      <c r="J253" s="118"/>
      <c r="K253" s="12"/>
      <c r="L253" s="13"/>
      <c r="M253" s="118"/>
      <c r="N253" s="12"/>
      <c r="O253" s="13"/>
      <c r="P253" s="118"/>
      <c r="Q253" s="12"/>
      <c r="R253" s="13"/>
    </row>
    <row r="254" spans="1:18" x14ac:dyDescent="0.25">
      <c r="A254" s="130"/>
      <c r="B254" s="41"/>
      <c r="C254" s="39"/>
      <c r="D254" s="12"/>
      <c r="E254" s="12"/>
      <c r="F254" s="13"/>
      <c r="G254" s="118"/>
      <c r="H254" s="12"/>
      <c r="I254" s="13"/>
      <c r="J254" s="118"/>
      <c r="K254" s="12"/>
      <c r="L254" s="13"/>
      <c r="M254" s="118"/>
      <c r="N254" s="12"/>
      <c r="O254" s="13"/>
      <c r="P254" s="118"/>
      <c r="Q254" s="12"/>
      <c r="R254" s="13"/>
    </row>
    <row r="255" spans="1:18" x14ac:dyDescent="0.25">
      <c r="A255" s="130"/>
      <c r="B255" s="41"/>
      <c r="C255" s="39"/>
      <c r="D255" s="12"/>
      <c r="E255" s="12"/>
      <c r="F255" s="13"/>
      <c r="G255" s="118"/>
      <c r="H255" s="12"/>
      <c r="I255" s="13"/>
      <c r="J255" s="118"/>
      <c r="K255" s="12"/>
      <c r="L255" s="13"/>
      <c r="M255" s="118"/>
      <c r="N255" s="12"/>
      <c r="O255" s="13"/>
      <c r="P255" s="118"/>
      <c r="Q255" s="12"/>
      <c r="R255" s="13"/>
    </row>
    <row r="256" spans="1:18" x14ac:dyDescent="0.25">
      <c r="A256" s="130"/>
      <c r="B256" s="41"/>
      <c r="C256" s="39"/>
      <c r="D256" s="12"/>
      <c r="E256" s="12"/>
      <c r="F256" s="13"/>
      <c r="G256" s="118"/>
      <c r="H256" s="12"/>
      <c r="I256" s="13"/>
      <c r="J256" s="118"/>
      <c r="K256" s="12"/>
      <c r="L256" s="13"/>
      <c r="M256" s="118"/>
      <c r="N256" s="12"/>
      <c r="O256" s="13"/>
      <c r="P256" s="118"/>
      <c r="Q256" s="12"/>
      <c r="R256" s="13"/>
    </row>
    <row r="257" spans="1:18" x14ac:dyDescent="0.25">
      <c r="A257" s="130"/>
      <c r="B257" s="41"/>
      <c r="C257" s="39"/>
      <c r="D257" s="12"/>
      <c r="E257" s="12"/>
      <c r="F257" s="13"/>
      <c r="G257" s="118"/>
      <c r="H257" s="12"/>
      <c r="I257" s="13"/>
      <c r="J257" s="118"/>
      <c r="K257" s="12"/>
      <c r="L257" s="13"/>
      <c r="M257" s="118"/>
      <c r="N257" s="12"/>
      <c r="O257" s="13"/>
      <c r="P257" s="118"/>
      <c r="Q257" s="12"/>
      <c r="R257" s="13"/>
    </row>
    <row r="258" spans="1:18" x14ac:dyDescent="0.25">
      <c r="A258" s="130"/>
      <c r="B258" s="41"/>
      <c r="C258" s="39"/>
      <c r="D258" s="12"/>
      <c r="E258" s="12"/>
      <c r="F258" s="13"/>
      <c r="G258" s="118"/>
      <c r="H258" s="12"/>
      <c r="I258" s="13"/>
      <c r="J258" s="118"/>
      <c r="K258" s="12"/>
      <c r="L258" s="13"/>
      <c r="M258" s="118"/>
      <c r="N258" s="12"/>
      <c r="O258" s="13"/>
      <c r="P258" s="118"/>
      <c r="Q258" s="12"/>
      <c r="R258" s="13"/>
    </row>
    <row r="259" spans="1:18" x14ac:dyDescent="0.25">
      <c r="A259" s="130"/>
      <c r="B259" s="41"/>
      <c r="C259" s="39"/>
      <c r="D259" s="12"/>
      <c r="E259" s="12"/>
      <c r="F259" s="13"/>
      <c r="G259" s="118"/>
      <c r="H259" s="12"/>
      <c r="I259" s="13"/>
      <c r="J259" s="118"/>
      <c r="K259" s="12"/>
      <c r="L259" s="13"/>
      <c r="M259" s="118"/>
      <c r="N259" s="12"/>
      <c r="O259" s="13"/>
      <c r="P259" s="118"/>
      <c r="Q259" s="12"/>
      <c r="R259" s="13"/>
    </row>
    <row r="260" spans="1:18" x14ac:dyDescent="0.25">
      <c r="A260" s="130"/>
      <c r="B260" s="41"/>
      <c r="C260" s="39"/>
      <c r="D260" s="12"/>
      <c r="E260" s="12"/>
      <c r="F260" s="13"/>
      <c r="G260" s="118"/>
      <c r="H260" s="12"/>
      <c r="I260" s="13"/>
      <c r="J260" s="118"/>
      <c r="K260" s="12"/>
      <c r="L260" s="13"/>
      <c r="M260" s="118"/>
      <c r="N260" s="12"/>
      <c r="O260" s="13"/>
      <c r="P260" s="118"/>
      <c r="Q260" s="12"/>
      <c r="R260" s="13"/>
    </row>
    <row r="261" spans="1:18" x14ac:dyDescent="0.25">
      <c r="A261" s="130"/>
      <c r="B261" s="41"/>
      <c r="C261" s="39"/>
      <c r="D261" s="12"/>
      <c r="E261" s="12"/>
      <c r="F261" s="13"/>
      <c r="G261" s="118"/>
      <c r="H261" s="12"/>
      <c r="I261" s="13"/>
      <c r="J261" s="118"/>
      <c r="K261" s="12"/>
      <c r="L261" s="13"/>
      <c r="M261" s="118"/>
      <c r="N261" s="12"/>
      <c r="O261" s="13"/>
      <c r="P261" s="118"/>
      <c r="Q261" s="12"/>
      <c r="R261" s="13"/>
    </row>
    <row r="262" spans="1:18" x14ac:dyDescent="0.25">
      <c r="A262" s="130"/>
      <c r="B262" s="41"/>
      <c r="C262" s="39"/>
      <c r="D262" s="12"/>
      <c r="E262" s="12"/>
      <c r="F262" s="13"/>
      <c r="G262" s="118"/>
      <c r="H262" s="12"/>
      <c r="I262" s="13"/>
      <c r="J262" s="118"/>
      <c r="K262" s="12"/>
      <c r="L262" s="13"/>
      <c r="M262" s="118"/>
      <c r="N262" s="12"/>
      <c r="O262" s="13"/>
      <c r="P262" s="118"/>
      <c r="Q262" s="12"/>
      <c r="R262" s="13"/>
    </row>
    <row r="263" spans="1:18" x14ac:dyDescent="0.25">
      <c r="A263" s="130"/>
      <c r="B263" s="41"/>
      <c r="C263" s="39"/>
      <c r="D263" s="12"/>
      <c r="E263" s="12"/>
      <c r="F263" s="13"/>
      <c r="G263" s="118"/>
      <c r="H263" s="12"/>
      <c r="I263" s="13"/>
      <c r="J263" s="118"/>
      <c r="K263" s="12"/>
      <c r="L263" s="13"/>
      <c r="M263" s="118"/>
      <c r="N263" s="12"/>
      <c r="O263" s="13"/>
      <c r="P263" s="118"/>
      <c r="Q263" s="12"/>
      <c r="R263" s="13"/>
    </row>
    <row r="264" spans="1:18" x14ac:dyDescent="0.25">
      <c r="A264" s="130"/>
      <c r="B264" s="41"/>
      <c r="C264" s="39"/>
      <c r="D264" s="12"/>
      <c r="E264" s="12"/>
      <c r="F264" s="13"/>
      <c r="G264" s="118"/>
      <c r="H264" s="12"/>
      <c r="I264" s="13"/>
      <c r="J264" s="118"/>
      <c r="K264" s="12"/>
      <c r="L264" s="13"/>
      <c r="M264" s="118"/>
      <c r="N264" s="12"/>
      <c r="O264" s="13"/>
      <c r="P264" s="118"/>
      <c r="Q264" s="12"/>
      <c r="R264" s="13"/>
    </row>
    <row r="265" spans="1:18" x14ac:dyDescent="0.25">
      <c r="A265" s="130"/>
      <c r="B265" s="41"/>
      <c r="C265" s="39"/>
      <c r="D265" s="12"/>
      <c r="E265" s="12"/>
      <c r="F265" s="13"/>
      <c r="G265" s="118"/>
      <c r="H265" s="12"/>
      <c r="I265" s="13"/>
      <c r="J265" s="118"/>
      <c r="K265" s="12"/>
      <c r="L265" s="13"/>
      <c r="M265" s="118"/>
      <c r="N265" s="12"/>
      <c r="O265" s="13"/>
      <c r="P265" s="118"/>
      <c r="Q265" s="12"/>
      <c r="R265" s="13"/>
    </row>
    <row r="266" spans="1:18" x14ac:dyDescent="0.25">
      <c r="A266" s="130"/>
      <c r="B266" s="41"/>
      <c r="C266" s="39"/>
      <c r="D266" s="12"/>
      <c r="E266" s="12"/>
      <c r="F266" s="13"/>
      <c r="G266" s="118"/>
      <c r="H266" s="12"/>
      <c r="I266" s="13"/>
      <c r="J266" s="118"/>
      <c r="K266" s="12"/>
      <c r="L266" s="13"/>
      <c r="M266" s="118"/>
      <c r="N266" s="12"/>
      <c r="O266" s="13"/>
      <c r="P266" s="118"/>
      <c r="Q266" s="12"/>
      <c r="R266" s="13"/>
    </row>
    <row r="267" spans="1:18" x14ac:dyDescent="0.25">
      <c r="A267" s="130"/>
      <c r="B267" s="41"/>
      <c r="C267" s="39"/>
      <c r="D267" s="12"/>
      <c r="E267" s="12"/>
      <c r="F267" s="13"/>
      <c r="G267" s="118"/>
      <c r="H267" s="12"/>
      <c r="I267" s="13"/>
      <c r="J267" s="118"/>
      <c r="K267" s="12"/>
      <c r="L267" s="13"/>
      <c r="M267" s="118"/>
      <c r="N267" s="12"/>
      <c r="O267" s="13"/>
      <c r="P267" s="118"/>
      <c r="Q267" s="12"/>
      <c r="R267" s="13"/>
    </row>
    <row r="268" spans="1:18" x14ac:dyDescent="0.25">
      <c r="A268" s="130"/>
      <c r="B268" s="41"/>
      <c r="C268" s="39"/>
      <c r="D268" s="12"/>
      <c r="E268" s="12"/>
      <c r="F268" s="13"/>
      <c r="G268" s="118"/>
      <c r="H268" s="12"/>
      <c r="I268" s="13"/>
      <c r="J268" s="118"/>
      <c r="K268" s="12"/>
      <c r="L268" s="13"/>
      <c r="M268" s="118"/>
      <c r="N268" s="12"/>
      <c r="O268" s="13"/>
      <c r="P268" s="118"/>
      <c r="Q268" s="12"/>
      <c r="R268" s="13"/>
    </row>
    <row r="269" spans="1:18" x14ac:dyDescent="0.25">
      <c r="A269" s="130"/>
      <c r="B269" s="41"/>
      <c r="C269" s="39"/>
      <c r="D269" s="12"/>
      <c r="E269" s="12"/>
      <c r="F269" s="13"/>
      <c r="G269" s="118"/>
      <c r="H269" s="12"/>
      <c r="I269" s="13"/>
      <c r="J269" s="118"/>
      <c r="K269" s="12"/>
      <c r="L269" s="13"/>
      <c r="M269" s="118"/>
      <c r="N269" s="12"/>
      <c r="O269" s="13"/>
      <c r="P269" s="118"/>
      <c r="Q269" s="12"/>
      <c r="R269" s="13"/>
    </row>
    <row r="270" spans="1:18" x14ac:dyDescent="0.25">
      <c r="A270" s="130"/>
      <c r="B270" s="41"/>
      <c r="C270" s="39"/>
      <c r="D270" s="12"/>
      <c r="E270" s="12"/>
      <c r="F270" s="13"/>
      <c r="G270" s="118"/>
      <c r="H270" s="12"/>
      <c r="I270" s="13"/>
      <c r="J270" s="118"/>
      <c r="K270" s="12"/>
      <c r="L270" s="13"/>
      <c r="M270" s="118"/>
      <c r="N270" s="12"/>
      <c r="O270" s="13"/>
      <c r="P270" s="118"/>
      <c r="Q270" s="12"/>
      <c r="R270" s="13"/>
    </row>
    <row r="271" spans="1:18" x14ac:dyDescent="0.25">
      <c r="A271" s="130"/>
      <c r="B271" s="41"/>
      <c r="C271" s="39"/>
      <c r="D271" s="12"/>
      <c r="E271" s="12"/>
      <c r="F271" s="13"/>
      <c r="G271" s="118"/>
      <c r="H271" s="12"/>
      <c r="I271" s="13"/>
      <c r="J271" s="118"/>
      <c r="K271" s="12"/>
      <c r="L271" s="13"/>
      <c r="M271" s="118"/>
      <c r="N271" s="12"/>
      <c r="O271" s="13"/>
      <c r="P271" s="118"/>
      <c r="Q271" s="12"/>
      <c r="R271" s="13"/>
    </row>
    <row r="272" spans="1:18" x14ac:dyDescent="0.25">
      <c r="A272" s="130"/>
      <c r="B272" s="41"/>
      <c r="C272" s="39"/>
      <c r="D272" s="12"/>
      <c r="E272" s="12"/>
      <c r="F272" s="13"/>
      <c r="G272" s="118"/>
      <c r="H272" s="12"/>
      <c r="I272" s="13"/>
      <c r="J272" s="118"/>
      <c r="K272" s="12"/>
      <c r="L272" s="13"/>
      <c r="M272" s="118"/>
      <c r="N272" s="12"/>
      <c r="O272" s="13"/>
      <c r="P272" s="118"/>
      <c r="Q272" s="12"/>
      <c r="R272" s="13"/>
    </row>
    <row r="273" spans="1:18" x14ac:dyDescent="0.25">
      <c r="A273" s="130"/>
      <c r="B273" s="41"/>
      <c r="C273" s="39"/>
      <c r="D273" s="12"/>
      <c r="E273" s="12"/>
      <c r="F273" s="13"/>
      <c r="G273" s="118"/>
      <c r="H273" s="12"/>
      <c r="I273" s="13"/>
      <c r="J273" s="118"/>
      <c r="K273" s="12"/>
      <c r="L273" s="13"/>
      <c r="M273" s="118"/>
      <c r="N273" s="12"/>
      <c r="O273" s="13"/>
      <c r="P273" s="118"/>
      <c r="Q273" s="12"/>
      <c r="R273" s="13"/>
    </row>
    <row r="274" spans="1:18" x14ac:dyDescent="0.25">
      <c r="A274" s="130"/>
      <c r="B274" s="41"/>
      <c r="C274" s="39"/>
      <c r="D274" s="12"/>
      <c r="E274" s="12"/>
      <c r="F274" s="13"/>
      <c r="G274" s="118"/>
      <c r="H274" s="12"/>
      <c r="I274" s="13"/>
      <c r="J274" s="118"/>
      <c r="K274" s="12"/>
      <c r="L274" s="13"/>
      <c r="M274" s="118"/>
      <c r="N274" s="12"/>
      <c r="O274" s="13"/>
      <c r="P274" s="118"/>
      <c r="Q274" s="12"/>
      <c r="R274" s="13"/>
    </row>
    <row r="275" spans="1:18" x14ac:dyDescent="0.25">
      <c r="A275" s="130"/>
      <c r="B275" s="41"/>
      <c r="C275" s="39"/>
      <c r="D275" s="12"/>
      <c r="E275" s="12"/>
      <c r="F275" s="13"/>
      <c r="G275" s="118"/>
      <c r="H275" s="12"/>
      <c r="I275" s="13"/>
      <c r="J275" s="118"/>
      <c r="K275" s="12"/>
      <c r="L275" s="13"/>
      <c r="M275" s="118"/>
      <c r="N275" s="12"/>
      <c r="O275" s="13"/>
      <c r="P275" s="118"/>
      <c r="Q275" s="12"/>
      <c r="R275" s="13"/>
    </row>
    <row r="276" spans="1:18" x14ac:dyDescent="0.25">
      <c r="A276" s="130"/>
      <c r="B276" s="41"/>
      <c r="C276" s="39"/>
      <c r="D276" s="12"/>
      <c r="E276" s="12"/>
      <c r="F276" s="13"/>
      <c r="G276" s="118"/>
      <c r="H276" s="12"/>
      <c r="I276" s="13"/>
      <c r="J276" s="118"/>
      <c r="K276" s="12"/>
      <c r="L276" s="13"/>
      <c r="M276" s="118"/>
      <c r="N276" s="12"/>
      <c r="O276" s="13"/>
      <c r="P276" s="118"/>
      <c r="Q276" s="12"/>
      <c r="R276" s="13"/>
    </row>
    <row r="277" spans="1:18" x14ac:dyDescent="0.25">
      <c r="A277" s="130"/>
      <c r="B277" s="41"/>
      <c r="C277" s="39"/>
      <c r="D277" s="12"/>
      <c r="E277" s="12"/>
      <c r="F277" s="13"/>
      <c r="G277" s="118"/>
      <c r="H277" s="12"/>
      <c r="I277" s="13"/>
      <c r="J277" s="118"/>
      <c r="K277" s="12"/>
      <c r="L277" s="13"/>
      <c r="M277" s="118"/>
      <c r="N277" s="12"/>
      <c r="O277" s="13"/>
      <c r="P277" s="118"/>
      <c r="Q277" s="12"/>
      <c r="R277" s="13"/>
    </row>
    <row r="278" spans="1:18" x14ac:dyDescent="0.25">
      <c r="A278" s="130"/>
      <c r="B278" s="41"/>
      <c r="C278" s="39"/>
      <c r="D278" s="12"/>
      <c r="E278" s="12"/>
      <c r="F278" s="13"/>
      <c r="G278" s="118"/>
      <c r="H278" s="12"/>
      <c r="I278" s="13"/>
      <c r="J278" s="118"/>
      <c r="K278" s="12"/>
      <c r="L278" s="13"/>
      <c r="M278" s="118"/>
      <c r="N278" s="12"/>
      <c r="O278" s="13"/>
      <c r="P278" s="118"/>
      <c r="Q278" s="12"/>
      <c r="R278" s="13"/>
    </row>
    <row r="279" spans="1:18" x14ac:dyDescent="0.25">
      <c r="A279" s="130"/>
      <c r="B279" s="41"/>
      <c r="C279" s="39"/>
      <c r="D279" s="12"/>
      <c r="E279" s="12"/>
      <c r="F279" s="13"/>
      <c r="G279" s="118"/>
      <c r="H279" s="12"/>
      <c r="I279" s="13"/>
      <c r="J279" s="118"/>
      <c r="K279" s="12"/>
      <c r="L279" s="13"/>
      <c r="M279" s="118"/>
      <c r="N279" s="12"/>
      <c r="O279" s="13"/>
      <c r="P279" s="118"/>
      <c r="Q279" s="12"/>
      <c r="R279" s="13"/>
    </row>
    <row r="280" spans="1:18" x14ac:dyDescent="0.25">
      <c r="A280" s="130"/>
      <c r="B280" s="41"/>
      <c r="C280" s="39"/>
      <c r="D280" s="12"/>
      <c r="E280" s="12"/>
      <c r="F280" s="13"/>
      <c r="G280" s="118"/>
      <c r="H280" s="12"/>
      <c r="I280" s="13"/>
      <c r="J280" s="118"/>
      <c r="K280" s="12"/>
      <c r="L280" s="13"/>
      <c r="M280" s="118"/>
      <c r="N280" s="12"/>
      <c r="O280" s="13"/>
      <c r="P280" s="118"/>
      <c r="Q280" s="12"/>
      <c r="R280" s="13"/>
    </row>
    <row r="281" spans="1:18" x14ac:dyDescent="0.25">
      <c r="A281" s="130"/>
      <c r="B281" s="41"/>
      <c r="C281" s="39"/>
      <c r="D281" s="12"/>
      <c r="E281" s="12"/>
      <c r="F281" s="13"/>
      <c r="G281" s="118"/>
      <c r="H281" s="12"/>
      <c r="I281" s="13"/>
      <c r="J281" s="118"/>
      <c r="K281" s="12"/>
      <c r="L281" s="13"/>
      <c r="M281" s="118"/>
      <c r="N281" s="12"/>
      <c r="O281" s="13"/>
      <c r="P281" s="118"/>
      <c r="Q281" s="12"/>
      <c r="R281" s="13"/>
    </row>
    <row r="282" spans="1:18" x14ac:dyDescent="0.25">
      <c r="A282" s="130"/>
      <c r="B282" s="41"/>
      <c r="C282" s="39"/>
      <c r="D282" s="12"/>
      <c r="E282" s="12"/>
      <c r="F282" s="13"/>
      <c r="G282" s="118"/>
      <c r="H282" s="12"/>
      <c r="I282" s="13"/>
      <c r="J282" s="118"/>
      <c r="K282" s="12"/>
      <c r="L282" s="13"/>
      <c r="M282" s="118"/>
      <c r="N282" s="12"/>
      <c r="O282" s="13"/>
      <c r="P282" s="118"/>
      <c r="Q282" s="12"/>
      <c r="R282" s="13"/>
    </row>
    <row r="283" spans="1:18" x14ac:dyDescent="0.25">
      <c r="A283" s="130"/>
      <c r="B283" s="41"/>
      <c r="C283" s="39"/>
      <c r="D283" s="12"/>
      <c r="E283" s="12"/>
      <c r="F283" s="13"/>
      <c r="G283" s="118"/>
      <c r="H283" s="12"/>
      <c r="I283" s="13"/>
      <c r="J283" s="118"/>
      <c r="K283" s="12"/>
      <c r="L283" s="13"/>
      <c r="M283" s="118"/>
      <c r="N283" s="12"/>
      <c r="O283" s="13"/>
      <c r="P283" s="118"/>
      <c r="Q283" s="12"/>
      <c r="R283" s="13"/>
    </row>
    <row r="284" spans="1:18" x14ac:dyDescent="0.25">
      <c r="A284" s="130"/>
      <c r="B284" s="41"/>
      <c r="C284" s="39"/>
      <c r="D284" s="12"/>
      <c r="E284" s="12"/>
      <c r="F284" s="13"/>
      <c r="G284" s="118"/>
      <c r="H284" s="12"/>
      <c r="I284" s="13"/>
      <c r="J284" s="118"/>
      <c r="K284" s="12"/>
      <c r="L284" s="13"/>
      <c r="M284" s="118"/>
      <c r="N284" s="12"/>
      <c r="O284" s="13"/>
      <c r="P284" s="118"/>
      <c r="Q284" s="12"/>
      <c r="R284" s="13"/>
    </row>
    <row r="285" spans="1:18" ht="15.75" thickBot="1" x14ac:dyDescent="0.3">
      <c r="A285" s="131"/>
      <c r="B285" s="132"/>
      <c r="C285" s="133"/>
      <c r="D285" s="17"/>
      <c r="E285" s="17"/>
      <c r="F285" s="18"/>
      <c r="G285" s="119"/>
      <c r="H285" s="17"/>
      <c r="I285" s="18"/>
      <c r="J285" s="119"/>
      <c r="K285" s="17"/>
      <c r="L285" s="18"/>
      <c r="M285" s="119"/>
      <c r="N285" s="17"/>
      <c r="O285" s="18"/>
      <c r="P285" s="119"/>
      <c r="Q285" s="17"/>
      <c r="R285" s="18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D4E-CFDF-489F-999C-F36FD58EEF31}">
  <dimension ref="A1:X284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style="39" customWidth="1"/>
    <col min="2" max="2" width="12.5703125" style="41" customWidth="1"/>
    <col min="3" max="3" width="9.140625" style="39"/>
    <col min="4" max="4" width="13.28515625" style="39" customWidth="1"/>
    <col min="5" max="6" width="9.140625" style="39"/>
    <col min="7" max="7" width="9.140625" style="40"/>
    <col min="8" max="10" width="9.140625" style="39"/>
    <col min="11" max="11" width="10.28515625" style="39" customWidth="1"/>
    <col min="12" max="12" width="10.85546875" bestFit="1" customWidth="1"/>
    <col min="14" max="24" width="11.42578125" customWidth="1"/>
  </cols>
  <sheetData>
    <row r="1" spans="1:24" s="80" customFormat="1" ht="35.25" customHeight="1" x14ac:dyDescent="0.35">
      <c r="A1" s="89" t="s">
        <v>310</v>
      </c>
      <c r="B1" s="90" t="s">
        <v>356</v>
      </c>
      <c r="C1" s="89"/>
      <c r="D1" s="127" t="s">
        <v>349</v>
      </c>
      <c r="E1" s="89" t="s">
        <v>343</v>
      </c>
      <c r="F1" s="89" t="s">
        <v>307</v>
      </c>
      <c r="G1" s="110" t="s">
        <v>306</v>
      </c>
      <c r="H1" s="89" t="s">
        <v>279</v>
      </c>
      <c r="I1" s="89" t="s">
        <v>278</v>
      </c>
      <c r="J1" s="89" t="s">
        <v>277</v>
      </c>
      <c r="K1" s="89" t="s">
        <v>276</v>
      </c>
      <c r="N1" s="111" t="s">
        <v>337</v>
      </c>
    </row>
    <row r="2" spans="1:24" x14ac:dyDescent="0.25">
      <c r="A2" s="42">
        <v>34789</v>
      </c>
      <c r="C2" s="39" t="s">
        <v>107</v>
      </c>
      <c r="D2" s="39">
        <v>1694321.9</v>
      </c>
      <c r="L2" s="43"/>
      <c r="M2" s="44"/>
      <c r="N2" s="44"/>
      <c r="O2" s="44"/>
      <c r="P2" s="44"/>
      <c r="Q2" s="44"/>
    </row>
    <row r="3" spans="1:24" x14ac:dyDescent="0.25">
      <c r="A3" s="42">
        <v>34880</v>
      </c>
      <c r="C3" s="39" t="s">
        <v>106</v>
      </c>
      <c r="D3" s="39">
        <v>1703471.6</v>
      </c>
      <c r="L3" s="43"/>
      <c r="M3" s="44"/>
      <c r="N3" s="60" t="s">
        <v>284</v>
      </c>
      <c r="O3" s="61" t="s">
        <v>283</v>
      </c>
      <c r="P3" s="60" t="s">
        <v>282</v>
      </c>
      <c r="Q3" s="82" t="s">
        <v>281</v>
      </c>
      <c r="R3" s="55"/>
      <c r="T3" s="79"/>
      <c r="U3" s="78"/>
      <c r="V3" s="78"/>
      <c r="W3" s="78"/>
      <c r="X3" s="77"/>
    </row>
    <row r="4" spans="1:24" x14ac:dyDescent="0.25">
      <c r="A4" s="42">
        <v>34972</v>
      </c>
      <c r="B4" s="41">
        <v>121.27</v>
      </c>
      <c r="C4" s="39" t="s">
        <v>105</v>
      </c>
      <c r="D4" s="39">
        <v>1707490</v>
      </c>
      <c r="E4" s="39">
        <f t="shared" ref="E4:E67" si="0">IF(B4&gt;B3,1,IF(B4&lt;B3,0,#N/A))</f>
        <v>1</v>
      </c>
      <c r="F4" s="39">
        <f t="shared" ref="F4:F67" si="1">IF(D4&gt;D3,1,IF(D4&lt;D3,0,#N/A))</f>
        <v>1</v>
      </c>
      <c r="G4" s="40">
        <f t="shared" ref="G4:G67" si="2">E4+F4</f>
        <v>2</v>
      </c>
      <c r="H4" s="39" t="str">
        <f t="shared" ref="H4:H67" si="3">IF(AND(E4=0,F4=0),1,"")</f>
        <v/>
      </c>
      <c r="I4" s="39">
        <f t="shared" ref="I4:I67" si="4">IF(AND(E4=1,F4=1),1,"")</f>
        <v>1</v>
      </c>
      <c r="J4" s="39" t="str">
        <f t="shared" ref="J4:J67" si="5">IF(AND(E4=0,F4=1),1,"")</f>
        <v/>
      </c>
      <c r="K4" s="39" t="str">
        <f t="shared" ref="K4:K67" si="6">IF(AND(E4=1,F4=0),1,"")</f>
        <v/>
      </c>
      <c r="L4" s="43"/>
      <c r="M4" s="44"/>
      <c r="N4" s="60" t="s">
        <v>279</v>
      </c>
      <c r="O4" s="61" t="s">
        <v>278</v>
      </c>
      <c r="P4" s="60" t="s">
        <v>277</v>
      </c>
      <c r="Q4" s="82" t="s">
        <v>276</v>
      </c>
      <c r="R4" s="52" t="s">
        <v>275</v>
      </c>
      <c r="T4" s="73" t="s">
        <v>302</v>
      </c>
      <c r="U4" s="72" t="s">
        <v>301</v>
      </c>
      <c r="V4" s="72"/>
      <c r="W4" s="72"/>
      <c r="X4" s="71"/>
    </row>
    <row r="5" spans="1:24" x14ac:dyDescent="0.25">
      <c r="A5" s="42">
        <v>35064</v>
      </c>
      <c r="B5" s="41">
        <v>127.88</v>
      </c>
      <c r="C5" s="39" t="s">
        <v>104</v>
      </c>
      <c r="D5" s="39">
        <v>1713638</v>
      </c>
      <c r="E5" s="39">
        <f t="shared" si="0"/>
        <v>1</v>
      </c>
      <c r="F5" s="39">
        <f t="shared" si="1"/>
        <v>1</v>
      </c>
      <c r="G5" s="40">
        <f t="shared" si="2"/>
        <v>2</v>
      </c>
      <c r="H5" s="39" t="str">
        <f t="shared" si="3"/>
        <v/>
      </c>
      <c r="I5" s="39">
        <f t="shared" si="4"/>
        <v>1</v>
      </c>
      <c r="J5" s="39" t="str">
        <f t="shared" si="5"/>
        <v/>
      </c>
      <c r="K5" s="39" t="str">
        <f t="shared" si="6"/>
        <v/>
      </c>
      <c r="L5" s="43"/>
      <c r="M5" s="44"/>
      <c r="N5" s="58">
        <f>SUM(H2:H350)</f>
        <v>9</v>
      </c>
      <c r="O5" s="58">
        <f>SUM(I2:I350)</f>
        <v>64</v>
      </c>
      <c r="P5" s="59">
        <f>SUM(J2:J350)</f>
        <v>23</v>
      </c>
      <c r="Q5" s="59">
        <f>SUM(K2:K350)</f>
        <v>5</v>
      </c>
      <c r="R5" s="52">
        <f>O7+Q7</f>
        <v>101</v>
      </c>
      <c r="T5" s="76" t="s">
        <v>299</v>
      </c>
      <c r="U5" s="75" t="s">
        <v>298</v>
      </c>
      <c r="V5" s="75"/>
      <c r="W5" s="75"/>
      <c r="X5" s="74"/>
    </row>
    <row r="6" spans="1:24" x14ac:dyDescent="0.25">
      <c r="A6" s="42">
        <v>35155</v>
      </c>
      <c r="B6" s="41">
        <v>135.28</v>
      </c>
      <c r="C6" s="39" t="s">
        <v>103</v>
      </c>
      <c r="D6" s="39">
        <v>1716235.5</v>
      </c>
      <c r="E6" s="39">
        <f t="shared" si="0"/>
        <v>1</v>
      </c>
      <c r="F6" s="39">
        <f t="shared" si="1"/>
        <v>1</v>
      </c>
      <c r="G6" s="40">
        <f t="shared" si="2"/>
        <v>2</v>
      </c>
      <c r="H6" s="39" t="str">
        <f t="shared" si="3"/>
        <v/>
      </c>
      <c r="I6" s="39">
        <f t="shared" si="4"/>
        <v>1</v>
      </c>
      <c r="J6" s="39" t="str">
        <f t="shared" si="5"/>
        <v/>
      </c>
      <c r="K6" s="39" t="str">
        <f t="shared" si="6"/>
        <v/>
      </c>
      <c r="L6" s="43"/>
      <c r="M6" s="44"/>
      <c r="N6" s="57">
        <f>N5/R5</f>
        <v>8.9108910891089105E-2</v>
      </c>
      <c r="O6" s="57">
        <f>O5/R5</f>
        <v>0.63366336633663367</v>
      </c>
      <c r="P6" s="56">
        <f>P5/R5</f>
        <v>0.22772277227722773</v>
      </c>
      <c r="Q6" s="56">
        <f>Q5/R5</f>
        <v>4.9504950495049507E-2</v>
      </c>
      <c r="R6" s="55"/>
      <c r="T6" s="73" t="s">
        <v>296</v>
      </c>
      <c r="U6" s="72" t="s">
        <v>295</v>
      </c>
      <c r="V6" s="72"/>
      <c r="W6" s="72"/>
      <c r="X6" s="71"/>
    </row>
    <row r="7" spans="1:24" x14ac:dyDescent="0.25">
      <c r="A7" s="42">
        <v>35246</v>
      </c>
      <c r="B7" s="41">
        <v>141.69</v>
      </c>
      <c r="C7" s="39" t="s">
        <v>102</v>
      </c>
      <c r="D7" s="39">
        <v>1729560.9</v>
      </c>
      <c r="E7" s="39">
        <f t="shared" si="0"/>
        <v>1</v>
      </c>
      <c r="F7" s="39">
        <f t="shared" si="1"/>
        <v>1</v>
      </c>
      <c r="G7" s="40">
        <f t="shared" si="2"/>
        <v>2</v>
      </c>
      <c r="H7" s="39" t="str">
        <f t="shared" si="3"/>
        <v/>
      </c>
      <c r="I7" s="39">
        <f t="shared" si="4"/>
        <v>1</v>
      </c>
      <c r="J7" s="39" t="str">
        <f t="shared" si="5"/>
        <v/>
      </c>
      <c r="K7" s="39" t="str">
        <f t="shared" si="6"/>
        <v/>
      </c>
      <c r="L7" s="43"/>
      <c r="M7" s="44"/>
      <c r="N7" s="58"/>
      <c r="O7" s="58">
        <f>N5+O5</f>
        <v>73</v>
      </c>
      <c r="P7" s="59"/>
      <c r="Q7" s="59">
        <f>P5+Q5</f>
        <v>28</v>
      </c>
      <c r="R7" s="55"/>
      <c r="T7" s="83" t="s">
        <v>293</v>
      </c>
      <c r="U7" s="84" t="s">
        <v>292</v>
      </c>
      <c r="V7" s="84"/>
      <c r="W7" s="84"/>
      <c r="X7" s="85"/>
    </row>
    <row r="8" spans="1:24" x14ac:dyDescent="0.25">
      <c r="A8" s="42">
        <v>35338</v>
      </c>
      <c r="B8" s="41">
        <v>149.02000000000001</v>
      </c>
      <c r="C8" s="39" t="s">
        <v>101</v>
      </c>
      <c r="D8" s="39">
        <v>1738646.7</v>
      </c>
      <c r="E8" s="39">
        <f t="shared" si="0"/>
        <v>1</v>
      </c>
      <c r="F8" s="39">
        <f t="shared" si="1"/>
        <v>1</v>
      </c>
      <c r="G8" s="40">
        <f t="shared" si="2"/>
        <v>2</v>
      </c>
      <c r="H8" s="39" t="str">
        <f t="shared" si="3"/>
        <v/>
      </c>
      <c r="I8" s="39">
        <f t="shared" si="4"/>
        <v>1</v>
      </c>
      <c r="J8" s="39" t="str">
        <f t="shared" si="5"/>
        <v/>
      </c>
      <c r="K8" s="39" t="str">
        <f t="shared" si="6"/>
        <v/>
      </c>
      <c r="L8" s="43"/>
      <c r="M8" s="44"/>
      <c r="N8" s="70"/>
      <c r="O8" s="69">
        <f>O7/R5</f>
        <v>0.72277227722772275</v>
      </c>
      <c r="P8" s="68"/>
      <c r="Q8" s="67">
        <f>Q7/R5</f>
        <v>0.27722772277227725</v>
      </c>
      <c r="R8" s="55"/>
      <c r="T8" s="66"/>
      <c r="U8" s="65"/>
      <c r="V8" s="65"/>
      <c r="W8" s="65"/>
      <c r="X8" s="64"/>
    </row>
    <row r="9" spans="1:24" x14ac:dyDescent="0.25">
      <c r="A9" s="42">
        <v>35430</v>
      </c>
      <c r="B9" s="41">
        <v>153.22999999999999</v>
      </c>
      <c r="C9" s="39" t="s">
        <v>100</v>
      </c>
      <c r="D9" s="39">
        <v>1746650.8</v>
      </c>
      <c r="E9" s="39">
        <f t="shared" si="0"/>
        <v>1</v>
      </c>
      <c r="F9" s="39">
        <f t="shared" si="1"/>
        <v>1</v>
      </c>
      <c r="G9" s="40">
        <f t="shared" si="2"/>
        <v>2</v>
      </c>
      <c r="H9" s="39" t="str">
        <f t="shared" si="3"/>
        <v/>
      </c>
      <c r="I9" s="39">
        <f t="shared" si="4"/>
        <v>1</v>
      </c>
      <c r="J9" s="39" t="str">
        <f t="shared" si="5"/>
        <v/>
      </c>
      <c r="K9" s="39" t="str">
        <f t="shared" si="6"/>
        <v/>
      </c>
      <c r="L9" s="43"/>
      <c r="M9" s="44"/>
      <c r="N9" s="62"/>
      <c r="O9" s="62"/>
      <c r="P9" s="63"/>
      <c r="Q9" s="62"/>
    </row>
    <row r="10" spans="1:24" x14ac:dyDescent="0.25">
      <c r="A10" s="42">
        <v>35520</v>
      </c>
      <c r="B10" s="41">
        <v>157.4</v>
      </c>
      <c r="C10" s="39" t="s">
        <v>99</v>
      </c>
      <c r="D10" s="39">
        <v>1750601.2</v>
      </c>
      <c r="E10" s="39">
        <f t="shared" si="0"/>
        <v>1</v>
      </c>
      <c r="F10" s="39">
        <f t="shared" si="1"/>
        <v>1</v>
      </c>
      <c r="G10" s="40">
        <f t="shared" si="2"/>
        <v>2</v>
      </c>
      <c r="H10" s="39" t="str">
        <f t="shared" si="3"/>
        <v/>
      </c>
      <c r="I10" s="39">
        <f t="shared" si="4"/>
        <v>1</v>
      </c>
      <c r="J10" s="39" t="str">
        <f t="shared" si="5"/>
        <v/>
      </c>
      <c r="K10" s="39" t="str">
        <f t="shared" si="6"/>
        <v/>
      </c>
      <c r="L10" s="43"/>
      <c r="M10" s="44"/>
      <c r="N10" t="s">
        <v>374</v>
      </c>
      <c r="O10" s="44"/>
      <c r="P10" s="44"/>
      <c r="Q10" s="44"/>
    </row>
    <row r="11" spans="1:24" x14ac:dyDescent="0.25">
      <c r="A11" s="42">
        <v>35611</v>
      </c>
      <c r="B11" s="41">
        <v>171.31</v>
      </c>
      <c r="C11" s="39" t="s">
        <v>98</v>
      </c>
      <c r="D11" s="39">
        <v>1772323.5</v>
      </c>
      <c r="E11" s="39">
        <f t="shared" si="0"/>
        <v>1</v>
      </c>
      <c r="F11" s="39">
        <f t="shared" si="1"/>
        <v>1</v>
      </c>
      <c r="G11" s="40">
        <f t="shared" si="2"/>
        <v>2</v>
      </c>
      <c r="H11" s="39" t="str">
        <f t="shared" si="3"/>
        <v/>
      </c>
      <c r="I11" s="39">
        <f t="shared" si="4"/>
        <v>1</v>
      </c>
      <c r="J11" s="39" t="str">
        <f t="shared" si="5"/>
        <v/>
      </c>
      <c r="K11" s="39" t="str">
        <f t="shared" si="6"/>
        <v/>
      </c>
      <c r="L11" s="43"/>
      <c r="M11" s="44"/>
      <c r="N11" t="s">
        <v>366</v>
      </c>
      <c r="O11" s="44"/>
      <c r="P11" s="44"/>
      <c r="Q11" s="44"/>
    </row>
    <row r="12" spans="1:24" x14ac:dyDescent="0.25">
      <c r="A12" s="42">
        <v>35703</v>
      </c>
      <c r="B12" s="41">
        <v>192.54</v>
      </c>
      <c r="C12" s="39" t="s">
        <v>97</v>
      </c>
      <c r="D12" s="39">
        <v>1786147</v>
      </c>
      <c r="E12" s="39">
        <f t="shared" si="0"/>
        <v>1</v>
      </c>
      <c r="F12" s="39">
        <f t="shared" si="1"/>
        <v>1</v>
      </c>
      <c r="G12" s="40">
        <f t="shared" si="2"/>
        <v>2</v>
      </c>
      <c r="H12" s="39" t="str">
        <f t="shared" si="3"/>
        <v/>
      </c>
      <c r="I12" s="39">
        <f t="shared" si="4"/>
        <v>1</v>
      </c>
      <c r="J12" s="39" t="str">
        <f t="shared" si="5"/>
        <v/>
      </c>
      <c r="K12" s="39" t="str">
        <f t="shared" si="6"/>
        <v/>
      </c>
      <c r="L12" s="43"/>
      <c r="M12" s="44"/>
      <c r="N12" t="s">
        <v>375</v>
      </c>
      <c r="O12" s="44"/>
      <c r="P12" s="44"/>
      <c r="Q12" s="44"/>
    </row>
    <row r="13" spans="1:24" x14ac:dyDescent="0.25">
      <c r="A13" s="42">
        <v>35795</v>
      </c>
      <c r="B13" s="41">
        <v>214.15</v>
      </c>
      <c r="C13" s="39" t="s">
        <v>96</v>
      </c>
      <c r="D13" s="39">
        <v>1806768.8</v>
      </c>
      <c r="E13" s="39">
        <f t="shared" si="0"/>
        <v>1</v>
      </c>
      <c r="F13" s="39">
        <f t="shared" si="1"/>
        <v>1</v>
      </c>
      <c r="G13" s="40">
        <f t="shared" si="2"/>
        <v>2</v>
      </c>
      <c r="H13" s="39" t="str">
        <f t="shared" si="3"/>
        <v/>
      </c>
      <c r="I13" s="39">
        <f t="shared" si="4"/>
        <v>1</v>
      </c>
      <c r="J13" s="39" t="str">
        <f t="shared" si="5"/>
        <v/>
      </c>
      <c r="K13" s="39" t="str">
        <f t="shared" si="6"/>
        <v/>
      </c>
      <c r="L13" s="43"/>
      <c r="M13" s="44"/>
      <c r="O13" s="44"/>
      <c r="P13" s="44"/>
      <c r="Q13" s="44"/>
    </row>
    <row r="14" spans="1:24" x14ac:dyDescent="0.25">
      <c r="A14" s="42">
        <v>35885</v>
      </c>
      <c r="B14" s="41">
        <v>234.15</v>
      </c>
      <c r="C14" s="39" t="s">
        <v>95</v>
      </c>
      <c r="D14" s="39">
        <v>1818673.3</v>
      </c>
      <c r="E14" s="39">
        <f t="shared" si="0"/>
        <v>1</v>
      </c>
      <c r="F14" s="39">
        <f t="shared" si="1"/>
        <v>1</v>
      </c>
      <c r="G14" s="40">
        <f t="shared" si="2"/>
        <v>2</v>
      </c>
      <c r="H14" s="39" t="str">
        <f t="shared" si="3"/>
        <v/>
      </c>
      <c r="I14" s="39">
        <f t="shared" si="4"/>
        <v>1</v>
      </c>
      <c r="J14" s="39" t="str">
        <f t="shared" si="5"/>
        <v/>
      </c>
      <c r="K14" s="39" t="str">
        <f t="shared" si="6"/>
        <v/>
      </c>
      <c r="L14" s="43"/>
      <c r="M14" s="44"/>
      <c r="N14" s="60" t="s">
        <v>284</v>
      </c>
      <c r="O14" s="61" t="s">
        <v>283</v>
      </c>
      <c r="P14" s="60" t="s">
        <v>282</v>
      </c>
      <c r="Q14" s="82" t="s">
        <v>281</v>
      </c>
      <c r="R14" s="55"/>
    </row>
    <row r="15" spans="1:24" x14ac:dyDescent="0.25">
      <c r="A15" s="42">
        <v>35976</v>
      </c>
      <c r="B15" s="41">
        <v>235.79</v>
      </c>
      <c r="C15" s="39" t="s">
        <v>94</v>
      </c>
      <c r="D15" s="39">
        <v>1826638.2</v>
      </c>
      <c r="E15" s="39">
        <f t="shared" si="0"/>
        <v>1</v>
      </c>
      <c r="F15" s="39">
        <f t="shared" si="1"/>
        <v>1</v>
      </c>
      <c r="G15" s="40">
        <f t="shared" si="2"/>
        <v>2</v>
      </c>
      <c r="H15" s="39" t="str">
        <f t="shared" si="3"/>
        <v/>
      </c>
      <c r="I15" s="39">
        <f t="shared" si="4"/>
        <v>1</v>
      </c>
      <c r="J15" s="39" t="str">
        <f t="shared" si="5"/>
        <v/>
      </c>
      <c r="K15" s="39" t="str">
        <f t="shared" si="6"/>
        <v/>
      </c>
      <c r="L15" s="43"/>
      <c r="M15" s="44"/>
      <c r="N15" s="60" t="s">
        <v>279</v>
      </c>
      <c r="O15" s="61" t="s">
        <v>278</v>
      </c>
      <c r="P15" s="60" t="s">
        <v>277</v>
      </c>
      <c r="Q15" s="82" t="s">
        <v>276</v>
      </c>
      <c r="R15" s="52" t="s">
        <v>275</v>
      </c>
    </row>
    <row r="16" spans="1:24" x14ac:dyDescent="0.25">
      <c r="A16" s="42">
        <v>36068</v>
      </c>
      <c r="B16" s="41">
        <v>287.92</v>
      </c>
      <c r="C16" s="39" t="s">
        <v>93</v>
      </c>
      <c r="D16" s="39">
        <v>1837060.4</v>
      </c>
      <c r="E16" s="39">
        <f t="shared" si="0"/>
        <v>1</v>
      </c>
      <c r="F16" s="39">
        <f t="shared" si="1"/>
        <v>1</v>
      </c>
      <c r="G16" s="40">
        <f t="shared" si="2"/>
        <v>2</v>
      </c>
      <c r="H16" s="39" t="str">
        <f t="shared" si="3"/>
        <v/>
      </c>
      <c r="I16" s="39">
        <f t="shared" si="4"/>
        <v>1</v>
      </c>
      <c r="J16" s="39" t="str">
        <f t="shared" si="5"/>
        <v/>
      </c>
      <c r="K16" s="39" t="str">
        <f t="shared" si="6"/>
        <v/>
      </c>
      <c r="L16" s="43"/>
      <c r="M16" s="44"/>
      <c r="N16" s="58">
        <f>N5</f>
        <v>9</v>
      </c>
      <c r="O16" s="58">
        <f>O5</f>
        <v>64</v>
      </c>
      <c r="P16" s="58">
        <f>P5</f>
        <v>23</v>
      </c>
      <c r="Q16" s="59">
        <f>Q5</f>
        <v>5</v>
      </c>
      <c r="R16" s="52">
        <f>N16+O16+P16+Q16</f>
        <v>101</v>
      </c>
    </row>
    <row r="17" spans="1:24" x14ac:dyDescent="0.25">
      <c r="A17" s="42">
        <v>36160</v>
      </c>
      <c r="B17" s="41">
        <v>297.52</v>
      </c>
      <c r="C17" s="39" t="s">
        <v>92</v>
      </c>
      <c r="D17" s="39">
        <v>1838835.8</v>
      </c>
      <c r="E17" s="39">
        <f t="shared" si="0"/>
        <v>1</v>
      </c>
      <c r="F17" s="39">
        <f t="shared" si="1"/>
        <v>1</v>
      </c>
      <c r="G17" s="40">
        <f t="shared" si="2"/>
        <v>2</v>
      </c>
      <c r="H17" s="39" t="str">
        <f t="shared" si="3"/>
        <v/>
      </c>
      <c r="I17" s="39">
        <f t="shared" si="4"/>
        <v>1</v>
      </c>
      <c r="J17" s="39" t="str">
        <f t="shared" si="5"/>
        <v/>
      </c>
      <c r="K17" s="39" t="str">
        <f t="shared" si="6"/>
        <v/>
      </c>
      <c r="L17" s="43"/>
      <c r="M17" s="44"/>
      <c r="N17" s="57">
        <f>N16/R16</f>
        <v>8.9108910891089105E-2</v>
      </c>
      <c r="O17" s="57">
        <f>O16/R16</f>
        <v>0.63366336633663367</v>
      </c>
      <c r="P17" s="57">
        <f>P16/R16</f>
        <v>0.22772277227722773</v>
      </c>
      <c r="Q17" s="56">
        <f>Q16/R16</f>
        <v>4.9504950495049507E-2</v>
      </c>
      <c r="R17" s="55"/>
    </row>
    <row r="18" spans="1:24" x14ac:dyDescent="0.25">
      <c r="A18" s="42">
        <v>36250</v>
      </c>
      <c r="B18" s="41">
        <v>235.86</v>
      </c>
      <c r="C18" s="39" t="s">
        <v>91</v>
      </c>
      <c r="D18" s="39">
        <v>1857889</v>
      </c>
      <c r="E18" s="39">
        <f t="shared" si="0"/>
        <v>0</v>
      </c>
      <c r="F18" s="39">
        <f t="shared" si="1"/>
        <v>1</v>
      </c>
      <c r="G18" s="40">
        <f t="shared" si="2"/>
        <v>1</v>
      </c>
      <c r="H18" s="39" t="str">
        <f t="shared" si="3"/>
        <v/>
      </c>
      <c r="I18" s="39" t="str">
        <f t="shared" si="4"/>
        <v/>
      </c>
      <c r="J18" s="39">
        <f t="shared" si="5"/>
        <v>1</v>
      </c>
      <c r="K18" s="39" t="str">
        <f t="shared" si="6"/>
        <v/>
      </c>
      <c r="L18" s="43"/>
      <c r="M18" s="44"/>
      <c r="N18" s="58"/>
      <c r="O18" s="58"/>
      <c r="P18" s="58">
        <f>N16+O16+P16</f>
        <v>96</v>
      </c>
      <c r="Q18" s="59">
        <f>Q16</f>
        <v>5</v>
      </c>
      <c r="R18" s="55"/>
    </row>
    <row r="19" spans="1:24" x14ac:dyDescent="0.25">
      <c r="A19" s="42">
        <v>36341</v>
      </c>
      <c r="B19" s="41">
        <v>279.31</v>
      </c>
      <c r="C19" s="39" t="s">
        <v>90</v>
      </c>
      <c r="D19" s="39">
        <v>1868561.3</v>
      </c>
      <c r="E19" s="39">
        <f t="shared" si="0"/>
        <v>1</v>
      </c>
      <c r="F19" s="39">
        <f t="shared" si="1"/>
        <v>1</v>
      </c>
      <c r="G19" s="40">
        <f t="shared" si="2"/>
        <v>2</v>
      </c>
      <c r="H19" s="39" t="str">
        <f t="shared" si="3"/>
        <v/>
      </c>
      <c r="I19" s="39">
        <f t="shared" si="4"/>
        <v>1</v>
      </c>
      <c r="J19" s="39" t="str">
        <f t="shared" si="5"/>
        <v/>
      </c>
      <c r="K19" s="39" t="str">
        <f t="shared" si="6"/>
        <v/>
      </c>
      <c r="L19" s="43"/>
      <c r="M19" s="44"/>
      <c r="N19" s="58"/>
      <c r="O19" s="58"/>
      <c r="P19" s="57">
        <f>P18/R16</f>
        <v>0.95049504950495045</v>
      </c>
      <c r="Q19" s="56">
        <f>Q18/R16</f>
        <v>4.9504950495049507E-2</v>
      </c>
      <c r="R19" s="55"/>
    </row>
    <row r="20" spans="1:24" x14ac:dyDescent="0.25">
      <c r="A20" s="42">
        <v>36433</v>
      </c>
      <c r="B20" s="41">
        <v>297.14999999999998</v>
      </c>
      <c r="C20" s="39" t="s">
        <v>89</v>
      </c>
      <c r="D20" s="39">
        <v>1890379.2</v>
      </c>
      <c r="E20" s="39">
        <f t="shared" si="0"/>
        <v>1</v>
      </c>
      <c r="F20" s="39">
        <f t="shared" si="1"/>
        <v>1</v>
      </c>
      <c r="G20" s="40">
        <f t="shared" si="2"/>
        <v>2</v>
      </c>
      <c r="H20" s="39" t="str">
        <f t="shared" si="3"/>
        <v/>
      </c>
      <c r="I20" s="39">
        <f t="shared" si="4"/>
        <v>1</v>
      </c>
      <c r="J20" s="39" t="str">
        <f t="shared" si="5"/>
        <v/>
      </c>
      <c r="K20" s="39" t="str">
        <f t="shared" si="6"/>
        <v/>
      </c>
      <c r="L20" s="43"/>
      <c r="M20" s="44"/>
      <c r="N20" s="54"/>
      <c r="O20" s="53" t="s">
        <v>269</v>
      </c>
      <c r="P20" s="53"/>
      <c r="Q20" s="52"/>
      <c r="R20" s="51"/>
    </row>
    <row r="21" spans="1:24" x14ac:dyDescent="0.25">
      <c r="A21" s="42">
        <v>36525</v>
      </c>
      <c r="B21" s="41">
        <v>309.69</v>
      </c>
      <c r="C21" s="39" t="s">
        <v>88</v>
      </c>
      <c r="D21" s="39">
        <v>1912346.2</v>
      </c>
      <c r="E21" s="39">
        <f t="shared" si="0"/>
        <v>1</v>
      </c>
      <c r="F21" s="39">
        <f t="shared" si="1"/>
        <v>1</v>
      </c>
      <c r="G21" s="40">
        <f t="shared" si="2"/>
        <v>2</v>
      </c>
      <c r="H21" s="39" t="str">
        <f t="shared" si="3"/>
        <v/>
      </c>
      <c r="I21" s="39">
        <f t="shared" si="4"/>
        <v>1</v>
      </c>
      <c r="J21" s="39" t="str">
        <f t="shared" si="5"/>
        <v/>
      </c>
      <c r="K21" s="39" t="str">
        <f t="shared" si="6"/>
        <v/>
      </c>
      <c r="L21" s="43"/>
      <c r="M21" s="44"/>
      <c r="N21" s="44"/>
      <c r="O21" s="44"/>
      <c r="P21" s="44"/>
      <c r="Q21" s="44"/>
    </row>
    <row r="22" spans="1:24" x14ac:dyDescent="0.25">
      <c r="A22" s="42">
        <v>36616</v>
      </c>
      <c r="B22" s="41">
        <v>303.91000000000003</v>
      </c>
      <c r="C22" s="39" t="s">
        <v>87</v>
      </c>
      <c r="D22" s="39">
        <v>1935480.6</v>
      </c>
      <c r="E22" s="39">
        <f t="shared" si="0"/>
        <v>0</v>
      </c>
      <c r="F22" s="39">
        <f t="shared" si="1"/>
        <v>1</v>
      </c>
      <c r="G22" s="40">
        <f t="shared" si="2"/>
        <v>1</v>
      </c>
      <c r="H22" s="39" t="str">
        <f t="shared" si="3"/>
        <v/>
      </c>
      <c r="I22" s="39" t="str">
        <f t="shared" si="4"/>
        <v/>
      </c>
      <c r="J22" s="39">
        <f t="shared" si="5"/>
        <v>1</v>
      </c>
      <c r="K22" s="39" t="str">
        <f t="shared" si="6"/>
        <v/>
      </c>
      <c r="L22" s="43"/>
      <c r="M22" s="44"/>
      <c r="N22" s="44"/>
      <c r="O22" s="44"/>
      <c r="P22" s="44"/>
      <c r="Q22" s="44"/>
    </row>
    <row r="23" spans="1:24" x14ac:dyDescent="0.25">
      <c r="A23" s="42">
        <v>36707</v>
      </c>
      <c r="B23" s="41">
        <v>379.49</v>
      </c>
      <c r="C23" s="39" t="s">
        <v>86</v>
      </c>
      <c r="D23" s="39">
        <v>1952601.6</v>
      </c>
      <c r="E23" s="39">
        <f t="shared" si="0"/>
        <v>1</v>
      </c>
      <c r="F23" s="39">
        <f t="shared" si="1"/>
        <v>1</v>
      </c>
      <c r="G23" s="40">
        <f t="shared" si="2"/>
        <v>2</v>
      </c>
      <c r="H23" s="39" t="str">
        <f t="shared" si="3"/>
        <v/>
      </c>
      <c r="I23" s="39">
        <f t="shared" si="4"/>
        <v>1</v>
      </c>
      <c r="J23" s="39" t="str">
        <f t="shared" si="5"/>
        <v/>
      </c>
      <c r="K23" s="39" t="str">
        <f t="shared" si="6"/>
        <v/>
      </c>
      <c r="L23" s="43"/>
      <c r="M23" s="44"/>
      <c r="N23" s="81" t="s">
        <v>376</v>
      </c>
      <c r="O23" s="45"/>
      <c r="P23" s="44"/>
      <c r="Q23" s="44"/>
    </row>
    <row r="24" spans="1:24" x14ac:dyDescent="0.25">
      <c r="A24" s="42">
        <v>36799</v>
      </c>
      <c r="B24" s="41">
        <v>394.1</v>
      </c>
      <c r="C24" s="39" t="s">
        <v>85</v>
      </c>
      <c r="D24" s="39">
        <v>1963435.9</v>
      </c>
      <c r="E24" s="39">
        <f t="shared" si="0"/>
        <v>1</v>
      </c>
      <c r="F24" s="39">
        <f t="shared" si="1"/>
        <v>1</v>
      </c>
      <c r="G24" s="40">
        <f t="shared" si="2"/>
        <v>2</v>
      </c>
      <c r="H24" s="39" t="str">
        <f t="shared" si="3"/>
        <v/>
      </c>
      <c r="I24" s="39">
        <f t="shared" si="4"/>
        <v>1</v>
      </c>
      <c r="J24" s="39" t="str">
        <f t="shared" si="5"/>
        <v/>
      </c>
      <c r="K24" s="39" t="str">
        <f t="shared" si="6"/>
        <v/>
      </c>
      <c r="L24" s="43"/>
      <c r="M24" s="44"/>
      <c r="N24" s="45"/>
      <c r="O24" s="46"/>
      <c r="P24" s="44"/>
      <c r="Q24" s="44"/>
    </row>
    <row r="25" spans="1:24" x14ac:dyDescent="0.25">
      <c r="A25" s="42">
        <v>36891</v>
      </c>
      <c r="B25" s="41">
        <v>376.74</v>
      </c>
      <c r="C25" s="39" t="s">
        <v>84</v>
      </c>
      <c r="D25" s="39">
        <v>1976811.9</v>
      </c>
      <c r="E25" s="39">
        <f t="shared" si="0"/>
        <v>0</v>
      </c>
      <c r="F25" s="39">
        <f t="shared" si="1"/>
        <v>1</v>
      </c>
      <c r="G25" s="40">
        <f t="shared" si="2"/>
        <v>1</v>
      </c>
      <c r="H25" s="39" t="str">
        <f t="shared" si="3"/>
        <v/>
      </c>
      <c r="I25" s="39" t="str">
        <f t="shared" si="4"/>
        <v/>
      </c>
      <c r="J25" s="39">
        <f t="shared" si="5"/>
        <v>1</v>
      </c>
      <c r="K25" s="39" t="str">
        <f t="shared" si="6"/>
        <v/>
      </c>
      <c r="L25" s="43"/>
      <c r="M25" s="44"/>
      <c r="N25" s="86"/>
      <c r="P25" s="44"/>
      <c r="Q25" s="44"/>
    </row>
    <row r="26" spans="1:24" x14ac:dyDescent="0.25">
      <c r="A26" s="42">
        <v>36981</v>
      </c>
      <c r="B26" s="41">
        <v>377.44</v>
      </c>
      <c r="C26" s="39" t="s">
        <v>83</v>
      </c>
      <c r="D26" s="39">
        <v>1996574.6</v>
      </c>
      <c r="E26" s="39">
        <f t="shared" si="0"/>
        <v>1</v>
      </c>
      <c r="F26" s="39">
        <f t="shared" si="1"/>
        <v>1</v>
      </c>
      <c r="G26" s="40">
        <f t="shared" si="2"/>
        <v>2</v>
      </c>
      <c r="H26" s="39" t="str">
        <f t="shared" si="3"/>
        <v/>
      </c>
      <c r="I26" s="39">
        <f t="shared" si="4"/>
        <v>1</v>
      </c>
      <c r="J26" s="39" t="str">
        <f t="shared" si="5"/>
        <v/>
      </c>
      <c r="K26" s="39" t="str">
        <f t="shared" si="6"/>
        <v/>
      </c>
      <c r="L26" s="43"/>
      <c r="M26" s="44"/>
      <c r="O26" s="44"/>
    </row>
    <row r="27" spans="1:24" x14ac:dyDescent="0.25">
      <c r="A27" s="42">
        <v>37072</v>
      </c>
      <c r="B27" s="41">
        <v>359.79</v>
      </c>
      <c r="C27" s="39" t="s">
        <v>82</v>
      </c>
      <c r="D27" s="39">
        <v>1998316.7</v>
      </c>
      <c r="E27" s="39">
        <f t="shared" si="0"/>
        <v>0</v>
      </c>
      <c r="F27" s="39">
        <f t="shared" si="1"/>
        <v>1</v>
      </c>
      <c r="G27" s="40">
        <f t="shared" si="2"/>
        <v>1</v>
      </c>
      <c r="H27" s="39" t="str">
        <f t="shared" si="3"/>
        <v/>
      </c>
      <c r="I27" s="39" t="str">
        <f t="shared" si="4"/>
        <v/>
      </c>
      <c r="J27" s="39">
        <f t="shared" si="5"/>
        <v>1</v>
      </c>
      <c r="K27" s="39" t="str">
        <f t="shared" si="6"/>
        <v/>
      </c>
      <c r="L27" s="43"/>
      <c r="M27" s="44"/>
      <c r="O27" s="87"/>
    </row>
    <row r="28" spans="1:24" x14ac:dyDescent="0.25">
      <c r="A28" s="42">
        <v>37164</v>
      </c>
      <c r="B28" s="41">
        <v>321.7</v>
      </c>
      <c r="C28" s="39" t="s">
        <v>81</v>
      </c>
      <c r="D28" s="39">
        <v>2001040.3</v>
      </c>
      <c r="E28" s="39">
        <f t="shared" si="0"/>
        <v>0</v>
      </c>
      <c r="F28" s="39">
        <f t="shared" si="1"/>
        <v>1</v>
      </c>
      <c r="G28" s="40">
        <f t="shared" si="2"/>
        <v>1</v>
      </c>
      <c r="H28" s="39" t="str">
        <f t="shared" si="3"/>
        <v/>
      </c>
      <c r="I28" s="39" t="str">
        <f t="shared" si="4"/>
        <v/>
      </c>
      <c r="J28" s="39">
        <f t="shared" si="5"/>
        <v>1</v>
      </c>
      <c r="K28" s="39" t="str">
        <f t="shared" si="6"/>
        <v/>
      </c>
      <c r="L28" s="43"/>
      <c r="M28" s="44"/>
      <c r="N28" s="44"/>
    </row>
    <row r="29" spans="1:24" x14ac:dyDescent="0.25">
      <c r="A29" s="42">
        <v>37256</v>
      </c>
      <c r="B29" s="41">
        <v>329.35</v>
      </c>
      <c r="C29" s="39" t="s">
        <v>80</v>
      </c>
      <c r="D29" s="39">
        <v>2003742.8</v>
      </c>
      <c r="E29" s="39">
        <f t="shared" si="0"/>
        <v>1</v>
      </c>
      <c r="F29" s="39">
        <f t="shared" si="1"/>
        <v>1</v>
      </c>
      <c r="G29" s="40">
        <f t="shared" si="2"/>
        <v>2</v>
      </c>
      <c r="H29" s="39" t="str">
        <f t="shared" si="3"/>
        <v/>
      </c>
      <c r="I29" s="39">
        <f t="shared" si="4"/>
        <v>1</v>
      </c>
      <c r="J29" s="39" t="str">
        <f t="shared" si="5"/>
        <v/>
      </c>
      <c r="K29" s="39" t="str">
        <f t="shared" si="6"/>
        <v/>
      </c>
      <c r="L29" s="43"/>
      <c r="M29" s="44"/>
      <c r="N29" s="48"/>
      <c r="O29" s="48"/>
      <c r="P29" s="48"/>
      <c r="Q29" s="48"/>
    </row>
    <row r="30" spans="1:24" x14ac:dyDescent="0.25">
      <c r="A30" s="42">
        <v>37346</v>
      </c>
      <c r="B30" s="41">
        <v>266.29000000000002</v>
      </c>
      <c r="C30" s="39" t="s">
        <v>79</v>
      </c>
      <c r="D30" s="39">
        <v>2004808.1</v>
      </c>
      <c r="E30" s="39">
        <f t="shared" si="0"/>
        <v>0</v>
      </c>
      <c r="F30" s="39">
        <f t="shared" si="1"/>
        <v>1</v>
      </c>
      <c r="G30" s="40">
        <f t="shared" si="2"/>
        <v>1</v>
      </c>
      <c r="H30" s="39" t="str">
        <f t="shared" si="3"/>
        <v/>
      </c>
      <c r="I30" s="39" t="str">
        <f t="shared" si="4"/>
        <v/>
      </c>
      <c r="J30" s="39">
        <f t="shared" si="5"/>
        <v>1</v>
      </c>
      <c r="K30" s="39" t="str">
        <f t="shared" si="6"/>
        <v/>
      </c>
      <c r="L30" s="43"/>
      <c r="M30" s="44"/>
      <c r="N30" s="48"/>
      <c r="O30" s="48"/>
      <c r="P30" s="48"/>
      <c r="Q30" s="48"/>
      <c r="R30" s="44"/>
      <c r="T30" s="48"/>
      <c r="U30" s="50"/>
      <c r="V30" s="50"/>
      <c r="W30" s="50"/>
      <c r="X30" s="50"/>
    </row>
    <row r="31" spans="1:24" x14ac:dyDescent="0.25">
      <c r="A31" s="42">
        <v>37437</v>
      </c>
      <c r="B31" s="41">
        <v>298.16000000000003</v>
      </c>
      <c r="C31" s="39" t="s">
        <v>78</v>
      </c>
      <c r="D31" s="39">
        <v>2015716.9</v>
      </c>
      <c r="E31" s="39">
        <f t="shared" si="0"/>
        <v>1</v>
      </c>
      <c r="F31" s="39">
        <f t="shared" si="1"/>
        <v>1</v>
      </c>
      <c r="G31" s="40">
        <f t="shared" si="2"/>
        <v>2</v>
      </c>
      <c r="H31" s="39" t="str">
        <f t="shared" si="3"/>
        <v/>
      </c>
      <c r="I31" s="39">
        <f t="shared" si="4"/>
        <v>1</v>
      </c>
      <c r="J31" s="39" t="str">
        <f t="shared" si="5"/>
        <v/>
      </c>
      <c r="K31" s="39" t="str">
        <f t="shared" si="6"/>
        <v/>
      </c>
      <c r="L31" s="43"/>
      <c r="M31" s="44"/>
      <c r="N31" s="44"/>
      <c r="O31" s="44"/>
      <c r="P31" s="44"/>
      <c r="Q31" s="44"/>
      <c r="R31" s="44"/>
      <c r="T31" s="48"/>
      <c r="U31" s="50"/>
      <c r="V31" s="50"/>
      <c r="W31" s="50"/>
      <c r="X31" s="50"/>
    </row>
    <row r="32" spans="1:24" x14ac:dyDescent="0.25">
      <c r="A32" s="42">
        <v>37529</v>
      </c>
      <c r="B32" s="41">
        <v>303.04000000000002</v>
      </c>
      <c r="C32" s="39" t="s">
        <v>77</v>
      </c>
      <c r="D32" s="39">
        <v>2024388.7</v>
      </c>
      <c r="E32" s="39">
        <f t="shared" si="0"/>
        <v>1</v>
      </c>
      <c r="F32" s="39">
        <f t="shared" si="1"/>
        <v>1</v>
      </c>
      <c r="G32" s="40">
        <f t="shared" si="2"/>
        <v>2</v>
      </c>
      <c r="H32" s="39" t="str">
        <f t="shared" si="3"/>
        <v/>
      </c>
      <c r="I32" s="39">
        <f t="shared" si="4"/>
        <v>1</v>
      </c>
      <c r="J32" s="39" t="str">
        <f t="shared" si="5"/>
        <v/>
      </c>
      <c r="K32" s="39" t="str">
        <f t="shared" si="6"/>
        <v/>
      </c>
      <c r="L32" s="43"/>
      <c r="M32" s="44"/>
      <c r="N32" s="47"/>
      <c r="O32" s="47"/>
      <c r="P32" s="47"/>
      <c r="Q32" s="47"/>
      <c r="T32" s="48"/>
      <c r="U32" s="50"/>
      <c r="V32" s="50"/>
      <c r="W32" s="50"/>
      <c r="X32" s="50"/>
    </row>
    <row r="33" spans="1:24" x14ac:dyDescent="0.25">
      <c r="A33" s="42">
        <v>37621</v>
      </c>
      <c r="B33" s="41">
        <v>254.04</v>
      </c>
      <c r="C33" s="39" t="s">
        <v>76</v>
      </c>
      <c r="D33" s="39">
        <v>2027527.4</v>
      </c>
      <c r="E33" s="39">
        <f t="shared" si="0"/>
        <v>0</v>
      </c>
      <c r="F33" s="39">
        <f t="shared" si="1"/>
        <v>1</v>
      </c>
      <c r="G33" s="40">
        <f t="shared" si="2"/>
        <v>1</v>
      </c>
      <c r="H33" s="39" t="str">
        <f t="shared" si="3"/>
        <v/>
      </c>
      <c r="I33" s="39" t="str">
        <f t="shared" si="4"/>
        <v/>
      </c>
      <c r="J33" s="39">
        <f t="shared" si="5"/>
        <v>1</v>
      </c>
      <c r="K33" s="39" t="str">
        <f t="shared" si="6"/>
        <v/>
      </c>
      <c r="L33" s="43"/>
      <c r="M33" s="44"/>
      <c r="N33" s="44"/>
      <c r="O33" s="44"/>
      <c r="P33" s="44"/>
      <c r="Q33" s="44"/>
      <c r="T33" s="48"/>
      <c r="U33" s="50"/>
      <c r="V33" s="50"/>
      <c r="W33" s="50"/>
      <c r="X33" s="50"/>
    </row>
    <row r="34" spans="1:24" x14ac:dyDescent="0.25">
      <c r="A34" s="42">
        <v>37711</v>
      </c>
      <c r="B34" s="41">
        <v>194.76</v>
      </c>
      <c r="C34" s="39" t="s">
        <v>75</v>
      </c>
      <c r="D34" s="39">
        <v>2020810.3</v>
      </c>
      <c r="E34" s="39">
        <f t="shared" si="0"/>
        <v>0</v>
      </c>
      <c r="F34" s="39">
        <f t="shared" si="1"/>
        <v>0</v>
      </c>
      <c r="G34" s="40">
        <f t="shared" si="2"/>
        <v>0</v>
      </c>
      <c r="H34" s="39">
        <f t="shared" si="3"/>
        <v>1</v>
      </c>
      <c r="I34" s="39" t="str">
        <f t="shared" si="4"/>
        <v/>
      </c>
      <c r="J34" s="39" t="str">
        <f t="shared" si="5"/>
        <v/>
      </c>
      <c r="K34" s="39" t="str">
        <f t="shared" si="6"/>
        <v/>
      </c>
      <c r="L34" s="43"/>
      <c r="M34" s="44"/>
      <c r="N34" s="44"/>
      <c r="O34" s="47"/>
      <c r="P34" s="44"/>
      <c r="Q34" s="47"/>
    </row>
    <row r="35" spans="1:24" x14ac:dyDescent="0.25">
      <c r="A35" s="42">
        <v>37802</v>
      </c>
      <c r="B35" s="41">
        <v>203.25</v>
      </c>
      <c r="C35" s="39" t="s">
        <v>74</v>
      </c>
      <c r="D35" s="39">
        <v>2022742.1</v>
      </c>
      <c r="E35" s="39">
        <f t="shared" si="0"/>
        <v>1</v>
      </c>
      <c r="F35" s="39">
        <f t="shared" si="1"/>
        <v>1</v>
      </c>
      <c r="G35" s="40">
        <f t="shared" si="2"/>
        <v>2</v>
      </c>
      <c r="H35" s="39" t="str">
        <f t="shared" si="3"/>
        <v/>
      </c>
      <c r="I35" s="39">
        <f t="shared" si="4"/>
        <v>1</v>
      </c>
      <c r="J35" s="39" t="str">
        <f t="shared" si="5"/>
        <v/>
      </c>
      <c r="K35" s="39" t="str">
        <f t="shared" si="6"/>
        <v/>
      </c>
      <c r="L35" s="43"/>
      <c r="M35" s="44"/>
      <c r="N35" s="44"/>
      <c r="O35" s="44"/>
      <c r="P35" s="47"/>
      <c r="Q35" s="44"/>
    </row>
    <row r="36" spans="1:24" x14ac:dyDescent="0.25">
      <c r="A36" s="42">
        <v>37894</v>
      </c>
      <c r="B36" s="41">
        <v>176.41</v>
      </c>
      <c r="C36" s="39" t="s">
        <v>73</v>
      </c>
      <c r="D36" s="39">
        <v>2034235.2</v>
      </c>
      <c r="E36" s="39">
        <f t="shared" si="0"/>
        <v>0</v>
      </c>
      <c r="F36" s="39">
        <f t="shared" si="1"/>
        <v>1</v>
      </c>
      <c r="G36" s="40">
        <f t="shared" si="2"/>
        <v>1</v>
      </c>
      <c r="H36" s="39" t="str">
        <f t="shared" si="3"/>
        <v/>
      </c>
      <c r="I36" s="39" t="str">
        <f t="shared" si="4"/>
        <v/>
      </c>
      <c r="J36" s="39">
        <f t="shared" si="5"/>
        <v>1</v>
      </c>
      <c r="K36" s="39" t="str">
        <f t="shared" si="6"/>
        <v/>
      </c>
      <c r="L36" s="43"/>
      <c r="M36" s="44"/>
      <c r="N36" s="49"/>
      <c r="O36" s="44"/>
      <c r="P36" s="44"/>
      <c r="Q36" s="44"/>
    </row>
    <row r="37" spans="1:24" x14ac:dyDescent="0.25">
      <c r="A37" s="42">
        <v>37986</v>
      </c>
      <c r="B37" s="41">
        <v>202.94</v>
      </c>
      <c r="C37" s="39" t="s">
        <v>72</v>
      </c>
      <c r="D37" s="39">
        <v>2048976.2</v>
      </c>
      <c r="E37" s="39">
        <f t="shared" si="0"/>
        <v>1</v>
      </c>
      <c r="F37" s="39">
        <f t="shared" si="1"/>
        <v>1</v>
      </c>
      <c r="G37" s="40">
        <f t="shared" si="2"/>
        <v>2</v>
      </c>
      <c r="H37" s="39" t="str">
        <f t="shared" si="3"/>
        <v/>
      </c>
      <c r="I37" s="39">
        <f t="shared" si="4"/>
        <v>1</v>
      </c>
      <c r="J37" s="39" t="str">
        <f t="shared" si="5"/>
        <v/>
      </c>
      <c r="K37" s="39" t="str">
        <f t="shared" si="6"/>
        <v/>
      </c>
      <c r="L37" s="43"/>
      <c r="M37" s="44"/>
      <c r="N37" s="49"/>
      <c r="O37" s="44"/>
      <c r="P37" s="44"/>
      <c r="Q37" s="44"/>
    </row>
    <row r="38" spans="1:24" x14ac:dyDescent="0.25">
      <c r="A38" s="42">
        <v>38077</v>
      </c>
      <c r="B38" s="41">
        <v>206.86</v>
      </c>
      <c r="C38" s="39" t="s">
        <v>71</v>
      </c>
      <c r="D38" s="39">
        <v>2059239.9</v>
      </c>
      <c r="E38" s="39">
        <f t="shared" si="0"/>
        <v>1</v>
      </c>
      <c r="F38" s="39">
        <f t="shared" si="1"/>
        <v>1</v>
      </c>
      <c r="G38" s="40">
        <f t="shared" si="2"/>
        <v>2</v>
      </c>
      <c r="H38" s="39" t="str">
        <f t="shared" si="3"/>
        <v/>
      </c>
      <c r="I38" s="39">
        <f t="shared" si="4"/>
        <v>1</v>
      </c>
      <c r="J38" s="39" t="str">
        <f t="shared" si="5"/>
        <v/>
      </c>
      <c r="K38" s="39" t="str">
        <f t="shared" si="6"/>
        <v/>
      </c>
      <c r="L38" s="43"/>
      <c r="M38" s="44"/>
      <c r="N38" s="49"/>
      <c r="O38" s="44"/>
      <c r="P38" s="44"/>
      <c r="Q38" s="44"/>
    </row>
    <row r="39" spans="1:24" x14ac:dyDescent="0.25">
      <c r="A39" s="42">
        <v>38168</v>
      </c>
      <c r="B39" s="41">
        <v>229.31</v>
      </c>
      <c r="C39" s="39" t="s">
        <v>70</v>
      </c>
      <c r="D39" s="39">
        <v>2071962.8</v>
      </c>
      <c r="E39" s="39">
        <f t="shared" si="0"/>
        <v>1</v>
      </c>
      <c r="F39" s="39">
        <f t="shared" si="1"/>
        <v>1</v>
      </c>
      <c r="G39" s="40">
        <f t="shared" si="2"/>
        <v>2</v>
      </c>
      <c r="H39" s="39" t="str">
        <f t="shared" si="3"/>
        <v/>
      </c>
      <c r="I39" s="39">
        <f t="shared" si="4"/>
        <v>1</v>
      </c>
      <c r="J39" s="39" t="str">
        <f t="shared" si="5"/>
        <v/>
      </c>
      <c r="K39" s="39" t="str">
        <f t="shared" si="6"/>
        <v/>
      </c>
      <c r="L39" s="43"/>
      <c r="M39" s="44"/>
      <c r="O39" s="44"/>
      <c r="P39" s="44"/>
      <c r="Q39" s="44"/>
    </row>
    <row r="40" spans="1:24" x14ac:dyDescent="0.25">
      <c r="A40" s="42">
        <v>38260</v>
      </c>
      <c r="B40" s="41">
        <v>236.59</v>
      </c>
      <c r="C40" s="39" t="s">
        <v>69</v>
      </c>
      <c r="D40" s="39">
        <v>2077173.8</v>
      </c>
      <c r="E40" s="39">
        <f t="shared" si="0"/>
        <v>1</v>
      </c>
      <c r="F40" s="39">
        <f t="shared" si="1"/>
        <v>1</v>
      </c>
      <c r="G40" s="40">
        <f t="shared" si="2"/>
        <v>2</v>
      </c>
      <c r="H40" s="39" t="str">
        <f t="shared" si="3"/>
        <v/>
      </c>
      <c r="I40" s="39">
        <f t="shared" si="4"/>
        <v>1</v>
      </c>
      <c r="J40" s="39" t="str">
        <f t="shared" si="5"/>
        <v/>
      </c>
      <c r="K40" s="39" t="str">
        <f t="shared" si="6"/>
        <v/>
      </c>
      <c r="L40" s="43"/>
      <c r="M40" s="44"/>
      <c r="N40" s="48"/>
      <c r="O40" s="48"/>
      <c r="P40" s="48"/>
      <c r="Q40" s="48"/>
    </row>
    <row r="41" spans="1:24" x14ac:dyDescent="0.25">
      <c r="A41" s="42">
        <v>38352</v>
      </c>
      <c r="B41" s="41">
        <v>240.86</v>
      </c>
      <c r="C41" s="39" t="s">
        <v>68</v>
      </c>
      <c r="D41" s="39">
        <v>2084557.3</v>
      </c>
      <c r="E41" s="39">
        <f t="shared" si="0"/>
        <v>1</v>
      </c>
      <c r="F41" s="39">
        <f t="shared" si="1"/>
        <v>1</v>
      </c>
      <c r="G41" s="40">
        <f t="shared" si="2"/>
        <v>2</v>
      </c>
      <c r="H41" s="39" t="str">
        <f t="shared" si="3"/>
        <v/>
      </c>
      <c r="I41" s="39">
        <f t="shared" si="4"/>
        <v>1</v>
      </c>
      <c r="J41" s="39" t="str">
        <f t="shared" si="5"/>
        <v/>
      </c>
      <c r="K41" s="39" t="str">
        <f t="shared" si="6"/>
        <v/>
      </c>
      <c r="L41" s="43"/>
      <c r="M41" s="44"/>
      <c r="N41" s="48"/>
      <c r="O41" s="48"/>
      <c r="P41" s="48"/>
      <c r="Q41" s="48"/>
      <c r="R41" s="44"/>
    </row>
    <row r="42" spans="1:24" x14ac:dyDescent="0.25">
      <c r="A42" s="42">
        <v>38442</v>
      </c>
      <c r="B42" s="41">
        <v>237.74</v>
      </c>
      <c r="C42" s="39" t="s">
        <v>67</v>
      </c>
      <c r="D42" s="39">
        <v>2089718.6</v>
      </c>
      <c r="E42" s="39">
        <f t="shared" si="0"/>
        <v>0</v>
      </c>
      <c r="F42" s="39">
        <f t="shared" si="1"/>
        <v>1</v>
      </c>
      <c r="G42" s="40">
        <f t="shared" si="2"/>
        <v>1</v>
      </c>
      <c r="H42" s="39" t="str">
        <f t="shared" si="3"/>
        <v/>
      </c>
      <c r="I42" s="39" t="str">
        <f t="shared" si="4"/>
        <v/>
      </c>
      <c r="J42" s="39">
        <f t="shared" si="5"/>
        <v>1</v>
      </c>
      <c r="K42" s="39" t="str">
        <f t="shared" si="6"/>
        <v/>
      </c>
      <c r="L42" s="43"/>
      <c r="M42" s="44"/>
      <c r="N42" s="44"/>
      <c r="O42" s="44"/>
      <c r="P42" s="44"/>
      <c r="Q42" s="44"/>
      <c r="R42" s="44"/>
    </row>
    <row r="43" spans="1:24" x14ac:dyDescent="0.25">
      <c r="A43" s="42">
        <v>38533</v>
      </c>
      <c r="B43" s="41">
        <v>251.11</v>
      </c>
      <c r="C43" s="39" t="s">
        <v>66</v>
      </c>
      <c r="D43" s="39">
        <v>2101382.2999999998</v>
      </c>
      <c r="E43" s="39">
        <f t="shared" si="0"/>
        <v>1</v>
      </c>
      <c r="F43" s="39">
        <f t="shared" si="1"/>
        <v>1</v>
      </c>
      <c r="G43" s="40">
        <f t="shared" si="2"/>
        <v>2</v>
      </c>
      <c r="H43" s="39" t="str">
        <f t="shared" si="3"/>
        <v/>
      </c>
      <c r="I43" s="39">
        <f t="shared" si="4"/>
        <v>1</v>
      </c>
      <c r="J43" s="39" t="str">
        <f t="shared" si="5"/>
        <v/>
      </c>
      <c r="K43" s="39" t="str">
        <f t="shared" si="6"/>
        <v/>
      </c>
      <c r="L43" s="43"/>
      <c r="M43" s="44"/>
      <c r="N43" s="47"/>
      <c r="O43" s="47"/>
      <c r="P43" s="47"/>
      <c r="Q43" s="47"/>
    </row>
    <row r="44" spans="1:24" x14ac:dyDescent="0.25">
      <c r="A44" s="42">
        <v>38625</v>
      </c>
      <c r="B44" s="41">
        <v>262.19</v>
      </c>
      <c r="C44" s="39" t="s">
        <v>65</v>
      </c>
      <c r="D44" s="39">
        <v>2117309.2000000002</v>
      </c>
      <c r="E44" s="39">
        <f t="shared" si="0"/>
        <v>1</v>
      </c>
      <c r="F44" s="39">
        <f t="shared" si="1"/>
        <v>1</v>
      </c>
      <c r="G44" s="40">
        <f t="shared" si="2"/>
        <v>2</v>
      </c>
      <c r="H44" s="39" t="str">
        <f t="shared" si="3"/>
        <v/>
      </c>
      <c r="I44" s="39">
        <f t="shared" si="4"/>
        <v>1</v>
      </c>
      <c r="J44" s="39" t="str">
        <f t="shared" si="5"/>
        <v/>
      </c>
      <c r="K44" s="39" t="str">
        <f t="shared" si="6"/>
        <v/>
      </c>
      <c r="L44" s="43"/>
      <c r="M44" s="44"/>
      <c r="N44" s="44"/>
      <c r="O44" s="44"/>
      <c r="P44" s="44"/>
      <c r="Q44" s="44"/>
    </row>
    <row r="45" spans="1:24" x14ac:dyDescent="0.25">
      <c r="A45" s="42">
        <v>38717</v>
      </c>
      <c r="B45" s="41">
        <v>275.92</v>
      </c>
      <c r="C45" s="39" t="s">
        <v>64</v>
      </c>
      <c r="D45" s="39">
        <v>2130192.7999999998</v>
      </c>
      <c r="E45" s="39">
        <f t="shared" si="0"/>
        <v>1</v>
      </c>
      <c r="F45" s="39">
        <f t="shared" si="1"/>
        <v>1</v>
      </c>
      <c r="G45" s="40">
        <f t="shared" si="2"/>
        <v>2</v>
      </c>
      <c r="H45" s="39" t="str">
        <f t="shared" si="3"/>
        <v/>
      </c>
      <c r="I45" s="39">
        <f t="shared" si="4"/>
        <v>1</v>
      </c>
      <c r="J45" s="39" t="str">
        <f t="shared" si="5"/>
        <v/>
      </c>
      <c r="K45" s="39" t="str">
        <f t="shared" si="6"/>
        <v/>
      </c>
      <c r="L45" s="43"/>
      <c r="M45" s="44"/>
      <c r="N45" s="44"/>
      <c r="O45" s="44"/>
      <c r="P45" s="47"/>
      <c r="Q45" s="47"/>
    </row>
    <row r="46" spans="1:24" x14ac:dyDescent="0.25">
      <c r="A46" s="42">
        <v>38807</v>
      </c>
      <c r="B46" s="41">
        <v>297.39999999999998</v>
      </c>
      <c r="C46" s="39" t="s">
        <v>63</v>
      </c>
      <c r="D46" s="39">
        <v>2149577.1</v>
      </c>
      <c r="E46" s="39">
        <f t="shared" si="0"/>
        <v>1</v>
      </c>
      <c r="F46" s="39">
        <f t="shared" si="1"/>
        <v>1</v>
      </c>
      <c r="G46" s="40">
        <f t="shared" si="2"/>
        <v>2</v>
      </c>
      <c r="H46" s="39" t="str">
        <f t="shared" si="3"/>
        <v/>
      </c>
      <c r="I46" s="39">
        <f t="shared" si="4"/>
        <v>1</v>
      </c>
      <c r="J46" s="39" t="str">
        <f t="shared" si="5"/>
        <v/>
      </c>
      <c r="K46" s="39" t="str">
        <f t="shared" si="6"/>
        <v/>
      </c>
      <c r="L46" s="43"/>
      <c r="M46" s="44"/>
      <c r="N46" s="44"/>
      <c r="O46" s="44"/>
      <c r="P46" s="44"/>
      <c r="Q46" s="44"/>
    </row>
    <row r="47" spans="1:24" x14ac:dyDescent="0.25">
      <c r="A47" s="42">
        <v>38898</v>
      </c>
      <c r="B47" s="41">
        <v>310.02999999999997</v>
      </c>
      <c r="C47" s="39" t="s">
        <v>62</v>
      </c>
      <c r="D47" s="39">
        <v>2172910</v>
      </c>
      <c r="E47" s="39">
        <f t="shared" si="0"/>
        <v>1</v>
      </c>
      <c r="F47" s="39">
        <f t="shared" si="1"/>
        <v>1</v>
      </c>
      <c r="G47" s="40">
        <f t="shared" si="2"/>
        <v>2</v>
      </c>
      <c r="H47" s="39" t="str">
        <f t="shared" si="3"/>
        <v/>
      </c>
      <c r="I47" s="39">
        <f t="shared" si="4"/>
        <v>1</v>
      </c>
      <c r="J47" s="39" t="str">
        <f t="shared" si="5"/>
        <v/>
      </c>
      <c r="K47" s="39" t="str">
        <f t="shared" si="6"/>
        <v/>
      </c>
      <c r="L47" s="43"/>
      <c r="M47" s="44"/>
      <c r="N47" s="44"/>
      <c r="O47" s="44"/>
      <c r="P47" s="44"/>
      <c r="Q47" s="44"/>
    </row>
    <row r="48" spans="1:24" x14ac:dyDescent="0.25">
      <c r="A48" s="42">
        <v>38990</v>
      </c>
      <c r="B48" s="41">
        <v>334.44</v>
      </c>
      <c r="C48" s="39" t="s">
        <v>61</v>
      </c>
      <c r="D48" s="39">
        <v>2185530.2000000002</v>
      </c>
      <c r="E48" s="39">
        <f t="shared" si="0"/>
        <v>1</v>
      </c>
      <c r="F48" s="39">
        <f t="shared" si="1"/>
        <v>1</v>
      </c>
      <c r="G48" s="40">
        <f t="shared" si="2"/>
        <v>2</v>
      </c>
      <c r="H48" s="39" t="str">
        <f t="shared" si="3"/>
        <v/>
      </c>
      <c r="I48" s="39">
        <f t="shared" si="4"/>
        <v>1</v>
      </c>
      <c r="J48" s="39" t="str">
        <f t="shared" si="5"/>
        <v/>
      </c>
      <c r="K48" s="39" t="str">
        <f t="shared" si="6"/>
        <v/>
      </c>
      <c r="L48" s="43"/>
      <c r="M48" s="44"/>
      <c r="N48" s="44"/>
      <c r="O48" s="44"/>
      <c r="P48" s="44"/>
      <c r="Q48" s="44"/>
    </row>
    <row r="49" spans="1:17" x14ac:dyDescent="0.25">
      <c r="A49" s="42">
        <v>39082</v>
      </c>
      <c r="B49" s="41">
        <v>320.66000000000003</v>
      </c>
      <c r="C49" s="39" t="s">
        <v>60</v>
      </c>
      <c r="D49" s="39">
        <v>2211104.6</v>
      </c>
      <c r="E49" s="39">
        <f t="shared" si="0"/>
        <v>0</v>
      </c>
      <c r="F49" s="39">
        <f t="shared" si="1"/>
        <v>1</v>
      </c>
      <c r="G49" s="40">
        <f t="shared" si="2"/>
        <v>1</v>
      </c>
      <c r="H49" s="39" t="str">
        <f t="shared" si="3"/>
        <v/>
      </c>
      <c r="I49" s="39" t="str">
        <f t="shared" si="4"/>
        <v/>
      </c>
      <c r="J49" s="39">
        <f t="shared" si="5"/>
        <v>1</v>
      </c>
      <c r="K49" s="39" t="str">
        <f t="shared" si="6"/>
        <v/>
      </c>
      <c r="L49" s="43"/>
      <c r="M49" s="44"/>
      <c r="N49" s="46"/>
      <c r="O49" s="45"/>
      <c r="P49" s="44"/>
      <c r="Q49" s="44"/>
    </row>
    <row r="50" spans="1:17" x14ac:dyDescent="0.25">
      <c r="A50" s="42">
        <v>39172</v>
      </c>
      <c r="B50" s="41">
        <v>341.43</v>
      </c>
      <c r="C50" s="39" t="s">
        <v>59</v>
      </c>
      <c r="D50" s="39">
        <v>2225316.1</v>
      </c>
      <c r="E50" s="39">
        <f t="shared" si="0"/>
        <v>1</v>
      </c>
      <c r="F50" s="39">
        <f t="shared" si="1"/>
        <v>1</v>
      </c>
      <c r="G50" s="40">
        <f t="shared" si="2"/>
        <v>2</v>
      </c>
      <c r="H50" s="39" t="str">
        <f t="shared" si="3"/>
        <v/>
      </c>
      <c r="I50" s="39">
        <f t="shared" si="4"/>
        <v>1</v>
      </c>
      <c r="J50" s="39" t="str">
        <f t="shared" si="5"/>
        <v/>
      </c>
      <c r="K50" s="39" t="str">
        <f t="shared" si="6"/>
        <v/>
      </c>
      <c r="L50" s="43"/>
      <c r="M50" s="44"/>
    </row>
    <row r="51" spans="1:17" x14ac:dyDescent="0.25">
      <c r="A51" s="42">
        <v>39263</v>
      </c>
      <c r="B51" s="41">
        <v>365.26</v>
      </c>
      <c r="C51" s="39" t="s">
        <v>58</v>
      </c>
      <c r="D51" s="39">
        <v>2240973.5</v>
      </c>
      <c r="E51" s="39">
        <f t="shared" si="0"/>
        <v>1</v>
      </c>
      <c r="F51" s="39">
        <f t="shared" si="1"/>
        <v>1</v>
      </c>
      <c r="G51" s="40">
        <f t="shared" si="2"/>
        <v>2</v>
      </c>
      <c r="H51" s="39" t="str">
        <f t="shared" si="3"/>
        <v/>
      </c>
      <c r="I51" s="39">
        <f t="shared" si="4"/>
        <v>1</v>
      </c>
      <c r="J51" s="39" t="str">
        <f t="shared" si="5"/>
        <v/>
      </c>
      <c r="K51" s="39" t="str">
        <f t="shared" si="6"/>
        <v/>
      </c>
      <c r="L51" s="43"/>
      <c r="M51" s="44"/>
    </row>
    <row r="52" spans="1:17" x14ac:dyDescent="0.25">
      <c r="A52" s="42">
        <v>39355</v>
      </c>
      <c r="B52" s="41">
        <v>374.22</v>
      </c>
      <c r="C52" s="39" t="s">
        <v>57</v>
      </c>
      <c r="D52" s="39">
        <v>2250678.1</v>
      </c>
      <c r="E52" s="39">
        <f t="shared" si="0"/>
        <v>1</v>
      </c>
      <c r="F52" s="39">
        <f t="shared" si="1"/>
        <v>1</v>
      </c>
      <c r="G52" s="40">
        <f t="shared" si="2"/>
        <v>2</v>
      </c>
      <c r="H52" s="39" t="str">
        <f t="shared" si="3"/>
        <v/>
      </c>
      <c r="I52" s="39">
        <f t="shared" si="4"/>
        <v>1</v>
      </c>
      <c r="J52" s="39" t="str">
        <f t="shared" si="5"/>
        <v/>
      </c>
      <c r="K52" s="39" t="str">
        <f t="shared" si="6"/>
        <v/>
      </c>
      <c r="L52" s="43"/>
      <c r="M52" s="44"/>
    </row>
    <row r="53" spans="1:17" x14ac:dyDescent="0.25">
      <c r="A53" s="42">
        <v>39447</v>
      </c>
      <c r="B53" s="41">
        <v>393.71</v>
      </c>
      <c r="C53" s="39" t="s">
        <v>56</v>
      </c>
      <c r="D53" s="39">
        <v>2263313.5</v>
      </c>
      <c r="E53" s="39">
        <f t="shared" si="0"/>
        <v>1</v>
      </c>
      <c r="F53" s="39">
        <f t="shared" si="1"/>
        <v>1</v>
      </c>
      <c r="G53" s="40">
        <f t="shared" si="2"/>
        <v>2</v>
      </c>
      <c r="H53" s="39" t="str">
        <f t="shared" si="3"/>
        <v/>
      </c>
      <c r="I53" s="39">
        <f t="shared" si="4"/>
        <v>1</v>
      </c>
      <c r="J53" s="39" t="str">
        <f t="shared" si="5"/>
        <v/>
      </c>
      <c r="K53" s="39" t="str">
        <f t="shared" si="6"/>
        <v/>
      </c>
      <c r="L53" s="43"/>
      <c r="M53" s="44"/>
    </row>
    <row r="54" spans="1:17" x14ac:dyDescent="0.25">
      <c r="A54" s="42">
        <v>39538</v>
      </c>
      <c r="B54" s="41">
        <v>377.86</v>
      </c>
      <c r="C54" s="39" t="s">
        <v>55</v>
      </c>
      <c r="D54" s="39">
        <v>2272854.6</v>
      </c>
      <c r="E54" s="39">
        <f t="shared" si="0"/>
        <v>0</v>
      </c>
      <c r="F54" s="39">
        <f t="shared" si="1"/>
        <v>1</v>
      </c>
      <c r="G54" s="40">
        <f t="shared" si="2"/>
        <v>1</v>
      </c>
      <c r="H54" s="39" t="str">
        <f t="shared" si="3"/>
        <v/>
      </c>
      <c r="I54" s="39" t="str">
        <f t="shared" si="4"/>
        <v/>
      </c>
      <c r="J54" s="39">
        <f t="shared" si="5"/>
        <v>1</v>
      </c>
      <c r="K54" s="39" t="str">
        <f t="shared" si="6"/>
        <v/>
      </c>
      <c r="L54" s="43"/>
      <c r="M54" s="44"/>
    </row>
    <row r="55" spans="1:17" x14ac:dyDescent="0.25">
      <c r="A55" s="42">
        <v>39629</v>
      </c>
      <c r="B55" s="41">
        <v>364.64</v>
      </c>
      <c r="C55" s="39" t="s">
        <v>54</v>
      </c>
      <c r="D55" s="39">
        <v>2266081.9</v>
      </c>
      <c r="E55" s="39">
        <f t="shared" si="0"/>
        <v>0</v>
      </c>
      <c r="F55" s="39">
        <f t="shared" si="1"/>
        <v>0</v>
      </c>
      <c r="G55" s="40">
        <f t="shared" si="2"/>
        <v>0</v>
      </c>
      <c r="H55" s="39">
        <f t="shared" si="3"/>
        <v>1</v>
      </c>
      <c r="I55" s="39" t="str">
        <f t="shared" si="4"/>
        <v/>
      </c>
      <c r="J55" s="39" t="str">
        <f t="shared" si="5"/>
        <v/>
      </c>
      <c r="K55" s="39" t="str">
        <f t="shared" si="6"/>
        <v/>
      </c>
      <c r="L55" s="43"/>
      <c r="M55" s="44"/>
    </row>
    <row r="56" spans="1:17" x14ac:dyDescent="0.25">
      <c r="A56" s="42">
        <v>39721</v>
      </c>
      <c r="B56" s="41">
        <v>305.95999999999998</v>
      </c>
      <c r="C56" s="39" t="s">
        <v>53</v>
      </c>
      <c r="D56" s="39">
        <v>2254297.6</v>
      </c>
      <c r="E56" s="39">
        <f t="shared" si="0"/>
        <v>0</v>
      </c>
      <c r="F56" s="39">
        <f t="shared" si="1"/>
        <v>0</v>
      </c>
      <c r="G56" s="40">
        <f t="shared" si="2"/>
        <v>0</v>
      </c>
      <c r="H56" s="39">
        <f t="shared" si="3"/>
        <v>1</v>
      </c>
      <c r="I56" s="39" t="str">
        <f t="shared" si="4"/>
        <v/>
      </c>
      <c r="J56" s="39" t="str">
        <f t="shared" si="5"/>
        <v/>
      </c>
      <c r="K56" s="39" t="str">
        <f t="shared" si="6"/>
        <v/>
      </c>
      <c r="L56" s="43"/>
      <c r="M56" s="44"/>
    </row>
    <row r="57" spans="1:17" x14ac:dyDescent="0.25">
      <c r="A57" s="42">
        <v>39813</v>
      </c>
      <c r="B57" s="41">
        <v>289.39</v>
      </c>
      <c r="C57" s="39" t="s">
        <v>52</v>
      </c>
      <c r="D57" s="39">
        <v>2214540.5</v>
      </c>
      <c r="E57" s="39">
        <f t="shared" si="0"/>
        <v>0</v>
      </c>
      <c r="F57" s="39">
        <f t="shared" si="1"/>
        <v>0</v>
      </c>
      <c r="G57" s="40">
        <f t="shared" si="2"/>
        <v>0</v>
      </c>
      <c r="H57" s="39">
        <f t="shared" si="3"/>
        <v>1</v>
      </c>
      <c r="I57" s="39" t="str">
        <f t="shared" si="4"/>
        <v/>
      </c>
      <c r="J57" s="39" t="str">
        <f t="shared" si="5"/>
        <v/>
      </c>
      <c r="K57" s="39" t="str">
        <f t="shared" si="6"/>
        <v/>
      </c>
      <c r="L57" s="43"/>
      <c r="M57" s="44"/>
    </row>
    <row r="58" spans="1:17" x14ac:dyDescent="0.25">
      <c r="A58" s="42">
        <v>39903</v>
      </c>
      <c r="B58" s="41">
        <v>256.05</v>
      </c>
      <c r="C58" s="39" t="s">
        <v>51</v>
      </c>
      <c r="D58" s="39">
        <v>2145132</v>
      </c>
      <c r="E58" s="39">
        <f t="shared" si="0"/>
        <v>0</v>
      </c>
      <c r="F58" s="39">
        <f t="shared" si="1"/>
        <v>0</v>
      </c>
      <c r="G58" s="40">
        <f t="shared" si="2"/>
        <v>0</v>
      </c>
      <c r="H58" s="39">
        <f t="shared" si="3"/>
        <v>1</v>
      </c>
      <c r="I58" s="39" t="str">
        <f t="shared" si="4"/>
        <v/>
      </c>
      <c r="J58" s="39" t="str">
        <f t="shared" si="5"/>
        <v/>
      </c>
      <c r="K58" s="39" t="str">
        <f t="shared" si="6"/>
        <v/>
      </c>
      <c r="L58" s="43"/>
      <c r="M58" s="44"/>
    </row>
    <row r="59" spans="1:17" x14ac:dyDescent="0.25">
      <c r="A59" s="42">
        <v>39994</v>
      </c>
      <c r="B59" s="41">
        <v>198.36</v>
      </c>
      <c r="C59" s="39" t="s">
        <v>50</v>
      </c>
      <c r="D59" s="39">
        <v>2144460</v>
      </c>
      <c r="E59" s="39">
        <f t="shared" si="0"/>
        <v>0</v>
      </c>
      <c r="F59" s="39">
        <f t="shared" si="1"/>
        <v>0</v>
      </c>
      <c r="G59" s="40">
        <f t="shared" si="2"/>
        <v>0</v>
      </c>
      <c r="H59" s="39">
        <f t="shared" si="3"/>
        <v>1</v>
      </c>
      <c r="I59" s="39" t="str">
        <f t="shared" si="4"/>
        <v/>
      </c>
      <c r="J59" s="39" t="str">
        <f t="shared" si="5"/>
        <v/>
      </c>
      <c r="K59" s="39" t="str">
        <f t="shared" si="6"/>
        <v/>
      </c>
      <c r="L59" s="43"/>
      <c r="M59" s="44"/>
    </row>
    <row r="60" spans="1:17" x14ac:dyDescent="0.25">
      <c r="A60" s="42">
        <v>40086</v>
      </c>
      <c r="B60" s="41">
        <v>176.46</v>
      </c>
      <c r="C60" s="39" t="s">
        <v>49</v>
      </c>
      <c r="D60" s="39">
        <v>2152792.9</v>
      </c>
      <c r="E60" s="39">
        <f t="shared" si="0"/>
        <v>0</v>
      </c>
      <c r="F60" s="39">
        <f t="shared" si="1"/>
        <v>1</v>
      </c>
      <c r="G60" s="40">
        <f t="shared" si="2"/>
        <v>1</v>
      </c>
      <c r="H60" s="39" t="str">
        <f t="shared" si="3"/>
        <v/>
      </c>
      <c r="I60" s="39" t="str">
        <f t="shared" si="4"/>
        <v/>
      </c>
      <c r="J60" s="39">
        <f t="shared" si="5"/>
        <v>1</v>
      </c>
      <c r="K60" s="39" t="str">
        <f t="shared" si="6"/>
        <v/>
      </c>
      <c r="L60" s="43"/>
      <c r="M60" s="44"/>
    </row>
    <row r="61" spans="1:17" x14ac:dyDescent="0.25">
      <c r="A61" s="42">
        <v>40178</v>
      </c>
      <c r="B61" s="41">
        <v>205.83</v>
      </c>
      <c r="C61" s="39" t="s">
        <v>48</v>
      </c>
      <c r="D61" s="39">
        <v>2162552.5</v>
      </c>
      <c r="E61" s="39">
        <f t="shared" si="0"/>
        <v>1</v>
      </c>
      <c r="F61" s="39">
        <f t="shared" si="1"/>
        <v>1</v>
      </c>
      <c r="G61" s="40">
        <f t="shared" si="2"/>
        <v>2</v>
      </c>
      <c r="H61" s="39" t="str">
        <f t="shared" si="3"/>
        <v/>
      </c>
      <c r="I61" s="39">
        <f t="shared" si="4"/>
        <v>1</v>
      </c>
      <c r="J61" s="39" t="str">
        <f t="shared" si="5"/>
        <v/>
      </c>
      <c r="K61" s="39" t="str">
        <f t="shared" si="6"/>
        <v/>
      </c>
      <c r="L61" s="43"/>
      <c r="M61" s="44"/>
    </row>
    <row r="62" spans="1:17" x14ac:dyDescent="0.25">
      <c r="A62" s="42">
        <v>40268</v>
      </c>
      <c r="B62" s="41">
        <v>242.47</v>
      </c>
      <c r="C62" s="39" t="s">
        <v>47</v>
      </c>
      <c r="D62" s="39">
        <v>2171618.7999999998</v>
      </c>
      <c r="E62" s="39">
        <f t="shared" si="0"/>
        <v>1</v>
      </c>
      <c r="F62" s="39">
        <f t="shared" si="1"/>
        <v>1</v>
      </c>
      <c r="G62" s="40">
        <f t="shared" si="2"/>
        <v>2</v>
      </c>
      <c r="H62" s="39" t="str">
        <f t="shared" si="3"/>
        <v/>
      </c>
      <c r="I62" s="39">
        <f t="shared" si="4"/>
        <v>1</v>
      </c>
      <c r="J62" s="39" t="str">
        <f t="shared" si="5"/>
        <v/>
      </c>
      <c r="K62" s="39" t="str">
        <f t="shared" si="6"/>
        <v/>
      </c>
      <c r="L62" s="43"/>
      <c r="M62" s="44"/>
    </row>
    <row r="63" spans="1:17" x14ac:dyDescent="0.25">
      <c r="A63" s="42">
        <v>40359</v>
      </c>
      <c r="B63" s="41">
        <v>253.89</v>
      </c>
      <c r="C63" s="39" t="s">
        <v>46</v>
      </c>
      <c r="D63" s="39">
        <v>2192665.7999999998</v>
      </c>
      <c r="E63" s="39">
        <f t="shared" si="0"/>
        <v>1</v>
      </c>
      <c r="F63" s="39">
        <f t="shared" si="1"/>
        <v>1</v>
      </c>
      <c r="G63" s="40">
        <f t="shared" si="2"/>
        <v>2</v>
      </c>
      <c r="H63" s="39" t="str">
        <f t="shared" si="3"/>
        <v/>
      </c>
      <c r="I63" s="39">
        <f t="shared" si="4"/>
        <v>1</v>
      </c>
      <c r="J63" s="39" t="str">
        <f t="shared" si="5"/>
        <v/>
      </c>
      <c r="K63" s="39" t="str">
        <f t="shared" si="6"/>
        <v/>
      </c>
      <c r="L63" s="43"/>
      <c r="M63" s="44"/>
    </row>
    <row r="64" spans="1:17" x14ac:dyDescent="0.25">
      <c r="A64" s="42">
        <v>40451</v>
      </c>
      <c r="B64" s="41">
        <v>263.57</v>
      </c>
      <c r="C64" s="39" t="s">
        <v>45</v>
      </c>
      <c r="D64" s="39">
        <v>2202207.4</v>
      </c>
      <c r="E64" s="39">
        <f t="shared" si="0"/>
        <v>1</v>
      </c>
      <c r="F64" s="39">
        <f t="shared" si="1"/>
        <v>1</v>
      </c>
      <c r="G64" s="40">
        <f t="shared" si="2"/>
        <v>2</v>
      </c>
      <c r="H64" s="39" t="str">
        <f t="shared" si="3"/>
        <v/>
      </c>
      <c r="I64" s="39">
        <f t="shared" si="4"/>
        <v>1</v>
      </c>
      <c r="J64" s="39" t="str">
        <f t="shared" si="5"/>
        <v/>
      </c>
      <c r="K64" s="39" t="str">
        <f t="shared" si="6"/>
        <v/>
      </c>
      <c r="L64" s="43"/>
      <c r="M64" s="44"/>
    </row>
    <row r="65" spans="1:13" x14ac:dyDescent="0.25">
      <c r="A65" s="42">
        <v>40543</v>
      </c>
      <c r="B65" s="41">
        <v>243.32</v>
      </c>
      <c r="C65" s="39" t="s">
        <v>44</v>
      </c>
      <c r="D65" s="39">
        <v>2215917.2000000002</v>
      </c>
      <c r="E65" s="39">
        <f t="shared" si="0"/>
        <v>0</v>
      </c>
      <c r="F65" s="39">
        <f t="shared" si="1"/>
        <v>1</v>
      </c>
      <c r="G65" s="40">
        <f t="shared" si="2"/>
        <v>1</v>
      </c>
      <c r="H65" s="39" t="str">
        <f t="shared" si="3"/>
        <v/>
      </c>
      <c r="I65" s="39" t="str">
        <f t="shared" si="4"/>
        <v/>
      </c>
      <c r="J65" s="39">
        <f t="shared" si="5"/>
        <v>1</v>
      </c>
      <c r="K65" s="39" t="str">
        <f t="shared" si="6"/>
        <v/>
      </c>
      <c r="L65" s="43"/>
      <c r="M65" s="44"/>
    </row>
    <row r="66" spans="1:13" x14ac:dyDescent="0.25">
      <c r="A66" s="42">
        <v>40633</v>
      </c>
      <c r="B66" s="41">
        <v>259.72000000000003</v>
      </c>
      <c r="C66" s="39" t="s">
        <v>43</v>
      </c>
      <c r="D66" s="39">
        <v>2234593.9</v>
      </c>
      <c r="E66" s="39">
        <f t="shared" si="0"/>
        <v>1</v>
      </c>
      <c r="F66" s="39">
        <f t="shared" si="1"/>
        <v>1</v>
      </c>
      <c r="G66" s="40">
        <f t="shared" si="2"/>
        <v>2</v>
      </c>
      <c r="H66" s="39" t="str">
        <f t="shared" si="3"/>
        <v/>
      </c>
      <c r="I66" s="39">
        <f t="shared" si="4"/>
        <v>1</v>
      </c>
      <c r="J66" s="39" t="str">
        <f t="shared" si="5"/>
        <v/>
      </c>
      <c r="K66" s="39" t="str">
        <f t="shared" si="6"/>
        <v/>
      </c>
      <c r="L66" s="43"/>
      <c r="M66" s="44"/>
    </row>
    <row r="67" spans="1:13" x14ac:dyDescent="0.25">
      <c r="A67" s="42">
        <v>40724</v>
      </c>
      <c r="B67" s="41">
        <v>275.81</v>
      </c>
      <c r="C67" s="39" t="s">
        <v>42</v>
      </c>
      <c r="D67" s="39">
        <v>2234714.5</v>
      </c>
      <c r="E67" s="39">
        <f t="shared" si="0"/>
        <v>1</v>
      </c>
      <c r="F67" s="39">
        <f t="shared" si="1"/>
        <v>1</v>
      </c>
      <c r="G67" s="40">
        <f t="shared" si="2"/>
        <v>2</v>
      </c>
      <c r="H67" s="39" t="str">
        <f t="shared" si="3"/>
        <v/>
      </c>
      <c r="I67" s="39">
        <f t="shared" si="4"/>
        <v>1</v>
      </c>
      <c r="J67" s="39" t="str">
        <f t="shared" si="5"/>
        <v/>
      </c>
      <c r="K67" s="39" t="str">
        <f t="shared" si="6"/>
        <v/>
      </c>
      <c r="L67" s="43"/>
      <c r="M67" s="44"/>
    </row>
    <row r="68" spans="1:13" x14ac:dyDescent="0.25">
      <c r="A68" s="42">
        <v>40816</v>
      </c>
      <c r="B68" s="41">
        <v>275.89999999999998</v>
      </c>
      <c r="C68" s="39" t="s">
        <v>41</v>
      </c>
      <c r="D68" s="39">
        <v>2237469.2000000002</v>
      </c>
      <c r="E68" s="39">
        <f t="shared" ref="E68:E104" si="7">IF(B68&gt;B67,1,IF(B68&lt;B67,0,#N/A))</f>
        <v>1</v>
      </c>
      <c r="F68" s="39">
        <f t="shared" ref="F68:F104" si="8">IF(D68&gt;D67,1,IF(D68&lt;D67,0,#N/A))</f>
        <v>1</v>
      </c>
      <c r="G68" s="40">
        <f t="shared" ref="G68:G104" si="9">E68+F68</f>
        <v>2</v>
      </c>
      <c r="H68" s="39" t="str">
        <f t="shared" ref="H68:H104" si="10">IF(AND(E68=0,F68=0),1,"")</f>
        <v/>
      </c>
      <c r="I68" s="39">
        <f t="shared" ref="I68:I104" si="11">IF(AND(E68=1,F68=1),1,"")</f>
        <v>1</v>
      </c>
      <c r="J68" s="39" t="str">
        <f t="shared" ref="J68:J104" si="12">IF(AND(E68=0,F68=1),1,"")</f>
        <v/>
      </c>
      <c r="K68" s="39" t="str">
        <f t="shared" ref="K68:K104" si="13">IF(AND(E68=1,F68=0),1,"")</f>
        <v/>
      </c>
      <c r="L68" s="43"/>
      <c r="M68" s="44"/>
    </row>
    <row r="69" spans="1:13" x14ac:dyDescent="0.25">
      <c r="A69" s="42">
        <v>40908</v>
      </c>
      <c r="B69" s="41">
        <v>272.86</v>
      </c>
      <c r="C69" s="39" t="s">
        <v>40</v>
      </c>
      <c r="D69" s="39">
        <v>2228877.2999999998</v>
      </c>
      <c r="E69" s="39">
        <f t="shared" si="7"/>
        <v>0</v>
      </c>
      <c r="F69" s="39">
        <f t="shared" si="8"/>
        <v>0</v>
      </c>
      <c r="G69" s="40">
        <f t="shared" si="9"/>
        <v>0</v>
      </c>
      <c r="H69" s="39">
        <f t="shared" si="10"/>
        <v>1</v>
      </c>
      <c r="I69" s="39" t="str">
        <f t="shared" si="11"/>
        <v/>
      </c>
      <c r="J69" s="39" t="str">
        <f t="shared" si="12"/>
        <v/>
      </c>
      <c r="K69" s="39" t="str">
        <f t="shared" si="13"/>
        <v/>
      </c>
      <c r="L69" s="43"/>
      <c r="M69" s="44"/>
    </row>
    <row r="70" spans="1:13" x14ac:dyDescent="0.25">
      <c r="A70" s="42">
        <v>40999</v>
      </c>
      <c r="B70" s="41">
        <v>226.18</v>
      </c>
      <c r="C70" s="39" t="s">
        <v>39</v>
      </c>
      <c r="D70" s="39">
        <v>2223793</v>
      </c>
      <c r="E70" s="39">
        <f t="shared" si="7"/>
        <v>0</v>
      </c>
      <c r="F70" s="39">
        <f t="shared" si="8"/>
        <v>0</v>
      </c>
      <c r="G70" s="40">
        <f t="shared" si="9"/>
        <v>0</v>
      </c>
      <c r="H70" s="39">
        <f t="shared" si="10"/>
        <v>1</v>
      </c>
      <c r="I70" s="39" t="str">
        <f t="shared" si="11"/>
        <v/>
      </c>
      <c r="J70" s="39" t="str">
        <f t="shared" si="12"/>
        <v/>
      </c>
      <c r="K70" s="39" t="str">
        <f t="shared" si="13"/>
        <v/>
      </c>
      <c r="L70" s="43"/>
      <c r="M70" s="44"/>
    </row>
    <row r="71" spans="1:13" x14ac:dyDescent="0.25">
      <c r="A71" s="42">
        <v>41090</v>
      </c>
      <c r="B71" s="41">
        <v>244.54</v>
      </c>
      <c r="C71" s="39" t="s">
        <v>38</v>
      </c>
      <c r="D71" s="39">
        <v>2217657.6</v>
      </c>
      <c r="E71" s="39">
        <f t="shared" si="7"/>
        <v>1</v>
      </c>
      <c r="F71" s="39">
        <f t="shared" si="8"/>
        <v>0</v>
      </c>
      <c r="G71" s="40">
        <f t="shared" si="9"/>
        <v>1</v>
      </c>
      <c r="H71" s="39" t="str">
        <f t="shared" si="10"/>
        <v/>
      </c>
      <c r="I71" s="39" t="str">
        <f t="shared" si="11"/>
        <v/>
      </c>
      <c r="J71" s="39" t="str">
        <f t="shared" si="12"/>
        <v/>
      </c>
      <c r="K71" s="39">
        <f t="shared" si="13"/>
        <v>1</v>
      </c>
      <c r="L71" s="43"/>
      <c r="M71" s="44"/>
    </row>
    <row r="72" spans="1:13" x14ac:dyDescent="0.25">
      <c r="A72" s="42">
        <v>41182</v>
      </c>
      <c r="B72" s="41">
        <v>263.32</v>
      </c>
      <c r="C72" s="39" t="s">
        <v>37</v>
      </c>
      <c r="D72" s="39">
        <v>2214948.1</v>
      </c>
      <c r="E72" s="39">
        <f t="shared" si="7"/>
        <v>1</v>
      </c>
      <c r="F72" s="39">
        <f t="shared" si="8"/>
        <v>0</v>
      </c>
      <c r="G72" s="40">
        <f t="shared" si="9"/>
        <v>1</v>
      </c>
      <c r="H72" s="39" t="str">
        <f t="shared" si="10"/>
        <v/>
      </c>
      <c r="I72" s="39" t="str">
        <f t="shared" si="11"/>
        <v/>
      </c>
      <c r="J72" s="39" t="str">
        <f t="shared" si="12"/>
        <v/>
      </c>
      <c r="K72" s="39">
        <f t="shared" si="13"/>
        <v>1</v>
      </c>
      <c r="L72" s="43"/>
      <c r="M72" s="44"/>
    </row>
    <row r="73" spans="1:13" x14ac:dyDescent="0.25">
      <c r="A73" s="42">
        <v>41274</v>
      </c>
      <c r="B73" s="41">
        <v>251.17</v>
      </c>
      <c r="C73" s="39" t="s">
        <v>36</v>
      </c>
      <c r="D73" s="39">
        <v>2205834.7000000002</v>
      </c>
      <c r="E73" s="39">
        <f t="shared" si="7"/>
        <v>0</v>
      </c>
      <c r="F73" s="39">
        <f t="shared" si="8"/>
        <v>0</v>
      </c>
      <c r="G73" s="40">
        <f t="shared" si="9"/>
        <v>0</v>
      </c>
      <c r="H73" s="39">
        <f t="shared" si="10"/>
        <v>1</v>
      </c>
      <c r="I73" s="39" t="str">
        <f t="shared" si="11"/>
        <v/>
      </c>
      <c r="J73" s="39" t="str">
        <f t="shared" si="12"/>
        <v/>
      </c>
      <c r="K73" s="39" t="str">
        <f t="shared" si="13"/>
        <v/>
      </c>
      <c r="L73" s="43"/>
      <c r="M73" s="44"/>
    </row>
    <row r="74" spans="1:13" x14ac:dyDescent="0.25">
      <c r="A74" s="42">
        <v>41364</v>
      </c>
      <c r="B74" s="41">
        <v>268.48</v>
      </c>
      <c r="C74" s="39" t="s">
        <v>35</v>
      </c>
      <c r="D74" s="39">
        <v>2197395.2000000002</v>
      </c>
      <c r="E74" s="39">
        <f t="shared" si="7"/>
        <v>1</v>
      </c>
      <c r="F74" s="39">
        <f t="shared" si="8"/>
        <v>0</v>
      </c>
      <c r="G74" s="40">
        <f t="shared" si="9"/>
        <v>1</v>
      </c>
      <c r="H74" s="39" t="str">
        <f t="shared" si="10"/>
        <v/>
      </c>
      <c r="I74" s="39" t="str">
        <f t="shared" si="11"/>
        <v/>
      </c>
      <c r="J74" s="39" t="str">
        <f t="shared" si="12"/>
        <v/>
      </c>
      <c r="K74" s="39">
        <f t="shared" si="13"/>
        <v>1</v>
      </c>
      <c r="L74" s="43"/>
      <c r="M74" s="44"/>
    </row>
    <row r="75" spans="1:13" x14ac:dyDescent="0.25">
      <c r="A75" s="42">
        <v>41455</v>
      </c>
      <c r="B75" s="41">
        <v>279.68</v>
      </c>
      <c r="C75" s="39" t="s">
        <v>34</v>
      </c>
      <c r="D75" s="39">
        <v>2209195.7000000002</v>
      </c>
      <c r="E75" s="39">
        <f t="shared" si="7"/>
        <v>1</v>
      </c>
      <c r="F75" s="39">
        <f t="shared" si="8"/>
        <v>1</v>
      </c>
      <c r="G75" s="40">
        <f t="shared" si="9"/>
        <v>2</v>
      </c>
      <c r="H75" s="39" t="str">
        <f t="shared" si="10"/>
        <v/>
      </c>
      <c r="I75" s="39">
        <f t="shared" si="11"/>
        <v>1</v>
      </c>
      <c r="J75" s="39" t="str">
        <f t="shared" si="12"/>
        <v/>
      </c>
      <c r="K75" s="39" t="str">
        <f t="shared" si="13"/>
        <v/>
      </c>
      <c r="L75" s="43"/>
      <c r="M75" s="44"/>
    </row>
    <row r="76" spans="1:13" x14ac:dyDescent="0.25">
      <c r="A76" s="42">
        <v>41547</v>
      </c>
      <c r="B76" s="41">
        <v>293.77999999999997</v>
      </c>
      <c r="C76" s="39" t="s">
        <v>33</v>
      </c>
      <c r="D76" s="39">
        <v>2216295.1</v>
      </c>
      <c r="E76" s="39">
        <f t="shared" si="7"/>
        <v>1</v>
      </c>
      <c r="F76" s="39">
        <f t="shared" si="8"/>
        <v>1</v>
      </c>
      <c r="G76" s="40">
        <f t="shared" si="9"/>
        <v>2</v>
      </c>
      <c r="H76" s="39" t="str">
        <f t="shared" si="10"/>
        <v/>
      </c>
      <c r="I76" s="39">
        <f t="shared" si="11"/>
        <v>1</v>
      </c>
      <c r="J76" s="39" t="str">
        <f t="shared" si="12"/>
        <v/>
      </c>
      <c r="K76" s="39" t="str">
        <f t="shared" si="13"/>
        <v/>
      </c>
      <c r="L76" s="43"/>
      <c r="M76" s="44"/>
    </row>
    <row r="77" spans="1:13" x14ac:dyDescent="0.25">
      <c r="A77" s="42">
        <v>41639</v>
      </c>
      <c r="B77" s="41">
        <v>285.02</v>
      </c>
      <c r="C77" s="39" t="s">
        <v>32</v>
      </c>
      <c r="D77" s="39">
        <v>2222063.7000000002</v>
      </c>
      <c r="E77" s="39">
        <f t="shared" si="7"/>
        <v>0</v>
      </c>
      <c r="F77" s="39">
        <f t="shared" si="8"/>
        <v>1</v>
      </c>
      <c r="G77" s="40">
        <f t="shared" si="9"/>
        <v>1</v>
      </c>
      <c r="H77" s="39" t="str">
        <f t="shared" si="10"/>
        <v/>
      </c>
      <c r="I77" s="39" t="str">
        <f t="shared" si="11"/>
        <v/>
      </c>
      <c r="J77" s="39">
        <f t="shared" si="12"/>
        <v>1</v>
      </c>
      <c r="K77" s="39" t="str">
        <f t="shared" si="13"/>
        <v/>
      </c>
      <c r="L77" s="43"/>
      <c r="M77" s="44"/>
    </row>
    <row r="78" spans="1:13" x14ac:dyDescent="0.25">
      <c r="A78" s="42">
        <v>41729</v>
      </c>
      <c r="B78" s="41">
        <v>310.45999999999998</v>
      </c>
      <c r="C78" s="39" t="s">
        <v>31</v>
      </c>
      <c r="D78" s="39">
        <v>2231717</v>
      </c>
      <c r="E78" s="39">
        <f t="shared" si="7"/>
        <v>1</v>
      </c>
      <c r="F78" s="39">
        <f t="shared" si="8"/>
        <v>1</v>
      </c>
      <c r="G78" s="40">
        <f t="shared" si="9"/>
        <v>2</v>
      </c>
      <c r="H78" s="39" t="str">
        <f t="shared" si="10"/>
        <v/>
      </c>
      <c r="I78" s="39">
        <f t="shared" si="11"/>
        <v>1</v>
      </c>
      <c r="J78" s="39" t="str">
        <f t="shared" si="12"/>
        <v/>
      </c>
      <c r="K78" s="39" t="str">
        <f t="shared" si="13"/>
        <v/>
      </c>
      <c r="L78" s="43"/>
      <c r="M78" s="44"/>
    </row>
    <row r="79" spans="1:13" x14ac:dyDescent="0.25">
      <c r="A79" s="42">
        <v>41820</v>
      </c>
      <c r="B79" s="41">
        <v>328.26</v>
      </c>
      <c r="C79" s="39" t="s">
        <v>30</v>
      </c>
      <c r="D79" s="39">
        <v>2236494.7000000002</v>
      </c>
      <c r="E79" s="39">
        <f t="shared" si="7"/>
        <v>1</v>
      </c>
      <c r="F79" s="39">
        <f t="shared" si="8"/>
        <v>1</v>
      </c>
      <c r="G79" s="40">
        <f t="shared" si="9"/>
        <v>2</v>
      </c>
      <c r="H79" s="39" t="str">
        <f t="shared" si="10"/>
        <v/>
      </c>
      <c r="I79" s="39">
        <f t="shared" si="11"/>
        <v>1</v>
      </c>
      <c r="J79" s="39" t="str">
        <f t="shared" si="12"/>
        <v/>
      </c>
      <c r="K79" s="39" t="str">
        <f t="shared" si="13"/>
        <v/>
      </c>
      <c r="L79" s="43"/>
      <c r="M79" s="44"/>
    </row>
    <row r="80" spans="1:13" x14ac:dyDescent="0.25">
      <c r="A80" s="42">
        <v>41912</v>
      </c>
      <c r="B80" s="41">
        <v>334.31</v>
      </c>
      <c r="C80" s="39" t="s">
        <v>29</v>
      </c>
      <c r="D80" s="39">
        <v>2246446</v>
      </c>
      <c r="E80" s="39">
        <f t="shared" si="7"/>
        <v>1</v>
      </c>
      <c r="F80" s="39">
        <f t="shared" si="8"/>
        <v>1</v>
      </c>
      <c r="G80" s="40">
        <f t="shared" si="9"/>
        <v>2</v>
      </c>
      <c r="H80" s="39" t="str">
        <f t="shared" si="10"/>
        <v/>
      </c>
      <c r="I80" s="39">
        <f t="shared" si="11"/>
        <v>1</v>
      </c>
      <c r="J80" s="39" t="str">
        <f t="shared" si="12"/>
        <v/>
      </c>
      <c r="K80" s="39" t="str">
        <f t="shared" si="13"/>
        <v/>
      </c>
      <c r="L80" s="43"/>
      <c r="M80" s="44"/>
    </row>
    <row r="81" spans="1:13" x14ac:dyDescent="0.25">
      <c r="A81" s="42">
        <v>42004</v>
      </c>
      <c r="B81" s="41">
        <v>341.86</v>
      </c>
      <c r="C81" s="39" t="s">
        <v>28</v>
      </c>
      <c r="D81" s="39">
        <v>2255460.7999999998</v>
      </c>
      <c r="E81" s="39">
        <f t="shared" si="7"/>
        <v>1</v>
      </c>
      <c r="F81" s="39">
        <f t="shared" si="8"/>
        <v>1</v>
      </c>
      <c r="G81" s="40">
        <f t="shared" si="9"/>
        <v>2</v>
      </c>
      <c r="H81" s="39" t="str">
        <f t="shared" si="10"/>
        <v/>
      </c>
      <c r="I81" s="39">
        <f t="shared" si="11"/>
        <v>1</v>
      </c>
      <c r="J81" s="39" t="str">
        <f t="shared" si="12"/>
        <v/>
      </c>
      <c r="K81" s="39" t="str">
        <f t="shared" si="13"/>
        <v/>
      </c>
      <c r="L81" s="43"/>
      <c r="M81" s="44"/>
    </row>
    <row r="82" spans="1:13" x14ac:dyDescent="0.25">
      <c r="A82" s="42">
        <v>42094</v>
      </c>
      <c r="B82" s="41">
        <v>343.08</v>
      </c>
      <c r="C82" s="39" t="s">
        <v>27</v>
      </c>
      <c r="D82" s="39">
        <v>2270845.2999999998</v>
      </c>
      <c r="E82" s="39">
        <f t="shared" si="7"/>
        <v>1</v>
      </c>
      <c r="F82" s="39">
        <f t="shared" si="8"/>
        <v>1</v>
      </c>
      <c r="G82" s="40">
        <f t="shared" si="9"/>
        <v>2</v>
      </c>
      <c r="H82" s="39" t="str">
        <f t="shared" si="10"/>
        <v/>
      </c>
      <c r="I82" s="39">
        <f t="shared" si="11"/>
        <v>1</v>
      </c>
      <c r="J82" s="39" t="str">
        <f t="shared" si="12"/>
        <v/>
      </c>
      <c r="K82" s="39" t="str">
        <f t="shared" si="13"/>
        <v/>
      </c>
      <c r="L82" s="43"/>
      <c r="M82" s="44"/>
    </row>
    <row r="83" spans="1:13" x14ac:dyDescent="0.25">
      <c r="A83" s="42">
        <v>42185</v>
      </c>
      <c r="B83" s="41">
        <v>342.54</v>
      </c>
      <c r="C83" s="39" t="s">
        <v>26</v>
      </c>
      <c r="D83" s="39">
        <v>2280599.6</v>
      </c>
      <c r="E83" s="39">
        <f t="shared" si="7"/>
        <v>0</v>
      </c>
      <c r="F83" s="39">
        <f t="shared" si="8"/>
        <v>1</v>
      </c>
      <c r="G83" s="40">
        <f t="shared" si="9"/>
        <v>1</v>
      </c>
      <c r="H83" s="39" t="str">
        <f t="shared" si="10"/>
        <v/>
      </c>
      <c r="I83" s="39" t="str">
        <f t="shared" si="11"/>
        <v/>
      </c>
      <c r="J83" s="39">
        <f t="shared" si="12"/>
        <v>1</v>
      </c>
      <c r="K83" s="39" t="str">
        <f t="shared" si="13"/>
        <v/>
      </c>
      <c r="L83" s="43"/>
    </row>
    <row r="84" spans="1:13" x14ac:dyDescent="0.25">
      <c r="A84" s="42">
        <v>42277</v>
      </c>
      <c r="B84" s="41">
        <v>397.3</v>
      </c>
      <c r="C84" s="39" t="s">
        <v>25</v>
      </c>
      <c r="D84" s="39">
        <v>2290819.9</v>
      </c>
      <c r="E84" s="39">
        <f t="shared" si="7"/>
        <v>1</v>
      </c>
      <c r="F84" s="39">
        <f t="shared" si="8"/>
        <v>1</v>
      </c>
      <c r="G84" s="40">
        <f t="shared" si="9"/>
        <v>2</v>
      </c>
      <c r="H84" s="39" t="str">
        <f t="shared" si="10"/>
        <v/>
      </c>
      <c r="I84" s="39">
        <f t="shared" si="11"/>
        <v>1</v>
      </c>
      <c r="J84" s="39" t="str">
        <f t="shared" si="12"/>
        <v/>
      </c>
      <c r="K84" s="39" t="str">
        <f t="shared" si="13"/>
        <v/>
      </c>
      <c r="L84" s="43"/>
    </row>
    <row r="85" spans="1:13" x14ac:dyDescent="0.25">
      <c r="A85" s="42">
        <v>42369</v>
      </c>
      <c r="B85" s="41">
        <v>381.31</v>
      </c>
      <c r="C85" s="39" t="s">
        <v>24</v>
      </c>
      <c r="D85" s="39">
        <v>2300999.1</v>
      </c>
      <c r="E85" s="39">
        <f t="shared" si="7"/>
        <v>0</v>
      </c>
      <c r="F85" s="39">
        <f t="shared" si="8"/>
        <v>1</v>
      </c>
      <c r="G85" s="40">
        <f t="shared" si="9"/>
        <v>1</v>
      </c>
      <c r="H85" s="39" t="str">
        <f t="shared" si="10"/>
        <v/>
      </c>
      <c r="I85" s="39" t="str">
        <f t="shared" si="11"/>
        <v/>
      </c>
      <c r="J85" s="39">
        <f t="shared" si="12"/>
        <v>1</v>
      </c>
      <c r="K85" s="39" t="str">
        <f t="shared" si="13"/>
        <v/>
      </c>
      <c r="L85" s="43"/>
    </row>
    <row r="86" spans="1:13" x14ac:dyDescent="0.25">
      <c r="A86" s="42">
        <v>42460</v>
      </c>
      <c r="B86" s="41">
        <v>347.77</v>
      </c>
      <c r="C86" s="39" t="s">
        <v>23</v>
      </c>
      <c r="D86" s="39">
        <v>2313693.9</v>
      </c>
      <c r="E86" s="39">
        <f t="shared" si="7"/>
        <v>0</v>
      </c>
      <c r="F86" s="39">
        <f t="shared" si="8"/>
        <v>1</v>
      </c>
      <c r="G86" s="40">
        <f t="shared" si="9"/>
        <v>1</v>
      </c>
      <c r="H86" s="39" t="str">
        <f t="shared" si="10"/>
        <v/>
      </c>
      <c r="I86" s="39" t="str">
        <f t="shared" si="11"/>
        <v/>
      </c>
      <c r="J86" s="39">
        <f t="shared" si="12"/>
        <v>1</v>
      </c>
      <c r="K86" s="39" t="str">
        <f t="shared" si="13"/>
        <v/>
      </c>
      <c r="L86" s="43"/>
    </row>
    <row r="87" spans="1:13" x14ac:dyDescent="0.25">
      <c r="A87" s="42">
        <v>42551</v>
      </c>
      <c r="B87" s="41">
        <v>365.81</v>
      </c>
      <c r="C87" s="39" t="s">
        <v>22</v>
      </c>
      <c r="D87" s="39">
        <v>2319575.4</v>
      </c>
      <c r="E87" s="39">
        <f t="shared" si="7"/>
        <v>1</v>
      </c>
      <c r="F87" s="39">
        <f t="shared" si="8"/>
        <v>1</v>
      </c>
      <c r="G87" s="40">
        <f t="shared" si="9"/>
        <v>2</v>
      </c>
      <c r="H87" s="39" t="str">
        <f t="shared" si="10"/>
        <v/>
      </c>
      <c r="I87" s="39">
        <f t="shared" si="11"/>
        <v>1</v>
      </c>
      <c r="J87" s="39" t="str">
        <f t="shared" si="12"/>
        <v/>
      </c>
      <c r="K87" s="39" t="str">
        <f t="shared" si="13"/>
        <v/>
      </c>
      <c r="L87" s="43"/>
    </row>
    <row r="88" spans="1:13" x14ac:dyDescent="0.25">
      <c r="A88" s="42">
        <v>42643</v>
      </c>
      <c r="B88" s="41">
        <v>337.54</v>
      </c>
      <c r="C88" s="39" t="s">
        <v>21</v>
      </c>
      <c r="D88" s="39">
        <v>2329882.6</v>
      </c>
      <c r="E88" s="39">
        <f t="shared" si="7"/>
        <v>0</v>
      </c>
      <c r="F88" s="39">
        <f t="shared" si="8"/>
        <v>1</v>
      </c>
      <c r="G88" s="40">
        <f t="shared" si="9"/>
        <v>1</v>
      </c>
      <c r="H88" s="39" t="str">
        <f t="shared" si="10"/>
        <v/>
      </c>
      <c r="I88" s="39" t="str">
        <f t="shared" si="11"/>
        <v/>
      </c>
      <c r="J88" s="39">
        <f t="shared" si="12"/>
        <v>1</v>
      </c>
      <c r="K88" s="39" t="str">
        <f t="shared" si="13"/>
        <v/>
      </c>
      <c r="L88" s="43"/>
    </row>
    <row r="89" spans="1:13" x14ac:dyDescent="0.25">
      <c r="A89" s="42">
        <v>42735</v>
      </c>
      <c r="B89" s="41">
        <v>329.88</v>
      </c>
      <c r="C89" s="39" t="s">
        <v>20</v>
      </c>
      <c r="D89" s="39">
        <v>2347787.1</v>
      </c>
      <c r="E89" s="39">
        <f t="shared" si="7"/>
        <v>0</v>
      </c>
      <c r="F89" s="39">
        <f t="shared" si="8"/>
        <v>1</v>
      </c>
      <c r="G89" s="40">
        <f t="shared" si="9"/>
        <v>1</v>
      </c>
      <c r="H89" s="39" t="str">
        <f t="shared" si="10"/>
        <v/>
      </c>
      <c r="I89" s="39" t="str">
        <f t="shared" si="11"/>
        <v/>
      </c>
      <c r="J89" s="39">
        <f t="shared" si="12"/>
        <v>1</v>
      </c>
      <c r="K89" s="39" t="str">
        <f t="shared" si="13"/>
        <v/>
      </c>
      <c r="L89" s="43"/>
    </row>
    <row r="90" spans="1:13" x14ac:dyDescent="0.25">
      <c r="A90" s="42">
        <v>42825</v>
      </c>
      <c r="B90" s="41">
        <v>342.92</v>
      </c>
      <c r="C90" s="39" t="s">
        <v>19</v>
      </c>
      <c r="D90" s="39">
        <v>2365108.2999999998</v>
      </c>
      <c r="E90" s="39">
        <f t="shared" si="7"/>
        <v>1</v>
      </c>
      <c r="F90" s="39">
        <f t="shared" si="8"/>
        <v>1</v>
      </c>
      <c r="G90" s="40">
        <f t="shared" si="9"/>
        <v>2</v>
      </c>
      <c r="H90" s="39" t="str">
        <f t="shared" si="10"/>
        <v/>
      </c>
      <c r="I90" s="39">
        <f t="shared" si="11"/>
        <v>1</v>
      </c>
      <c r="J90" s="39" t="str">
        <f t="shared" si="12"/>
        <v/>
      </c>
      <c r="K90" s="39" t="str">
        <f t="shared" si="13"/>
        <v/>
      </c>
      <c r="L90" s="43"/>
    </row>
    <row r="91" spans="1:13" x14ac:dyDescent="0.25">
      <c r="A91" s="42">
        <v>42916</v>
      </c>
      <c r="B91" s="41">
        <v>361.42</v>
      </c>
      <c r="C91" s="39" t="s">
        <v>18</v>
      </c>
      <c r="D91" s="39">
        <v>2381414.2999999998</v>
      </c>
      <c r="E91" s="39">
        <f t="shared" si="7"/>
        <v>1</v>
      </c>
      <c r="F91" s="39">
        <f t="shared" si="8"/>
        <v>1</v>
      </c>
      <c r="G91" s="40">
        <f t="shared" si="9"/>
        <v>2</v>
      </c>
      <c r="H91" s="39" t="str">
        <f t="shared" si="10"/>
        <v/>
      </c>
      <c r="I91" s="39">
        <f t="shared" si="11"/>
        <v>1</v>
      </c>
      <c r="J91" s="39" t="str">
        <f t="shared" si="12"/>
        <v/>
      </c>
      <c r="K91" s="39" t="str">
        <f t="shared" si="13"/>
        <v/>
      </c>
      <c r="L91" s="43"/>
    </row>
    <row r="92" spans="1:13" x14ac:dyDescent="0.25">
      <c r="A92" s="42">
        <v>43008</v>
      </c>
      <c r="B92" s="41">
        <v>381.14</v>
      </c>
      <c r="C92" s="39" t="s">
        <v>17</v>
      </c>
      <c r="D92" s="39">
        <v>2399706.5</v>
      </c>
      <c r="E92" s="39">
        <f t="shared" si="7"/>
        <v>1</v>
      </c>
      <c r="F92" s="39">
        <f t="shared" si="8"/>
        <v>1</v>
      </c>
      <c r="G92" s="40">
        <f t="shared" si="9"/>
        <v>2</v>
      </c>
      <c r="H92" s="39" t="str">
        <f t="shared" si="10"/>
        <v/>
      </c>
      <c r="I92" s="39">
        <f t="shared" si="11"/>
        <v>1</v>
      </c>
      <c r="J92" s="39" t="str">
        <f t="shared" si="12"/>
        <v/>
      </c>
      <c r="K92" s="39" t="str">
        <f t="shared" si="13"/>
        <v/>
      </c>
      <c r="L92" s="43"/>
    </row>
    <row r="93" spans="1:13" x14ac:dyDescent="0.25">
      <c r="A93" s="42">
        <v>43100</v>
      </c>
      <c r="B93" s="41">
        <v>379.37</v>
      </c>
      <c r="C93" s="39" t="s">
        <v>16</v>
      </c>
      <c r="D93" s="39">
        <v>2420051.2999999998</v>
      </c>
      <c r="E93" s="39">
        <f t="shared" si="7"/>
        <v>0</v>
      </c>
      <c r="F93" s="39">
        <f t="shared" si="8"/>
        <v>1</v>
      </c>
      <c r="G93" s="40">
        <f t="shared" si="9"/>
        <v>1</v>
      </c>
      <c r="H93" s="39" t="str">
        <f t="shared" si="10"/>
        <v/>
      </c>
      <c r="I93" s="39" t="str">
        <f t="shared" si="11"/>
        <v/>
      </c>
      <c r="J93" s="39">
        <f t="shared" si="12"/>
        <v>1</v>
      </c>
      <c r="K93" s="39" t="str">
        <f t="shared" si="13"/>
        <v/>
      </c>
      <c r="L93" s="43"/>
    </row>
    <row r="94" spans="1:13" x14ac:dyDescent="0.25">
      <c r="A94" s="42">
        <v>43190</v>
      </c>
      <c r="B94" s="41">
        <v>388.16</v>
      </c>
      <c r="C94" s="39" t="s">
        <v>15</v>
      </c>
      <c r="D94" s="39">
        <v>2424691</v>
      </c>
      <c r="E94" s="39">
        <f t="shared" si="7"/>
        <v>1</v>
      </c>
      <c r="F94" s="39">
        <f t="shared" si="8"/>
        <v>1</v>
      </c>
      <c r="G94" s="40">
        <f t="shared" si="9"/>
        <v>2</v>
      </c>
      <c r="H94" s="39" t="str">
        <f t="shared" si="10"/>
        <v/>
      </c>
      <c r="I94" s="39">
        <f t="shared" si="11"/>
        <v>1</v>
      </c>
      <c r="J94" s="39" t="str">
        <f t="shared" si="12"/>
        <v/>
      </c>
      <c r="K94" s="39" t="str">
        <f t="shared" si="13"/>
        <v/>
      </c>
      <c r="L94" s="43"/>
    </row>
    <row r="95" spans="1:13" x14ac:dyDescent="0.25">
      <c r="A95" s="42">
        <v>43281</v>
      </c>
      <c r="B95" s="41">
        <v>389.18</v>
      </c>
      <c r="C95" s="39" t="s">
        <v>14</v>
      </c>
      <c r="D95" s="39">
        <v>2435312.5</v>
      </c>
      <c r="E95" s="39">
        <f t="shared" si="7"/>
        <v>1</v>
      </c>
      <c r="F95" s="39">
        <f t="shared" si="8"/>
        <v>1</v>
      </c>
      <c r="G95" s="40">
        <f t="shared" si="9"/>
        <v>2</v>
      </c>
      <c r="H95" s="39" t="str">
        <f t="shared" si="10"/>
        <v/>
      </c>
      <c r="I95" s="39">
        <f t="shared" si="11"/>
        <v>1</v>
      </c>
      <c r="J95" s="39" t="str">
        <f t="shared" si="12"/>
        <v/>
      </c>
      <c r="K95" s="39" t="str">
        <f t="shared" si="13"/>
        <v/>
      </c>
      <c r="L95" s="43"/>
    </row>
    <row r="96" spans="1:13" x14ac:dyDescent="0.25">
      <c r="A96" s="42">
        <v>43373</v>
      </c>
      <c r="B96" s="41">
        <v>370.87</v>
      </c>
      <c r="C96" s="39" t="s">
        <v>13</v>
      </c>
      <c r="D96" s="39">
        <v>2437575.1</v>
      </c>
      <c r="E96" s="39">
        <f t="shared" si="7"/>
        <v>0</v>
      </c>
      <c r="F96" s="39">
        <f t="shared" si="8"/>
        <v>1</v>
      </c>
      <c r="G96" s="40">
        <f t="shared" si="9"/>
        <v>1</v>
      </c>
      <c r="H96" s="39" t="str">
        <f t="shared" si="10"/>
        <v/>
      </c>
      <c r="I96" s="39" t="str">
        <f t="shared" si="11"/>
        <v/>
      </c>
      <c r="J96" s="39">
        <f t="shared" si="12"/>
        <v>1</v>
      </c>
      <c r="K96" s="39" t="str">
        <f t="shared" si="13"/>
        <v/>
      </c>
      <c r="L96" s="43"/>
    </row>
    <row r="97" spans="1:12" x14ac:dyDescent="0.25">
      <c r="A97" s="42">
        <v>43465</v>
      </c>
      <c r="B97" s="41">
        <v>379.93</v>
      </c>
      <c r="C97" s="39" t="s">
        <v>311</v>
      </c>
      <c r="D97" s="39">
        <v>2449904.7999999998</v>
      </c>
      <c r="E97" s="39">
        <f t="shared" si="7"/>
        <v>1</v>
      </c>
      <c r="F97" s="39">
        <f t="shared" si="8"/>
        <v>1</v>
      </c>
      <c r="G97" s="40">
        <f t="shared" si="9"/>
        <v>2</v>
      </c>
      <c r="H97" s="39" t="str">
        <f t="shared" si="10"/>
        <v/>
      </c>
      <c r="I97" s="39">
        <f t="shared" si="11"/>
        <v>1</v>
      </c>
      <c r="J97" s="39" t="str">
        <f t="shared" si="12"/>
        <v/>
      </c>
      <c r="K97" s="39" t="str">
        <f t="shared" si="13"/>
        <v/>
      </c>
      <c r="L97" s="43"/>
    </row>
    <row r="98" spans="1:12" x14ac:dyDescent="0.25">
      <c r="A98" s="42">
        <v>43555</v>
      </c>
      <c r="B98" s="41">
        <v>383.18</v>
      </c>
      <c r="C98" s="39" t="s">
        <v>312</v>
      </c>
      <c r="D98" s="39">
        <v>2461520.5</v>
      </c>
      <c r="E98" s="39">
        <f t="shared" si="7"/>
        <v>1</v>
      </c>
      <c r="F98" s="39">
        <f t="shared" si="8"/>
        <v>1</v>
      </c>
      <c r="G98" s="40">
        <f t="shared" si="9"/>
        <v>2</v>
      </c>
      <c r="H98" s="39" t="str">
        <f t="shared" si="10"/>
        <v/>
      </c>
      <c r="I98" s="39">
        <f t="shared" si="11"/>
        <v>1</v>
      </c>
      <c r="J98" s="39" t="str">
        <f t="shared" si="12"/>
        <v/>
      </c>
      <c r="K98" s="39" t="str">
        <f t="shared" si="13"/>
        <v/>
      </c>
      <c r="L98" s="43"/>
    </row>
    <row r="99" spans="1:12" x14ac:dyDescent="0.25">
      <c r="A99" s="42">
        <v>43646</v>
      </c>
      <c r="B99" s="41">
        <v>337.65</v>
      </c>
      <c r="C99" s="39" t="s">
        <v>313</v>
      </c>
      <c r="D99" s="39">
        <v>2466610.2999999998</v>
      </c>
      <c r="E99" s="39">
        <f t="shared" si="7"/>
        <v>0</v>
      </c>
      <c r="F99" s="39">
        <f t="shared" si="8"/>
        <v>1</v>
      </c>
      <c r="G99" s="40">
        <f t="shared" si="9"/>
        <v>1</v>
      </c>
      <c r="H99" s="39" t="str">
        <f t="shared" si="10"/>
        <v/>
      </c>
      <c r="I99" s="39" t="str">
        <f t="shared" si="11"/>
        <v/>
      </c>
      <c r="J99" s="39">
        <f t="shared" si="12"/>
        <v>1</v>
      </c>
      <c r="K99" s="39" t="str">
        <f t="shared" si="13"/>
        <v/>
      </c>
      <c r="L99" s="43"/>
    </row>
    <row r="100" spans="1:12" x14ac:dyDescent="0.25">
      <c r="A100" s="42">
        <v>43738</v>
      </c>
      <c r="B100" s="41">
        <v>379.09</v>
      </c>
      <c r="C100" s="39" t="s">
        <v>314</v>
      </c>
      <c r="D100" s="39">
        <v>2471556.7000000002</v>
      </c>
      <c r="E100" s="39">
        <f t="shared" si="7"/>
        <v>1</v>
      </c>
      <c r="F100" s="39">
        <f t="shared" si="8"/>
        <v>1</v>
      </c>
      <c r="G100" s="40">
        <f t="shared" si="9"/>
        <v>2</v>
      </c>
      <c r="H100" s="39" t="str">
        <f t="shared" si="10"/>
        <v/>
      </c>
      <c r="I100" s="39">
        <f t="shared" si="11"/>
        <v>1</v>
      </c>
      <c r="J100" s="39" t="str">
        <f t="shared" si="12"/>
        <v/>
      </c>
      <c r="K100" s="39" t="str">
        <f t="shared" si="13"/>
        <v/>
      </c>
      <c r="L100" s="43"/>
    </row>
    <row r="101" spans="1:12" x14ac:dyDescent="0.25">
      <c r="A101" s="42">
        <v>43830</v>
      </c>
      <c r="B101" s="41">
        <v>384.87</v>
      </c>
      <c r="C101" s="39" t="s">
        <v>315</v>
      </c>
      <c r="D101" s="39">
        <v>2474923</v>
      </c>
      <c r="E101" s="39">
        <f t="shared" si="7"/>
        <v>1</v>
      </c>
      <c r="F101" s="39">
        <f t="shared" si="8"/>
        <v>1</v>
      </c>
      <c r="G101" s="40">
        <f t="shared" si="9"/>
        <v>2</v>
      </c>
      <c r="H101" s="39" t="str">
        <f t="shared" si="10"/>
        <v/>
      </c>
      <c r="I101" s="39">
        <f t="shared" si="11"/>
        <v>1</v>
      </c>
      <c r="J101" s="39" t="str">
        <f t="shared" si="12"/>
        <v/>
      </c>
      <c r="K101" s="39" t="str">
        <f t="shared" si="13"/>
        <v/>
      </c>
      <c r="L101" s="43"/>
    </row>
    <row r="102" spans="1:12" x14ac:dyDescent="0.25">
      <c r="A102" s="42">
        <v>43921</v>
      </c>
      <c r="B102" s="41">
        <v>393.15</v>
      </c>
      <c r="C102" s="39" t="s">
        <v>316</v>
      </c>
      <c r="D102" s="39">
        <v>2382640.5</v>
      </c>
      <c r="E102" s="39">
        <f t="shared" si="7"/>
        <v>1</v>
      </c>
      <c r="F102" s="39">
        <f t="shared" si="8"/>
        <v>0</v>
      </c>
      <c r="G102" s="40">
        <f t="shared" si="9"/>
        <v>1</v>
      </c>
      <c r="H102" s="39" t="str">
        <f t="shared" si="10"/>
        <v/>
      </c>
      <c r="I102" s="39" t="str">
        <f t="shared" si="11"/>
        <v/>
      </c>
      <c r="J102" s="39" t="str">
        <f t="shared" si="12"/>
        <v/>
      </c>
      <c r="K102" s="39">
        <f t="shared" si="13"/>
        <v>1</v>
      </c>
      <c r="L102" s="43"/>
    </row>
    <row r="103" spans="1:12" x14ac:dyDescent="0.25">
      <c r="A103" s="42">
        <v>44012</v>
      </c>
      <c r="B103" s="41">
        <v>415.84</v>
      </c>
      <c r="C103" s="39" t="s">
        <v>317</v>
      </c>
      <c r="D103" s="39">
        <v>2103653.7000000002</v>
      </c>
      <c r="E103" s="39">
        <f t="shared" si="7"/>
        <v>1</v>
      </c>
      <c r="F103" s="39">
        <f t="shared" si="8"/>
        <v>0</v>
      </c>
      <c r="G103" s="40">
        <f t="shared" si="9"/>
        <v>1</v>
      </c>
      <c r="H103" s="39" t="str">
        <f t="shared" si="10"/>
        <v/>
      </c>
      <c r="I103" s="39" t="str">
        <f t="shared" si="11"/>
        <v/>
      </c>
      <c r="J103" s="39" t="str">
        <f t="shared" si="12"/>
        <v/>
      </c>
      <c r="K103" s="39">
        <f t="shared" si="13"/>
        <v>1</v>
      </c>
      <c r="L103" s="43"/>
    </row>
    <row r="104" spans="1:12" x14ac:dyDescent="0.25">
      <c r="A104" s="42">
        <v>44104</v>
      </c>
      <c r="B104" s="41">
        <v>320.06</v>
      </c>
      <c r="C104" s="39" t="s">
        <v>318</v>
      </c>
      <c r="D104" s="39">
        <v>2365418.7999999998</v>
      </c>
      <c r="E104" s="39">
        <f t="shared" si="7"/>
        <v>0</v>
      </c>
      <c r="F104" s="39">
        <f t="shared" si="8"/>
        <v>1</v>
      </c>
      <c r="G104" s="40">
        <f t="shared" si="9"/>
        <v>1</v>
      </c>
      <c r="H104" s="39" t="str">
        <f t="shared" si="10"/>
        <v/>
      </c>
      <c r="I104" s="39" t="str">
        <f t="shared" si="11"/>
        <v/>
      </c>
      <c r="J104" s="39">
        <f t="shared" si="12"/>
        <v>1</v>
      </c>
      <c r="K104" s="39" t="str">
        <f t="shared" si="13"/>
        <v/>
      </c>
      <c r="L104" s="43"/>
    </row>
    <row r="105" spans="1:12" x14ac:dyDescent="0.25">
      <c r="A105" s="42"/>
      <c r="L105" s="43"/>
    </row>
    <row r="106" spans="1:12" x14ac:dyDescent="0.25">
      <c r="A106" s="42"/>
      <c r="L106" s="43"/>
    </row>
    <row r="107" spans="1:12" x14ac:dyDescent="0.25">
      <c r="A107" s="42"/>
      <c r="L107" s="43"/>
    </row>
    <row r="108" spans="1:12" x14ac:dyDescent="0.25">
      <c r="A108" s="42"/>
      <c r="L108" s="43"/>
    </row>
    <row r="109" spans="1:12" x14ac:dyDescent="0.25">
      <c r="A109" s="42"/>
      <c r="L109" s="43"/>
    </row>
    <row r="110" spans="1:12" x14ac:dyDescent="0.25">
      <c r="A110" s="42"/>
      <c r="L110" s="43"/>
    </row>
    <row r="111" spans="1:12" x14ac:dyDescent="0.25">
      <c r="A111" s="42"/>
      <c r="L111" s="43"/>
    </row>
    <row r="112" spans="1:12" x14ac:dyDescent="0.25">
      <c r="A112" s="42"/>
      <c r="L112" s="43"/>
    </row>
    <row r="113" spans="1:12" x14ac:dyDescent="0.25">
      <c r="A113" s="42"/>
      <c r="L113" s="43"/>
    </row>
    <row r="114" spans="1:12" x14ac:dyDescent="0.25">
      <c r="A114" s="42"/>
      <c r="L114" s="43"/>
    </row>
    <row r="115" spans="1:12" x14ac:dyDescent="0.25">
      <c r="A115" s="42"/>
      <c r="L115" s="43"/>
    </row>
    <row r="116" spans="1:12" x14ac:dyDescent="0.25">
      <c r="A116" s="42"/>
      <c r="L116" s="43"/>
    </row>
    <row r="117" spans="1:12" x14ac:dyDescent="0.25">
      <c r="A117" s="42"/>
      <c r="L117" s="43"/>
    </row>
    <row r="118" spans="1:12" x14ac:dyDescent="0.25">
      <c r="A118" s="42"/>
      <c r="L118" s="43"/>
    </row>
    <row r="119" spans="1:12" x14ac:dyDescent="0.25">
      <c r="A119" s="42"/>
      <c r="L119" s="43"/>
    </row>
    <row r="120" spans="1:12" x14ac:dyDescent="0.25">
      <c r="A120" s="42"/>
      <c r="L120" s="43"/>
    </row>
    <row r="121" spans="1:12" x14ac:dyDescent="0.25">
      <c r="A121" s="42"/>
      <c r="L121" s="43"/>
    </row>
    <row r="122" spans="1:12" x14ac:dyDescent="0.25">
      <c r="A122" s="42"/>
      <c r="L122" s="43"/>
    </row>
    <row r="123" spans="1:12" x14ac:dyDescent="0.25">
      <c r="A123" s="42"/>
      <c r="L123" s="43"/>
    </row>
    <row r="124" spans="1:12" x14ac:dyDescent="0.25">
      <c r="A124" s="42"/>
      <c r="L124" s="43"/>
    </row>
    <row r="125" spans="1:12" x14ac:dyDescent="0.25">
      <c r="A125" s="42"/>
      <c r="L125" s="43"/>
    </row>
    <row r="126" spans="1:12" x14ac:dyDescent="0.25">
      <c r="A126" s="42"/>
      <c r="L126" s="43"/>
    </row>
    <row r="127" spans="1:12" x14ac:dyDescent="0.25">
      <c r="A127" s="42"/>
      <c r="L127" s="43"/>
    </row>
    <row r="128" spans="1:12" x14ac:dyDescent="0.25">
      <c r="A128" s="42"/>
      <c r="L128" s="43"/>
    </row>
    <row r="129" spans="1:12" x14ac:dyDescent="0.25">
      <c r="A129" s="42"/>
      <c r="L129" s="43"/>
    </row>
    <row r="130" spans="1:12" x14ac:dyDescent="0.25">
      <c r="A130" s="42"/>
      <c r="L130" s="43"/>
    </row>
    <row r="131" spans="1:12" x14ac:dyDescent="0.25">
      <c r="A131" s="42"/>
      <c r="L131" s="43"/>
    </row>
    <row r="132" spans="1:12" x14ac:dyDescent="0.25">
      <c r="A132" s="42"/>
      <c r="L132" s="43"/>
    </row>
    <row r="133" spans="1:12" x14ac:dyDescent="0.25">
      <c r="A133" s="42"/>
      <c r="L133" s="43"/>
    </row>
    <row r="134" spans="1:12" x14ac:dyDescent="0.25">
      <c r="A134" s="42"/>
      <c r="L134" s="43"/>
    </row>
    <row r="135" spans="1:12" x14ac:dyDescent="0.25">
      <c r="A135" s="42"/>
      <c r="L135" s="43"/>
    </row>
    <row r="136" spans="1:12" x14ac:dyDescent="0.25">
      <c r="A136" s="42"/>
      <c r="L136" s="43"/>
    </row>
    <row r="137" spans="1:12" x14ac:dyDescent="0.25">
      <c r="A137" s="42"/>
      <c r="L137" s="43"/>
    </row>
    <row r="138" spans="1:12" x14ac:dyDescent="0.25">
      <c r="A138" s="42"/>
      <c r="L138" s="43"/>
    </row>
    <row r="139" spans="1:12" x14ac:dyDescent="0.25">
      <c r="A139" s="42"/>
      <c r="L139" s="43"/>
    </row>
    <row r="140" spans="1:12" x14ac:dyDescent="0.25">
      <c r="A140" s="42"/>
      <c r="L140" s="43"/>
    </row>
    <row r="141" spans="1:12" x14ac:dyDescent="0.25">
      <c r="A141" s="42"/>
      <c r="L141" s="43"/>
    </row>
    <row r="142" spans="1:12" x14ac:dyDescent="0.25">
      <c r="A142" s="42"/>
      <c r="L142" s="43"/>
    </row>
    <row r="143" spans="1:12" x14ac:dyDescent="0.25">
      <c r="A143" s="42"/>
      <c r="L143" s="43"/>
    </row>
    <row r="144" spans="1:12" x14ac:dyDescent="0.25">
      <c r="A144" s="42"/>
      <c r="L144" s="43"/>
    </row>
    <row r="145" spans="1:12" x14ac:dyDescent="0.25">
      <c r="A145" s="42"/>
      <c r="L145" s="43"/>
    </row>
    <row r="146" spans="1:12" x14ac:dyDescent="0.25">
      <c r="A146" s="42"/>
      <c r="L146" s="43"/>
    </row>
    <row r="147" spans="1:12" x14ac:dyDescent="0.25">
      <c r="A147" s="42"/>
      <c r="L147" s="43"/>
    </row>
    <row r="148" spans="1:12" x14ac:dyDescent="0.25">
      <c r="A148" s="42"/>
      <c r="L148" s="43"/>
    </row>
    <row r="149" spans="1:12" x14ac:dyDescent="0.25">
      <c r="A149" s="42"/>
      <c r="L149" s="43"/>
    </row>
    <row r="150" spans="1:12" x14ac:dyDescent="0.25">
      <c r="A150" s="42"/>
      <c r="L150" s="43"/>
    </row>
    <row r="151" spans="1:12" x14ac:dyDescent="0.25">
      <c r="A151" s="42"/>
      <c r="L151" s="43"/>
    </row>
    <row r="152" spans="1:12" x14ac:dyDescent="0.25">
      <c r="A152" s="42"/>
      <c r="L152" s="43"/>
    </row>
    <row r="153" spans="1:12" x14ac:dyDescent="0.25">
      <c r="A153" s="42"/>
      <c r="L153" s="43"/>
    </row>
    <row r="154" spans="1:12" x14ac:dyDescent="0.25">
      <c r="A154" s="42"/>
      <c r="L154" s="43"/>
    </row>
    <row r="155" spans="1:12" x14ac:dyDescent="0.25">
      <c r="A155" s="42"/>
      <c r="L155" s="43"/>
    </row>
    <row r="156" spans="1:12" x14ac:dyDescent="0.25">
      <c r="A156" s="42"/>
      <c r="L156" s="43"/>
    </row>
    <row r="157" spans="1:12" x14ac:dyDescent="0.25">
      <c r="A157" s="42"/>
      <c r="L157" s="43"/>
    </row>
    <row r="158" spans="1:12" x14ac:dyDescent="0.25">
      <c r="A158" s="42"/>
      <c r="L158" s="43"/>
    </row>
    <row r="159" spans="1:12" x14ac:dyDescent="0.25">
      <c r="A159" s="42"/>
      <c r="L159" s="43"/>
    </row>
    <row r="160" spans="1:12" x14ac:dyDescent="0.25">
      <c r="A160" s="42"/>
      <c r="L160" s="43"/>
    </row>
    <row r="161" spans="1:12" x14ac:dyDescent="0.25">
      <c r="A161" s="42"/>
      <c r="L161" s="43"/>
    </row>
    <row r="162" spans="1:12" x14ac:dyDescent="0.25">
      <c r="A162" s="42"/>
      <c r="L162" s="43"/>
    </row>
    <row r="163" spans="1:12" x14ac:dyDescent="0.25">
      <c r="A163" s="42"/>
      <c r="L163" s="43"/>
    </row>
    <row r="164" spans="1:12" x14ac:dyDescent="0.25">
      <c r="A164" s="42"/>
      <c r="L164" s="43"/>
    </row>
    <row r="165" spans="1:12" x14ac:dyDescent="0.25">
      <c r="A165" s="42"/>
      <c r="L165" s="43"/>
    </row>
    <row r="166" spans="1:12" x14ac:dyDescent="0.25">
      <c r="A166" s="42"/>
      <c r="L166" s="43"/>
    </row>
    <row r="167" spans="1:12" x14ac:dyDescent="0.25">
      <c r="A167" s="42"/>
      <c r="L167" s="43"/>
    </row>
    <row r="168" spans="1:12" x14ac:dyDescent="0.25">
      <c r="A168" s="42"/>
      <c r="L168" s="43"/>
    </row>
    <row r="169" spans="1:12" x14ac:dyDescent="0.25">
      <c r="A169" s="42"/>
      <c r="L169" s="43"/>
    </row>
    <row r="170" spans="1:12" x14ac:dyDescent="0.25">
      <c r="A170" s="42"/>
      <c r="L170" s="43"/>
    </row>
    <row r="171" spans="1:12" x14ac:dyDescent="0.25">
      <c r="A171" s="42"/>
      <c r="L171" s="43"/>
    </row>
    <row r="172" spans="1:12" x14ac:dyDescent="0.25">
      <c r="A172" s="42"/>
      <c r="L172" s="43"/>
    </row>
    <row r="173" spans="1:12" x14ac:dyDescent="0.25">
      <c r="A173" s="42"/>
      <c r="L173" s="43"/>
    </row>
    <row r="174" spans="1:12" x14ac:dyDescent="0.25">
      <c r="A174" s="42"/>
      <c r="L174" s="43"/>
    </row>
    <row r="175" spans="1:12" x14ac:dyDescent="0.25">
      <c r="A175" s="42"/>
      <c r="L175" s="43"/>
    </row>
    <row r="176" spans="1:12" x14ac:dyDescent="0.25">
      <c r="A176" s="42"/>
      <c r="L176" s="43"/>
    </row>
    <row r="177" spans="1:12" x14ac:dyDescent="0.25">
      <c r="A177" s="42"/>
      <c r="L177" s="43"/>
    </row>
    <row r="178" spans="1:12" x14ac:dyDescent="0.25">
      <c r="A178" s="42"/>
      <c r="L178" s="43"/>
    </row>
    <row r="179" spans="1:12" x14ac:dyDescent="0.25">
      <c r="A179" s="42"/>
      <c r="L179" s="43"/>
    </row>
    <row r="180" spans="1:12" x14ac:dyDescent="0.25">
      <c r="A180" s="42"/>
      <c r="L180" s="43"/>
    </row>
    <row r="181" spans="1:12" x14ac:dyDescent="0.25">
      <c r="A181" s="42"/>
      <c r="L181" s="43"/>
    </row>
    <row r="182" spans="1:12" x14ac:dyDescent="0.25">
      <c r="A182" s="42"/>
      <c r="L182" s="43"/>
    </row>
    <row r="183" spans="1:12" x14ac:dyDescent="0.25">
      <c r="A183" s="42"/>
      <c r="L183" s="43"/>
    </row>
    <row r="184" spans="1:12" x14ac:dyDescent="0.25">
      <c r="A184" s="42"/>
      <c r="L184" s="43"/>
    </row>
    <row r="185" spans="1:12" x14ac:dyDescent="0.25">
      <c r="A185" s="42"/>
      <c r="L185" s="43"/>
    </row>
    <row r="186" spans="1:12" x14ac:dyDescent="0.25">
      <c r="A186" s="42"/>
      <c r="L186" s="43"/>
    </row>
    <row r="187" spans="1:12" x14ac:dyDescent="0.25">
      <c r="A187" s="42"/>
      <c r="L187" s="43"/>
    </row>
    <row r="188" spans="1:12" x14ac:dyDescent="0.25">
      <c r="A188" s="42"/>
      <c r="L188" s="43"/>
    </row>
    <row r="189" spans="1:12" x14ac:dyDescent="0.25">
      <c r="A189" s="42"/>
      <c r="L189" s="43"/>
    </row>
    <row r="190" spans="1:12" x14ac:dyDescent="0.25">
      <c r="A190" s="42"/>
      <c r="L190" s="43"/>
    </row>
    <row r="191" spans="1:12" x14ac:dyDescent="0.25">
      <c r="A191" s="42"/>
      <c r="L191" s="43"/>
    </row>
    <row r="192" spans="1:12" x14ac:dyDescent="0.25">
      <c r="A192" s="42"/>
      <c r="L192" s="43"/>
    </row>
    <row r="193" spans="1:12" x14ac:dyDescent="0.25">
      <c r="A193" s="42"/>
      <c r="L193" s="43"/>
    </row>
    <row r="194" spans="1:12" x14ac:dyDescent="0.25">
      <c r="A194" s="42"/>
      <c r="L194" s="43"/>
    </row>
    <row r="195" spans="1:12" x14ac:dyDescent="0.25">
      <c r="A195" s="42"/>
      <c r="L195" s="43"/>
    </row>
    <row r="196" spans="1:12" x14ac:dyDescent="0.25">
      <c r="A196" s="42"/>
      <c r="L196" s="43"/>
    </row>
    <row r="197" spans="1:12" x14ac:dyDescent="0.25">
      <c r="A197" s="42"/>
      <c r="L197" s="43"/>
    </row>
    <row r="198" spans="1:12" x14ac:dyDescent="0.25">
      <c r="A198" s="42"/>
      <c r="L198" s="43"/>
    </row>
    <row r="199" spans="1:12" x14ac:dyDescent="0.25">
      <c r="A199" s="42"/>
      <c r="L199" s="43"/>
    </row>
    <row r="200" spans="1:12" x14ac:dyDescent="0.25">
      <c r="A200" s="42"/>
      <c r="L200" s="43"/>
    </row>
    <row r="201" spans="1:12" x14ac:dyDescent="0.25">
      <c r="A201" s="42"/>
      <c r="L201" s="43"/>
    </row>
    <row r="202" spans="1:12" x14ac:dyDescent="0.25">
      <c r="A202" s="42"/>
      <c r="L202" s="43"/>
    </row>
    <row r="203" spans="1:12" x14ac:dyDescent="0.25">
      <c r="A203" s="42"/>
      <c r="L203" s="43"/>
    </row>
    <row r="204" spans="1:12" x14ac:dyDescent="0.25">
      <c r="A204" s="42"/>
      <c r="L204" s="43"/>
    </row>
    <row r="205" spans="1:12" x14ac:dyDescent="0.25">
      <c r="A205" s="42"/>
      <c r="L205" s="43"/>
    </row>
    <row r="206" spans="1:12" x14ac:dyDescent="0.25">
      <c r="A206" s="42"/>
      <c r="L206" s="43"/>
    </row>
    <row r="207" spans="1:12" x14ac:dyDescent="0.25">
      <c r="A207" s="42"/>
      <c r="L207" s="43"/>
    </row>
    <row r="208" spans="1:12" x14ac:dyDescent="0.25">
      <c r="A208" s="42"/>
      <c r="L208" s="43"/>
    </row>
    <row r="209" spans="1:12" x14ac:dyDescent="0.25">
      <c r="A209" s="42"/>
      <c r="L209" s="43"/>
    </row>
    <row r="210" spans="1:12" x14ac:dyDescent="0.25">
      <c r="A210" s="42"/>
      <c r="L210" s="43"/>
    </row>
    <row r="211" spans="1:12" x14ac:dyDescent="0.25">
      <c r="A211" s="42"/>
      <c r="L211" s="43"/>
    </row>
    <row r="212" spans="1:12" x14ac:dyDescent="0.25">
      <c r="A212" s="42"/>
      <c r="L212" s="43"/>
    </row>
    <row r="213" spans="1:12" x14ac:dyDescent="0.25">
      <c r="A213" s="42"/>
      <c r="L213" s="43"/>
    </row>
    <row r="214" spans="1:12" x14ac:dyDescent="0.25">
      <c r="A214" s="42"/>
      <c r="L214" s="43"/>
    </row>
    <row r="215" spans="1:12" x14ac:dyDescent="0.25">
      <c r="A215" s="42"/>
      <c r="L215" s="43"/>
    </row>
    <row r="216" spans="1:12" x14ac:dyDescent="0.25">
      <c r="A216" s="42"/>
      <c r="L216" s="43"/>
    </row>
    <row r="217" spans="1:12" x14ac:dyDescent="0.25">
      <c r="A217" s="42"/>
      <c r="L217" s="43"/>
    </row>
    <row r="218" spans="1:12" x14ac:dyDescent="0.25">
      <c r="A218" s="42"/>
      <c r="L218" s="43"/>
    </row>
    <row r="219" spans="1:12" x14ac:dyDescent="0.25">
      <c r="A219" s="42"/>
      <c r="L219" s="43"/>
    </row>
    <row r="220" spans="1:12" x14ac:dyDescent="0.25">
      <c r="A220" s="42"/>
      <c r="L220" s="43"/>
    </row>
    <row r="221" spans="1:12" x14ac:dyDescent="0.25">
      <c r="A221" s="42"/>
      <c r="L221" s="43"/>
    </row>
    <row r="222" spans="1:12" x14ac:dyDescent="0.25">
      <c r="A222" s="42"/>
      <c r="L222" s="43"/>
    </row>
    <row r="223" spans="1:12" x14ac:dyDescent="0.25">
      <c r="A223" s="42"/>
      <c r="L223" s="43"/>
    </row>
    <row r="224" spans="1:12" x14ac:dyDescent="0.25">
      <c r="A224" s="42"/>
      <c r="L224" s="43"/>
    </row>
    <row r="225" spans="1:12" x14ac:dyDescent="0.25">
      <c r="A225" s="42"/>
      <c r="L225" s="43"/>
    </row>
    <row r="226" spans="1:12" x14ac:dyDescent="0.25">
      <c r="A226" s="42"/>
      <c r="L226" s="43"/>
    </row>
    <row r="227" spans="1:12" x14ac:dyDescent="0.25">
      <c r="A227" s="42"/>
      <c r="L227" s="43"/>
    </row>
    <row r="228" spans="1:12" x14ac:dyDescent="0.25">
      <c r="A228" s="42"/>
      <c r="L228" s="43"/>
    </row>
    <row r="229" spans="1:12" x14ac:dyDescent="0.25">
      <c r="A229" s="42"/>
      <c r="L229" s="43"/>
    </row>
    <row r="230" spans="1:12" x14ac:dyDescent="0.25">
      <c r="A230" s="42"/>
      <c r="L230" s="43"/>
    </row>
    <row r="231" spans="1:12" x14ac:dyDescent="0.25">
      <c r="A231" s="42"/>
      <c r="L231" s="43"/>
    </row>
    <row r="232" spans="1:12" x14ac:dyDescent="0.25">
      <c r="A232" s="42"/>
      <c r="L232" s="43"/>
    </row>
    <row r="233" spans="1:12" x14ac:dyDescent="0.25">
      <c r="A233" s="42"/>
      <c r="L233" s="43"/>
    </row>
    <row r="234" spans="1:12" x14ac:dyDescent="0.25">
      <c r="A234" s="42"/>
      <c r="L234" s="43"/>
    </row>
    <row r="235" spans="1:12" x14ac:dyDescent="0.25">
      <c r="A235" s="42"/>
      <c r="L235" s="43"/>
    </row>
    <row r="236" spans="1:12" x14ac:dyDescent="0.25">
      <c r="A236" s="42"/>
      <c r="L236" s="43"/>
    </row>
    <row r="237" spans="1:12" x14ac:dyDescent="0.25">
      <c r="A237" s="42"/>
      <c r="L237" s="43"/>
    </row>
    <row r="238" spans="1:12" x14ac:dyDescent="0.25">
      <c r="A238" s="42"/>
      <c r="L238" s="43"/>
    </row>
    <row r="239" spans="1:12" x14ac:dyDescent="0.25">
      <c r="A239" s="42"/>
      <c r="L239" s="43"/>
    </row>
    <row r="240" spans="1:12" x14ac:dyDescent="0.25">
      <c r="A240" s="42"/>
      <c r="L240" s="43"/>
    </row>
    <row r="241" spans="1:12" x14ac:dyDescent="0.25">
      <c r="A241" s="42"/>
      <c r="L241" s="43"/>
    </row>
    <row r="242" spans="1:12" x14ac:dyDescent="0.25">
      <c r="A242" s="42"/>
      <c r="L242" s="43"/>
    </row>
    <row r="243" spans="1:12" x14ac:dyDescent="0.25">
      <c r="A243" s="42"/>
      <c r="L243" s="43"/>
    </row>
    <row r="244" spans="1:12" x14ac:dyDescent="0.25">
      <c r="A244" s="42"/>
      <c r="L244" s="43"/>
    </row>
    <row r="245" spans="1:12" x14ac:dyDescent="0.25">
      <c r="A245" s="42"/>
      <c r="L245" s="43"/>
    </row>
    <row r="246" spans="1:12" x14ac:dyDescent="0.25">
      <c r="A246" s="42"/>
      <c r="L246" s="43"/>
    </row>
    <row r="247" spans="1:12" x14ac:dyDescent="0.25">
      <c r="A247" s="42"/>
      <c r="L247" s="43"/>
    </row>
    <row r="248" spans="1:12" x14ac:dyDescent="0.25">
      <c r="A248" s="42"/>
      <c r="L248" s="43"/>
    </row>
    <row r="249" spans="1:12" x14ac:dyDescent="0.25">
      <c r="A249" s="42"/>
      <c r="L249" s="43"/>
    </row>
    <row r="250" spans="1:12" x14ac:dyDescent="0.25">
      <c r="A250" s="42"/>
      <c r="L250" s="43"/>
    </row>
    <row r="251" spans="1:12" x14ac:dyDescent="0.25">
      <c r="A251" s="42"/>
      <c r="L251" s="43"/>
    </row>
    <row r="252" spans="1:12" x14ac:dyDescent="0.25">
      <c r="A252" s="42"/>
      <c r="L252" s="43"/>
    </row>
    <row r="253" spans="1:12" x14ac:dyDescent="0.25">
      <c r="A253" s="42"/>
      <c r="L253" s="43"/>
    </row>
    <row r="254" spans="1:12" x14ac:dyDescent="0.25">
      <c r="A254" s="42"/>
      <c r="L254" s="43"/>
    </row>
    <row r="255" spans="1:12" x14ac:dyDescent="0.25">
      <c r="A255" s="42"/>
      <c r="L255" s="43"/>
    </row>
    <row r="256" spans="1:12" x14ac:dyDescent="0.25">
      <c r="A256" s="42"/>
      <c r="L256" s="43"/>
    </row>
    <row r="257" spans="1:12" x14ac:dyDescent="0.25">
      <c r="A257" s="42"/>
      <c r="L257" s="43"/>
    </row>
    <row r="258" spans="1:12" x14ac:dyDescent="0.25">
      <c r="A258" s="42"/>
      <c r="L258" s="43"/>
    </row>
    <row r="259" spans="1:12" x14ac:dyDescent="0.25">
      <c r="A259" s="42"/>
      <c r="L259" s="43"/>
    </row>
    <row r="260" spans="1:12" x14ac:dyDescent="0.25">
      <c r="A260" s="42"/>
      <c r="L260" s="43"/>
    </row>
    <row r="261" spans="1:12" x14ac:dyDescent="0.25">
      <c r="A261" s="42"/>
      <c r="L261" s="43"/>
    </row>
    <row r="262" spans="1:12" x14ac:dyDescent="0.25">
      <c r="A262" s="42"/>
      <c r="L262" s="43"/>
    </row>
    <row r="263" spans="1:12" x14ac:dyDescent="0.25">
      <c r="A263" s="42"/>
      <c r="L263" s="43"/>
    </row>
    <row r="264" spans="1:12" x14ac:dyDescent="0.25">
      <c r="A264" s="42"/>
    </row>
    <row r="265" spans="1:12" x14ac:dyDescent="0.25">
      <c r="A265" s="42"/>
    </row>
    <row r="266" spans="1:12" x14ac:dyDescent="0.25">
      <c r="A266" s="42"/>
    </row>
    <row r="267" spans="1:12" x14ac:dyDescent="0.25">
      <c r="A267" s="42"/>
    </row>
    <row r="268" spans="1:12" x14ac:dyDescent="0.25">
      <c r="A268" s="42"/>
    </row>
    <row r="269" spans="1:12" x14ac:dyDescent="0.25">
      <c r="A269" s="42"/>
    </row>
    <row r="270" spans="1:12" x14ac:dyDescent="0.25">
      <c r="A270" s="42"/>
    </row>
    <row r="271" spans="1:12" x14ac:dyDescent="0.25">
      <c r="A271" s="42"/>
    </row>
    <row r="272" spans="1:12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84D4-0417-46F6-B110-2C07E6402DAA}">
  <dimension ref="A1:AN285"/>
  <sheetViews>
    <sheetView zoomScale="85" zoomScaleNormal="85" workbookViewId="0"/>
  </sheetViews>
  <sheetFormatPr defaultRowHeight="15" x14ac:dyDescent="0.25"/>
  <cols>
    <col min="1" max="1" width="14.42578125" style="44" customWidth="1"/>
    <col min="2" max="2" width="11.42578125" style="88" customWidth="1"/>
    <col min="3" max="3" width="13.28515625" style="44" customWidth="1"/>
    <col min="4" max="4" width="16.7109375" style="2" bestFit="1" customWidth="1"/>
    <col min="5" max="5" width="12" style="2" bestFit="1" customWidth="1"/>
    <col min="6" max="6" width="15" style="2" customWidth="1"/>
    <col min="7" max="8" width="11" customWidth="1"/>
    <col min="9" max="9" width="13.28515625" customWidth="1"/>
    <col min="12" max="12" width="13.7109375" customWidth="1"/>
    <col min="15" max="15" width="13.28515625" customWidth="1"/>
    <col min="18" max="18" width="13" customWidth="1"/>
    <col min="35" max="35" width="10.28515625" customWidth="1"/>
    <col min="39" max="39" width="11" customWidth="1"/>
    <col min="40" max="40" width="15" customWidth="1"/>
  </cols>
  <sheetData>
    <row r="1" spans="1:18" ht="58.5" customHeight="1" x14ac:dyDescent="0.25">
      <c r="A1" s="125" t="s">
        <v>310</v>
      </c>
      <c r="B1" s="126" t="s">
        <v>357</v>
      </c>
      <c r="C1" s="127" t="s">
        <v>358</v>
      </c>
      <c r="D1" s="126" t="s">
        <v>359</v>
      </c>
      <c r="E1" s="113" t="s">
        <v>320</v>
      </c>
      <c r="F1" s="114" t="s">
        <v>338</v>
      </c>
      <c r="G1" s="120" t="s">
        <v>359</v>
      </c>
      <c r="H1" s="121" t="s">
        <v>320</v>
      </c>
      <c r="I1" s="122" t="s">
        <v>339</v>
      </c>
      <c r="J1" s="120" t="s">
        <v>359</v>
      </c>
      <c r="K1" s="113" t="s">
        <v>320</v>
      </c>
      <c r="L1" s="114" t="s">
        <v>340</v>
      </c>
      <c r="M1" s="120" t="s">
        <v>359</v>
      </c>
      <c r="N1" s="113" t="s">
        <v>320</v>
      </c>
      <c r="O1" s="114" t="s">
        <v>341</v>
      </c>
      <c r="P1" s="120" t="s">
        <v>359</v>
      </c>
      <c r="Q1" s="113" t="s">
        <v>320</v>
      </c>
      <c r="R1" s="114" t="s">
        <v>342</v>
      </c>
    </row>
    <row r="2" spans="1:18" ht="18" customHeight="1" x14ac:dyDescent="0.35">
      <c r="A2" s="128"/>
      <c r="B2" s="92"/>
      <c r="C2" s="93"/>
      <c r="D2" s="91" t="s">
        <v>321</v>
      </c>
      <c r="E2" s="93"/>
      <c r="F2" s="129"/>
      <c r="G2" s="123"/>
      <c r="H2" s="94" t="s">
        <v>360</v>
      </c>
      <c r="I2" s="124"/>
      <c r="J2" s="115"/>
      <c r="K2" s="94" t="s">
        <v>361</v>
      </c>
      <c r="L2" s="116"/>
      <c r="M2" s="115"/>
      <c r="N2" s="94" t="s">
        <v>362</v>
      </c>
      <c r="O2" s="116"/>
      <c r="P2" s="115"/>
      <c r="Q2" s="94" t="s">
        <v>363</v>
      </c>
      <c r="R2" s="116"/>
    </row>
    <row r="3" spans="1:18" x14ac:dyDescent="0.25">
      <c r="A3" s="130">
        <v>33694</v>
      </c>
      <c r="B3" s="41">
        <v>140.27000000000001</v>
      </c>
      <c r="C3" s="39">
        <v>5262.8</v>
      </c>
      <c r="D3" s="12"/>
      <c r="E3" s="12"/>
      <c r="F3" s="13"/>
      <c r="G3" s="14"/>
      <c r="H3" s="15"/>
      <c r="I3" s="117"/>
      <c r="J3" s="14"/>
      <c r="K3" s="15"/>
      <c r="L3" s="117"/>
      <c r="M3" s="14"/>
      <c r="N3" s="15"/>
      <c r="O3" s="117"/>
      <c r="P3" s="14"/>
      <c r="Q3" s="15"/>
      <c r="R3" s="117"/>
    </row>
    <row r="4" spans="1:18" x14ac:dyDescent="0.25">
      <c r="A4" s="130">
        <v>33785</v>
      </c>
      <c r="B4" s="41">
        <v>286.88</v>
      </c>
      <c r="C4" s="39">
        <v>6484.3</v>
      </c>
      <c r="D4" s="12"/>
      <c r="E4" s="12"/>
      <c r="F4" s="13"/>
      <c r="G4" s="14"/>
      <c r="H4" s="15"/>
      <c r="I4" s="117"/>
      <c r="J4" s="14"/>
      <c r="K4" s="15"/>
      <c r="L4" s="117"/>
      <c r="M4" s="14"/>
      <c r="N4" s="15"/>
      <c r="O4" s="117"/>
      <c r="P4" s="14"/>
      <c r="Q4" s="15"/>
      <c r="R4" s="117"/>
    </row>
    <row r="5" spans="1:18" x14ac:dyDescent="0.25">
      <c r="A5" s="130">
        <v>33877</v>
      </c>
      <c r="B5" s="41">
        <v>270.64999999999998</v>
      </c>
      <c r="C5" s="39">
        <v>7192.6</v>
      </c>
      <c r="D5" s="12"/>
      <c r="E5" s="12"/>
      <c r="F5" s="13"/>
      <c r="G5" s="14"/>
      <c r="H5" s="15"/>
      <c r="I5" s="117"/>
      <c r="J5" s="14"/>
      <c r="K5" s="15"/>
      <c r="L5" s="117"/>
      <c r="M5" s="14"/>
      <c r="N5" s="15"/>
      <c r="O5" s="117"/>
      <c r="P5" s="14"/>
      <c r="Q5" s="15"/>
      <c r="R5" s="117"/>
    </row>
    <row r="6" spans="1:18" x14ac:dyDescent="0.25">
      <c r="A6" s="130">
        <v>33969</v>
      </c>
      <c r="B6" s="41">
        <v>241.21</v>
      </c>
      <c r="C6" s="39">
        <v>8254.7999999999993</v>
      </c>
      <c r="D6" s="12"/>
      <c r="E6" s="12"/>
      <c r="F6" s="13"/>
      <c r="G6" s="14"/>
      <c r="H6" s="15"/>
      <c r="I6" s="117"/>
      <c r="J6" s="14"/>
      <c r="K6" s="15"/>
      <c r="L6" s="117"/>
      <c r="M6" s="14"/>
      <c r="N6" s="15"/>
      <c r="O6" s="117"/>
      <c r="P6" s="14"/>
      <c r="Q6" s="15"/>
      <c r="R6" s="117"/>
    </row>
    <row r="7" spans="1:18" x14ac:dyDescent="0.25">
      <c r="A7" s="130">
        <v>34059</v>
      </c>
      <c r="B7" s="41">
        <v>315.37</v>
      </c>
      <c r="C7" s="39">
        <v>6834.6</v>
      </c>
      <c r="D7" s="12">
        <f>B7/B3-1</f>
        <v>1.2483068368147143</v>
      </c>
      <c r="E7" s="12">
        <f>C7/C3-1</f>
        <v>0.29866230903701463</v>
      </c>
      <c r="F7" s="13"/>
      <c r="G7" s="14"/>
      <c r="H7" s="12">
        <f>E7</f>
        <v>0.29866230903701463</v>
      </c>
      <c r="I7" s="117"/>
      <c r="J7" s="14"/>
      <c r="K7" s="12">
        <f>E7</f>
        <v>0.29866230903701463</v>
      </c>
      <c r="L7" s="117"/>
      <c r="M7" s="14"/>
      <c r="N7" s="12">
        <f>E7</f>
        <v>0.29866230903701463</v>
      </c>
      <c r="O7" s="117"/>
      <c r="P7" s="14"/>
      <c r="Q7" s="12">
        <f>E7</f>
        <v>0.29866230903701463</v>
      </c>
      <c r="R7" s="117"/>
    </row>
    <row r="8" spans="1:18" x14ac:dyDescent="0.25">
      <c r="A8" s="130">
        <v>34150</v>
      </c>
      <c r="B8" s="41">
        <v>261.57</v>
      </c>
      <c r="C8" s="39">
        <v>8357</v>
      </c>
      <c r="D8" s="12">
        <f t="shared" ref="D8:E71" si="0">B8/B4-1</f>
        <v>-8.8225041829336326E-2</v>
      </c>
      <c r="E8" s="12">
        <f t="shared" si="0"/>
        <v>0.2888052681091251</v>
      </c>
      <c r="F8" s="13"/>
      <c r="G8" s="118">
        <f>D7</f>
        <v>1.2483068368147143</v>
      </c>
      <c r="H8" s="12">
        <f>E8</f>
        <v>0.2888052681091251</v>
      </c>
      <c r="I8" s="117"/>
      <c r="J8" s="14"/>
      <c r="K8" s="12">
        <f t="shared" ref="K8:K71" si="1">E8</f>
        <v>0.2888052681091251</v>
      </c>
      <c r="L8" s="117"/>
      <c r="M8" s="14"/>
      <c r="N8" s="12">
        <f t="shared" ref="N8:N71" si="2">E8</f>
        <v>0.2888052681091251</v>
      </c>
      <c r="O8" s="117"/>
      <c r="P8" s="14"/>
      <c r="Q8" s="12">
        <f t="shared" ref="Q8:Q71" si="3">E8</f>
        <v>0.2888052681091251</v>
      </c>
      <c r="R8" s="117"/>
    </row>
    <row r="9" spans="1:18" x14ac:dyDescent="0.25">
      <c r="A9" s="130">
        <v>34242</v>
      </c>
      <c r="B9" s="41">
        <v>254.53</v>
      </c>
      <c r="C9" s="39">
        <v>9385.7999999999993</v>
      </c>
      <c r="D9" s="12">
        <f t="shared" si="0"/>
        <v>-5.9560317753556191E-2</v>
      </c>
      <c r="E9" s="12">
        <f t="shared" si="0"/>
        <v>0.30492450574201246</v>
      </c>
      <c r="F9" s="13"/>
      <c r="G9" s="118">
        <f t="shared" ref="G9:G72" si="4">D8</f>
        <v>-8.8225041829336326E-2</v>
      </c>
      <c r="H9" s="12">
        <f t="shared" ref="H9:H72" si="5">E9</f>
        <v>0.30492450574201246</v>
      </c>
      <c r="I9" s="117"/>
      <c r="J9" s="118">
        <f>D7</f>
        <v>1.2483068368147143</v>
      </c>
      <c r="K9" s="12">
        <f t="shared" si="1"/>
        <v>0.30492450574201246</v>
      </c>
      <c r="L9" s="117"/>
      <c r="M9" s="14"/>
      <c r="N9" s="12">
        <f t="shared" si="2"/>
        <v>0.30492450574201246</v>
      </c>
      <c r="O9" s="117"/>
      <c r="P9" s="14"/>
      <c r="Q9" s="12">
        <f t="shared" si="3"/>
        <v>0.30492450574201246</v>
      </c>
      <c r="R9" s="117"/>
    </row>
    <row r="10" spans="1:18" x14ac:dyDescent="0.25">
      <c r="A10" s="130">
        <v>34334</v>
      </c>
      <c r="B10" s="41">
        <v>238.27</v>
      </c>
      <c r="C10" s="39">
        <v>11095.9</v>
      </c>
      <c r="D10" s="12">
        <f t="shared" si="0"/>
        <v>-1.2188549396791148E-2</v>
      </c>
      <c r="E10" s="12">
        <f t="shared" si="0"/>
        <v>0.34417551000629953</v>
      </c>
      <c r="F10" s="13"/>
      <c r="G10" s="118">
        <f t="shared" si="4"/>
        <v>-5.9560317753556191E-2</v>
      </c>
      <c r="H10" s="12">
        <f t="shared" si="5"/>
        <v>0.34417551000629953</v>
      </c>
      <c r="I10" s="117"/>
      <c r="J10" s="118">
        <f t="shared" ref="J10:J73" si="6">D8</f>
        <v>-8.8225041829336326E-2</v>
      </c>
      <c r="K10" s="12">
        <f t="shared" si="1"/>
        <v>0.34417551000629953</v>
      </c>
      <c r="L10" s="117"/>
      <c r="M10" s="118">
        <f>D7</f>
        <v>1.2483068368147143</v>
      </c>
      <c r="N10" s="12">
        <f t="shared" si="2"/>
        <v>0.34417551000629953</v>
      </c>
      <c r="O10" s="117"/>
      <c r="P10" s="14"/>
      <c r="Q10" s="12">
        <f t="shared" si="3"/>
        <v>0.34417551000629953</v>
      </c>
      <c r="R10" s="117"/>
    </row>
    <row r="11" spans="1:18" x14ac:dyDescent="0.25">
      <c r="A11" s="130">
        <v>34424</v>
      </c>
      <c r="B11" s="41">
        <v>177.84</v>
      </c>
      <c r="C11" s="39">
        <v>9375.1</v>
      </c>
      <c r="D11" s="12">
        <f t="shared" si="0"/>
        <v>-0.43609094079969557</v>
      </c>
      <c r="E11" s="12">
        <f t="shared" si="0"/>
        <v>0.37171158516957825</v>
      </c>
      <c r="F11" s="13"/>
      <c r="G11" s="118">
        <f t="shared" si="4"/>
        <v>-1.2188549396791148E-2</v>
      </c>
      <c r="H11" s="12">
        <f t="shared" si="5"/>
        <v>0.37171158516957825</v>
      </c>
      <c r="I11" s="117"/>
      <c r="J11" s="118">
        <f t="shared" si="6"/>
        <v>-5.9560317753556191E-2</v>
      </c>
      <c r="K11" s="12">
        <f t="shared" si="1"/>
        <v>0.37171158516957825</v>
      </c>
      <c r="L11" s="117"/>
      <c r="M11" s="118">
        <f t="shared" ref="M11:M74" si="7">D8</f>
        <v>-8.8225041829336326E-2</v>
      </c>
      <c r="N11" s="12">
        <f t="shared" si="2"/>
        <v>0.37171158516957825</v>
      </c>
      <c r="O11" s="117"/>
      <c r="P11" s="118">
        <f>D7</f>
        <v>1.2483068368147143</v>
      </c>
      <c r="Q11" s="12">
        <f t="shared" si="3"/>
        <v>0.37171158516957825</v>
      </c>
      <c r="R11" s="117"/>
    </row>
    <row r="12" spans="1:18" x14ac:dyDescent="0.25">
      <c r="A12" s="130">
        <v>34515</v>
      </c>
      <c r="B12" s="41">
        <v>119.89</v>
      </c>
      <c r="C12" s="39">
        <v>11481</v>
      </c>
      <c r="D12" s="12">
        <f t="shared" si="0"/>
        <v>-0.54165233016018655</v>
      </c>
      <c r="E12" s="12">
        <f t="shared" si="0"/>
        <v>0.3738183558693311</v>
      </c>
      <c r="F12" s="13"/>
      <c r="G12" s="118">
        <f t="shared" si="4"/>
        <v>-0.43609094079969557</v>
      </c>
      <c r="H12" s="12">
        <f t="shared" si="5"/>
        <v>0.3738183558693311</v>
      </c>
      <c r="I12" s="117"/>
      <c r="J12" s="118">
        <f t="shared" si="6"/>
        <v>-1.2188549396791148E-2</v>
      </c>
      <c r="K12" s="12">
        <f t="shared" si="1"/>
        <v>0.3738183558693311</v>
      </c>
      <c r="L12" s="117"/>
      <c r="M12" s="118">
        <f t="shared" si="7"/>
        <v>-5.9560317753556191E-2</v>
      </c>
      <c r="N12" s="12">
        <f t="shared" si="2"/>
        <v>0.3738183558693311</v>
      </c>
      <c r="O12" s="117"/>
      <c r="P12" s="118">
        <f t="shared" ref="P12:P75" si="8">D8</f>
        <v>-8.8225041829336326E-2</v>
      </c>
      <c r="Q12" s="12">
        <f t="shared" si="3"/>
        <v>0.3738183558693311</v>
      </c>
      <c r="R12" s="117"/>
    </row>
    <row r="13" spans="1:18" x14ac:dyDescent="0.25">
      <c r="A13" s="130">
        <v>34607</v>
      </c>
      <c r="B13" s="41">
        <v>188.25</v>
      </c>
      <c r="C13" s="39">
        <v>12868</v>
      </c>
      <c r="D13" s="12">
        <f t="shared" si="0"/>
        <v>-0.2604015243782658</v>
      </c>
      <c r="E13" s="12">
        <f t="shared" si="0"/>
        <v>0.37100726629589387</v>
      </c>
      <c r="F13" s="13"/>
      <c r="G13" s="118">
        <f t="shared" si="4"/>
        <v>-0.54165233016018655</v>
      </c>
      <c r="H13" s="12">
        <f t="shared" si="5"/>
        <v>0.37100726629589387</v>
      </c>
      <c r="I13" s="117"/>
      <c r="J13" s="118">
        <f t="shared" si="6"/>
        <v>-0.43609094079969557</v>
      </c>
      <c r="K13" s="12">
        <f t="shared" si="1"/>
        <v>0.37100726629589387</v>
      </c>
      <c r="L13" s="117"/>
      <c r="M13" s="118">
        <f t="shared" si="7"/>
        <v>-1.2188549396791148E-2</v>
      </c>
      <c r="N13" s="12">
        <f t="shared" si="2"/>
        <v>0.37100726629589387</v>
      </c>
      <c r="O13" s="117"/>
      <c r="P13" s="118">
        <f t="shared" si="8"/>
        <v>-5.9560317753556191E-2</v>
      </c>
      <c r="Q13" s="12">
        <f t="shared" si="3"/>
        <v>0.37100726629589387</v>
      </c>
      <c r="R13" s="117"/>
    </row>
    <row r="14" spans="1:18" x14ac:dyDescent="0.25">
      <c r="A14" s="130">
        <v>34699</v>
      </c>
      <c r="B14" s="41">
        <v>140.63</v>
      </c>
      <c r="C14" s="39">
        <v>14913.3</v>
      </c>
      <c r="D14" s="12">
        <f t="shared" si="0"/>
        <v>-0.40978721618332148</v>
      </c>
      <c r="E14" s="12">
        <f t="shared" si="0"/>
        <v>0.34403698663470283</v>
      </c>
      <c r="F14" s="13"/>
      <c r="G14" s="118">
        <f t="shared" si="4"/>
        <v>-0.2604015243782658</v>
      </c>
      <c r="H14" s="12">
        <f t="shared" si="5"/>
        <v>0.34403698663470283</v>
      </c>
      <c r="I14" s="117"/>
      <c r="J14" s="118">
        <f t="shared" si="6"/>
        <v>-0.54165233016018655</v>
      </c>
      <c r="K14" s="12">
        <f t="shared" si="1"/>
        <v>0.34403698663470283</v>
      </c>
      <c r="L14" s="117"/>
      <c r="M14" s="118">
        <f t="shared" si="7"/>
        <v>-0.43609094079969557</v>
      </c>
      <c r="N14" s="12">
        <f t="shared" si="2"/>
        <v>0.34403698663470283</v>
      </c>
      <c r="O14" s="117"/>
      <c r="P14" s="118">
        <f t="shared" si="8"/>
        <v>-1.2188549396791148E-2</v>
      </c>
      <c r="Q14" s="12">
        <f t="shared" si="3"/>
        <v>0.34403698663470283</v>
      </c>
      <c r="R14" s="117"/>
    </row>
    <row r="15" spans="1:18" x14ac:dyDescent="0.25">
      <c r="A15" s="130">
        <v>34789</v>
      </c>
      <c r="B15" s="41">
        <v>135.30000000000001</v>
      </c>
      <c r="C15" s="39">
        <v>12111.7</v>
      </c>
      <c r="D15" s="12">
        <f t="shared" si="0"/>
        <v>-0.23920377867746279</v>
      </c>
      <c r="E15" s="12">
        <f t="shared" si="0"/>
        <v>0.29190088639054523</v>
      </c>
      <c r="F15" s="13"/>
      <c r="G15" s="118">
        <f t="shared" si="4"/>
        <v>-0.40978721618332148</v>
      </c>
      <c r="H15" s="12">
        <f t="shared" si="5"/>
        <v>0.29190088639054523</v>
      </c>
      <c r="I15" s="117"/>
      <c r="J15" s="118">
        <f t="shared" si="6"/>
        <v>-0.2604015243782658</v>
      </c>
      <c r="K15" s="12">
        <f t="shared" si="1"/>
        <v>0.29190088639054523</v>
      </c>
      <c r="L15" s="117"/>
      <c r="M15" s="118">
        <f t="shared" si="7"/>
        <v>-0.54165233016018655</v>
      </c>
      <c r="N15" s="12">
        <f t="shared" si="2"/>
        <v>0.29190088639054523</v>
      </c>
      <c r="O15" s="117"/>
      <c r="P15" s="118">
        <f t="shared" si="8"/>
        <v>-0.43609094079969557</v>
      </c>
      <c r="Q15" s="12">
        <f t="shared" si="3"/>
        <v>0.29190088639054523</v>
      </c>
      <c r="R15" s="117"/>
    </row>
    <row r="16" spans="1:18" x14ac:dyDescent="0.25">
      <c r="A16" s="130">
        <v>34880</v>
      </c>
      <c r="B16" s="41">
        <v>124.78</v>
      </c>
      <c r="C16" s="39">
        <v>14612.9</v>
      </c>
      <c r="D16" s="12">
        <f t="shared" si="0"/>
        <v>4.0787388439402772E-2</v>
      </c>
      <c r="E16" s="12">
        <f t="shared" si="0"/>
        <v>0.27278982667015073</v>
      </c>
      <c r="F16" s="13"/>
      <c r="G16" s="118">
        <f t="shared" si="4"/>
        <v>-0.23920377867746279</v>
      </c>
      <c r="H16" s="12">
        <f t="shared" si="5"/>
        <v>0.27278982667015073</v>
      </c>
      <c r="I16" s="117"/>
      <c r="J16" s="118">
        <f t="shared" si="6"/>
        <v>-0.40978721618332148</v>
      </c>
      <c r="K16" s="12">
        <f t="shared" si="1"/>
        <v>0.27278982667015073</v>
      </c>
      <c r="L16" s="117"/>
      <c r="M16" s="118">
        <f t="shared" si="7"/>
        <v>-0.2604015243782658</v>
      </c>
      <c r="N16" s="12">
        <f t="shared" si="2"/>
        <v>0.27278982667015073</v>
      </c>
      <c r="O16" s="117"/>
      <c r="P16" s="118">
        <f t="shared" si="8"/>
        <v>-0.54165233016018655</v>
      </c>
      <c r="Q16" s="12">
        <f t="shared" si="3"/>
        <v>0.27278982667015073</v>
      </c>
      <c r="R16" s="117"/>
    </row>
    <row r="17" spans="1:40" x14ac:dyDescent="0.25">
      <c r="A17" s="130">
        <v>34972</v>
      </c>
      <c r="B17" s="41">
        <v>133.36000000000001</v>
      </c>
      <c r="C17" s="39">
        <v>16164.1</v>
      </c>
      <c r="D17" s="12">
        <f t="shared" si="0"/>
        <v>-0.29158034528552446</v>
      </c>
      <c r="E17" s="12">
        <f t="shared" si="0"/>
        <v>0.25614703139571038</v>
      </c>
      <c r="F17" s="13"/>
      <c r="G17" s="118">
        <f t="shared" si="4"/>
        <v>4.0787388439402772E-2</v>
      </c>
      <c r="H17" s="12">
        <f t="shared" si="5"/>
        <v>0.25614703139571038</v>
      </c>
      <c r="I17" s="117"/>
      <c r="J17" s="118">
        <f t="shared" si="6"/>
        <v>-0.23920377867746279</v>
      </c>
      <c r="K17" s="12">
        <f t="shared" si="1"/>
        <v>0.25614703139571038</v>
      </c>
      <c r="L17" s="117"/>
      <c r="M17" s="118">
        <f t="shared" si="7"/>
        <v>-0.40978721618332148</v>
      </c>
      <c r="N17" s="12">
        <f t="shared" si="2"/>
        <v>0.25614703139571038</v>
      </c>
      <c r="O17" s="117"/>
      <c r="P17" s="118">
        <f t="shared" si="8"/>
        <v>-0.2604015243782658</v>
      </c>
      <c r="Q17" s="12">
        <f t="shared" si="3"/>
        <v>0.25614703139571038</v>
      </c>
      <c r="R17" s="117"/>
    </row>
    <row r="18" spans="1:40" x14ac:dyDescent="0.25">
      <c r="A18" s="130">
        <v>35064</v>
      </c>
      <c r="B18" s="41">
        <v>113.25</v>
      </c>
      <c r="C18" s="39">
        <v>18451.2</v>
      </c>
      <c r="D18" s="12">
        <f t="shared" si="0"/>
        <v>-0.19469529972267652</v>
      </c>
      <c r="E18" s="12">
        <f t="shared" si="0"/>
        <v>0.23723119631469913</v>
      </c>
      <c r="F18" s="13"/>
      <c r="G18" s="118">
        <f t="shared" si="4"/>
        <v>-0.29158034528552446</v>
      </c>
      <c r="H18" s="12">
        <f t="shared" si="5"/>
        <v>0.23723119631469913</v>
      </c>
      <c r="I18" s="117"/>
      <c r="J18" s="118">
        <f t="shared" si="6"/>
        <v>4.0787388439402772E-2</v>
      </c>
      <c r="K18" s="12">
        <f t="shared" si="1"/>
        <v>0.23723119631469913</v>
      </c>
      <c r="L18" s="117"/>
      <c r="M18" s="118">
        <f t="shared" si="7"/>
        <v>-0.23920377867746279</v>
      </c>
      <c r="N18" s="12">
        <f t="shared" si="2"/>
        <v>0.23723119631469913</v>
      </c>
      <c r="O18" s="117"/>
      <c r="P18" s="118">
        <f t="shared" si="8"/>
        <v>-0.40978721618332148</v>
      </c>
      <c r="Q18" s="12">
        <f t="shared" si="3"/>
        <v>0.23723119631469913</v>
      </c>
      <c r="R18" s="117"/>
    </row>
    <row r="19" spans="1:40" x14ac:dyDescent="0.25">
      <c r="A19" s="130">
        <v>35155</v>
      </c>
      <c r="B19" s="41">
        <v>111.97</v>
      </c>
      <c r="C19" s="39">
        <v>14628</v>
      </c>
      <c r="D19" s="12">
        <f t="shared" si="0"/>
        <v>-0.17243163340724321</v>
      </c>
      <c r="E19" s="12">
        <f t="shared" si="0"/>
        <v>0.20775778792407329</v>
      </c>
      <c r="F19" s="13"/>
      <c r="G19" s="118">
        <f t="shared" si="4"/>
        <v>-0.19469529972267652</v>
      </c>
      <c r="H19" s="12">
        <f t="shared" si="5"/>
        <v>0.20775778792407329</v>
      </c>
      <c r="I19" s="117"/>
      <c r="J19" s="118">
        <f t="shared" si="6"/>
        <v>-0.29158034528552446</v>
      </c>
      <c r="K19" s="12">
        <f t="shared" si="1"/>
        <v>0.20775778792407329</v>
      </c>
      <c r="L19" s="117"/>
      <c r="M19" s="118">
        <f t="shared" si="7"/>
        <v>4.0787388439402772E-2</v>
      </c>
      <c r="N19" s="12">
        <f t="shared" si="2"/>
        <v>0.20775778792407329</v>
      </c>
      <c r="O19" s="117"/>
      <c r="P19" s="118">
        <f t="shared" si="8"/>
        <v>-0.23920377867746279</v>
      </c>
      <c r="Q19" s="12">
        <f t="shared" si="3"/>
        <v>0.20775778792407329</v>
      </c>
      <c r="R19" s="117"/>
    </row>
    <row r="20" spans="1:40" x14ac:dyDescent="0.25">
      <c r="A20" s="130">
        <v>35246</v>
      </c>
      <c r="B20" s="41">
        <v>191.67</v>
      </c>
      <c r="C20" s="39">
        <v>17147.5</v>
      </c>
      <c r="D20" s="12">
        <f t="shared" si="0"/>
        <v>0.53606347171020996</v>
      </c>
      <c r="E20" s="12">
        <f t="shared" si="0"/>
        <v>0.17344948641269009</v>
      </c>
      <c r="F20" s="13"/>
      <c r="G20" s="118">
        <f t="shared" si="4"/>
        <v>-0.17243163340724321</v>
      </c>
      <c r="H20" s="12">
        <f t="shared" si="5"/>
        <v>0.17344948641269009</v>
      </c>
      <c r="I20" s="117"/>
      <c r="J20" s="118">
        <f t="shared" si="6"/>
        <v>-0.19469529972267652</v>
      </c>
      <c r="K20" s="12">
        <f t="shared" si="1"/>
        <v>0.17344948641269009</v>
      </c>
      <c r="L20" s="117"/>
      <c r="M20" s="118">
        <f t="shared" si="7"/>
        <v>-0.29158034528552446</v>
      </c>
      <c r="N20" s="12">
        <f t="shared" si="2"/>
        <v>0.17344948641269009</v>
      </c>
      <c r="O20" s="117"/>
      <c r="P20" s="118">
        <f t="shared" si="8"/>
        <v>4.0787388439402772E-2</v>
      </c>
      <c r="Q20" s="12">
        <f t="shared" si="3"/>
        <v>0.17344948641269009</v>
      </c>
      <c r="R20" s="117"/>
    </row>
    <row r="21" spans="1:40" x14ac:dyDescent="0.25">
      <c r="A21" s="130">
        <v>35338</v>
      </c>
      <c r="B21" s="41">
        <v>266.85000000000002</v>
      </c>
      <c r="C21" s="39">
        <v>18605.8</v>
      </c>
      <c r="D21" s="12">
        <f t="shared" si="0"/>
        <v>1.0009748050389922</v>
      </c>
      <c r="E21" s="12">
        <f t="shared" si="0"/>
        <v>0.15105697193162615</v>
      </c>
      <c r="F21" s="13"/>
      <c r="G21" s="118">
        <f t="shared" si="4"/>
        <v>0.53606347171020996</v>
      </c>
      <c r="H21" s="12">
        <f t="shared" si="5"/>
        <v>0.15105697193162615</v>
      </c>
      <c r="I21" s="117"/>
      <c r="J21" s="118">
        <f t="shared" si="6"/>
        <v>-0.17243163340724321</v>
      </c>
      <c r="K21" s="12">
        <f t="shared" si="1"/>
        <v>0.15105697193162615</v>
      </c>
      <c r="L21" s="117"/>
      <c r="M21" s="118">
        <f t="shared" si="7"/>
        <v>-0.19469529972267652</v>
      </c>
      <c r="N21" s="12">
        <f t="shared" si="2"/>
        <v>0.15105697193162615</v>
      </c>
      <c r="O21" s="117"/>
      <c r="P21" s="118">
        <f t="shared" si="8"/>
        <v>-0.29158034528552446</v>
      </c>
      <c r="Q21" s="12">
        <f t="shared" si="3"/>
        <v>0.15105697193162615</v>
      </c>
      <c r="R21" s="117"/>
    </row>
    <row r="22" spans="1:40" x14ac:dyDescent="0.25">
      <c r="A22" s="130">
        <v>35430</v>
      </c>
      <c r="B22" s="41">
        <v>327.33999999999997</v>
      </c>
      <c r="C22" s="39">
        <v>21432.400000000001</v>
      </c>
      <c r="D22" s="12">
        <f t="shared" si="0"/>
        <v>1.8904194260485649</v>
      </c>
      <c r="E22" s="12">
        <f t="shared" si="0"/>
        <v>0.16157214706902545</v>
      </c>
      <c r="F22" s="13"/>
      <c r="G22" s="118">
        <f t="shared" si="4"/>
        <v>1.0009748050389922</v>
      </c>
      <c r="H22" s="12">
        <f t="shared" si="5"/>
        <v>0.16157214706902545</v>
      </c>
      <c r="I22" s="117"/>
      <c r="J22" s="118">
        <f t="shared" si="6"/>
        <v>0.53606347171020996</v>
      </c>
      <c r="K22" s="12">
        <f t="shared" si="1"/>
        <v>0.16157214706902545</v>
      </c>
      <c r="L22" s="117"/>
      <c r="M22" s="118">
        <f t="shared" si="7"/>
        <v>-0.17243163340724321</v>
      </c>
      <c r="N22" s="12">
        <f t="shared" si="2"/>
        <v>0.16157214706902545</v>
      </c>
      <c r="O22" s="117"/>
      <c r="P22" s="118">
        <f t="shared" si="8"/>
        <v>-0.19469529972267652</v>
      </c>
      <c r="Q22" s="12">
        <f t="shared" si="3"/>
        <v>0.16157214706902545</v>
      </c>
      <c r="R22" s="117"/>
    </row>
    <row r="23" spans="1:40" ht="15.75" thickBot="1" x14ac:dyDescent="0.3">
      <c r="A23" s="130">
        <v>35520</v>
      </c>
      <c r="B23" s="41">
        <v>435.73</v>
      </c>
      <c r="C23" s="39">
        <v>16689.099999999999</v>
      </c>
      <c r="D23" s="12">
        <f t="shared" si="0"/>
        <v>2.8914887916406182</v>
      </c>
      <c r="E23" s="12">
        <f t="shared" si="0"/>
        <v>0.14090101175827163</v>
      </c>
      <c r="F23" s="13"/>
      <c r="G23" s="118">
        <f t="shared" si="4"/>
        <v>1.8904194260485649</v>
      </c>
      <c r="H23" s="12">
        <f t="shared" si="5"/>
        <v>0.14090101175827163</v>
      </c>
      <c r="I23" s="117"/>
      <c r="J23" s="118">
        <f t="shared" si="6"/>
        <v>1.0009748050389922</v>
      </c>
      <c r="K23" s="12">
        <f t="shared" si="1"/>
        <v>0.14090101175827163</v>
      </c>
      <c r="L23" s="117"/>
      <c r="M23" s="118">
        <f t="shared" si="7"/>
        <v>0.53606347171020996</v>
      </c>
      <c r="N23" s="12">
        <f t="shared" si="2"/>
        <v>0.14090101175827163</v>
      </c>
      <c r="O23" s="117"/>
      <c r="P23" s="118">
        <f t="shared" si="8"/>
        <v>-0.17243163340724321</v>
      </c>
      <c r="Q23" s="12">
        <f t="shared" si="3"/>
        <v>0.14090101175827163</v>
      </c>
      <c r="R23" s="117"/>
    </row>
    <row r="24" spans="1:40" ht="15.75" thickBot="1" x14ac:dyDescent="0.3">
      <c r="A24" s="130">
        <v>35611</v>
      </c>
      <c r="B24" s="41">
        <v>425.87</v>
      </c>
      <c r="C24" s="39">
        <v>19163.599999999999</v>
      </c>
      <c r="D24" s="12">
        <f t="shared" si="0"/>
        <v>1.2218917931862054</v>
      </c>
      <c r="E24" s="12">
        <f t="shared" si="0"/>
        <v>0.11757399037760607</v>
      </c>
      <c r="F24" s="13"/>
      <c r="G24" s="118">
        <f t="shared" si="4"/>
        <v>2.8914887916406182</v>
      </c>
      <c r="H24" s="12">
        <f t="shared" si="5"/>
        <v>0.11757399037760607</v>
      </c>
      <c r="I24" s="117"/>
      <c r="J24" s="118">
        <f t="shared" si="6"/>
        <v>1.8904194260485649</v>
      </c>
      <c r="K24" s="12">
        <f t="shared" si="1"/>
        <v>0.11757399037760607</v>
      </c>
      <c r="L24" s="117"/>
      <c r="M24" s="118">
        <f t="shared" si="7"/>
        <v>1.0009748050389922</v>
      </c>
      <c r="N24" s="12">
        <f t="shared" si="2"/>
        <v>0.11757399037760607</v>
      </c>
      <c r="O24" s="117"/>
      <c r="P24" s="118">
        <f t="shared" si="8"/>
        <v>0.53606347171020996</v>
      </c>
      <c r="Q24" s="12">
        <f t="shared" si="3"/>
        <v>0.11757399037760607</v>
      </c>
      <c r="R24" s="117"/>
      <c r="AI24" s="95" t="s">
        <v>365</v>
      </c>
      <c r="AJ24" s="96"/>
      <c r="AK24" s="96"/>
      <c r="AL24" s="96"/>
      <c r="AM24" s="96"/>
      <c r="AN24" s="97"/>
    </row>
    <row r="25" spans="1:40" x14ac:dyDescent="0.25">
      <c r="A25" s="130">
        <v>35703</v>
      </c>
      <c r="B25" s="41">
        <v>330.8</v>
      </c>
      <c r="C25" s="39">
        <v>20500.900000000001</v>
      </c>
      <c r="D25" s="12">
        <f t="shared" si="0"/>
        <v>0.23964774217725315</v>
      </c>
      <c r="E25" s="12">
        <f t="shared" si="0"/>
        <v>0.10185533543303715</v>
      </c>
      <c r="F25" s="13"/>
      <c r="G25" s="118">
        <f t="shared" si="4"/>
        <v>1.2218917931862054</v>
      </c>
      <c r="H25" s="12">
        <f t="shared" si="5"/>
        <v>0.10185533543303715</v>
      </c>
      <c r="I25" s="117"/>
      <c r="J25" s="118">
        <f t="shared" si="6"/>
        <v>2.8914887916406182</v>
      </c>
      <c r="K25" s="12">
        <f t="shared" si="1"/>
        <v>0.10185533543303715</v>
      </c>
      <c r="L25" s="117"/>
      <c r="M25" s="118">
        <f t="shared" si="7"/>
        <v>1.8904194260485649</v>
      </c>
      <c r="N25" s="12">
        <f t="shared" si="2"/>
        <v>0.10185533543303715</v>
      </c>
      <c r="O25" s="117"/>
      <c r="P25" s="118">
        <f t="shared" si="8"/>
        <v>1.0009748050389922</v>
      </c>
      <c r="Q25" s="12">
        <f t="shared" si="3"/>
        <v>0.10185533543303715</v>
      </c>
      <c r="R25" s="117"/>
      <c r="AI25" s="98" t="s">
        <v>321</v>
      </c>
      <c r="AJ25" s="99">
        <f>AVERAGE(F:F)</f>
        <v>4.107977006093147E-2</v>
      </c>
      <c r="AK25" s="100"/>
      <c r="AL25" s="100"/>
      <c r="AM25" s="100"/>
      <c r="AN25" s="101"/>
    </row>
    <row r="26" spans="1:40" x14ac:dyDescent="0.25">
      <c r="A26" s="130">
        <v>35795</v>
      </c>
      <c r="B26" s="41">
        <v>381.29</v>
      </c>
      <c r="C26" s="39">
        <v>23361.5</v>
      </c>
      <c r="D26" s="12">
        <f t="shared" si="0"/>
        <v>0.16481334392374913</v>
      </c>
      <c r="E26" s="12">
        <f t="shared" si="0"/>
        <v>9.0008585132789642E-2</v>
      </c>
      <c r="F26" s="13"/>
      <c r="G26" s="118">
        <f t="shared" si="4"/>
        <v>0.23964774217725315</v>
      </c>
      <c r="H26" s="12">
        <f t="shared" si="5"/>
        <v>9.0008585132789642E-2</v>
      </c>
      <c r="I26" s="117"/>
      <c r="J26" s="118">
        <f t="shared" si="6"/>
        <v>1.2218917931862054</v>
      </c>
      <c r="K26" s="12">
        <f t="shared" si="1"/>
        <v>9.0008585132789642E-2</v>
      </c>
      <c r="L26" s="117"/>
      <c r="M26" s="118">
        <f t="shared" si="7"/>
        <v>2.8914887916406182</v>
      </c>
      <c r="N26" s="12">
        <f t="shared" si="2"/>
        <v>9.0008585132789642E-2</v>
      </c>
      <c r="O26" s="117"/>
      <c r="P26" s="118">
        <f t="shared" si="8"/>
        <v>1.8904194260485649</v>
      </c>
      <c r="Q26" s="12">
        <f t="shared" si="3"/>
        <v>9.0008585132789642E-2</v>
      </c>
      <c r="R26" s="117"/>
      <c r="AI26" s="102" t="s">
        <v>331</v>
      </c>
      <c r="AJ26" s="103">
        <f>AVERAGE(I:I)</f>
        <v>0.13735669392062902</v>
      </c>
      <c r="AK26" s="104"/>
      <c r="AL26" s="104"/>
      <c r="AM26" s="104"/>
      <c r="AN26" s="105"/>
    </row>
    <row r="27" spans="1:40" x14ac:dyDescent="0.25">
      <c r="A27" s="130">
        <v>35885</v>
      </c>
      <c r="B27" s="41">
        <v>378.84</v>
      </c>
      <c r="C27" s="39">
        <v>18049.099999999999</v>
      </c>
      <c r="D27" s="12">
        <f t="shared" si="0"/>
        <v>-0.13056250430312355</v>
      </c>
      <c r="E27" s="12">
        <f t="shared" si="0"/>
        <v>8.1490314037305778E-2</v>
      </c>
      <c r="F27" s="13">
        <f t="shared" ref="F27:F90" si="9">CORREL(D7:D27,E7:E27)</f>
        <v>-0.50356913400029246</v>
      </c>
      <c r="G27" s="118">
        <f t="shared" si="4"/>
        <v>0.16481334392374913</v>
      </c>
      <c r="H27" s="12">
        <f t="shared" si="5"/>
        <v>8.1490314037305778E-2</v>
      </c>
      <c r="I27" s="13"/>
      <c r="J27" s="118">
        <f t="shared" si="6"/>
        <v>0.23964774217725315</v>
      </c>
      <c r="K27" s="12">
        <f t="shared" si="1"/>
        <v>8.1490314037305778E-2</v>
      </c>
      <c r="L27" s="117"/>
      <c r="M27" s="118">
        <f t="shared" si="7"/>
        <v>1.2218917931862054</v>
      </c>
      <c r="N27" s="12">
        <f t="shared" si="2"/>
        <v>8.1490314037305778E-2</v>
      </c>
      <c r="O27" s="117"/>
      <c r="P27" s="118">
        <f t="shared" si="8"/>
        <v>2.8914887916406182</v>
      </c>
      <c r="Q27" s="12">
        <f t="shared" si="3"/>
        <v>8.1490314037305778E-2</v>
      </c>
      <c r="R27" s="117"/>
      <c r="AI27" s="102" t="s">
        <v>332</v>
      </c>
      <c r="AJ27" s="103">
        <f>AVERAGE(L:L)</f>
        <v>0.14147536946529379</v>
      </c>
      <c r="AK27" s="104"/>
      <c r="AL27" s="104"/>
      <c r="AM27" s="104"/>
      <c r="AN27" s="105"/>
    </row>
    <row r="28" spans="1:40" x14ac:dyDescent="0.25">
      <c r="A28" s="130">
        <v>35976</v>
      </c>
      <c r="B28" s="41">
        <v>403.36</v>
      </c>
      <c r="C28" s="39">
        <v>20296.599999999999</v>
      </c>
      <c r="D28" s="12">
        <f t="shared" si="0"/>
        <v>-5.2856505506375218E-2</v>
      </c>
      <c r="E28" s="12">
        <f t="shared" si="0"/>
        <v>5.9122503078753441E-2</v>
      </c>
      <c r="F28" s="13">
        <f t="shared" si="9"/>
        <v>-0.49310787579094556</v>
      </c>
      <c r="G28" s="118">
        <f t="shared" si="4"/>
        <v>-0.13056250430312355</v>
      </c>
      <c r="H28" s="12">
        <f t="shared" si="5"/>
        <v>5.9122503078753441E-2</v>
      </c>
      <c r="I28" s="13">
        <f t="shared" ref="I28:I91" si="10">CORREL(G8:G28,H8:H28)</f>
        <v>-0.48623478497297123</v>
      </c>
      <c r="J28" s="118">
        <f t="shared" si="6"/>
        <v>0.16481334392374913</v>
      </c>
      <c r="K28" s="12">
        <f t="shared" si="1"/>
        <v>5.9122503078753441E-2</v>
      </c>
      <c r="L28" s="117"/>
      <c r="M28" s="118">
        <f t="shared" si="7"/>
        <v>0.23964774217725315</v>
      </c>
      <c r="N28" s="12">
        <f t="shared" si="2"/>
        <v>5.9122503078753441E-2</v>
      </c>
      <c r="O28" s="117"/>
      <c r="P28" s="118">
        <f t="shared" si="8"/>
        <v>1.2218917931862054</v>
      </c>
      <c r="Q28" s="12">
        <f t="shared" si="3"/>
        <v>5.9122503078753441E-2</v>
      </c>
      <c r="R28" s="117"/>
      <c r="AI28" s="102" t="s">
        <v>333</v>
      </c>
      <c r="AJ28" s="103">
        <f>AVERAGE(O:O)</f>
        <v>8.586984048597833E-2</v>
      </c>
      <c r="AK28" s="104"/>
      <c r="AL28" s="104"/>
      <c r="AM28" s="104"/>
      <c r="AN28" s="105"/>
    </row>
    <row r="29" spans="1:40" ht="15.75" thickBot="1" x14ac:dyDescent="0.3">
      <c r="A29" s="130">
        <v>36068</v>
      </c>
      <c r="B29" s="41">
        <v>371.69</v>
      </c>
      <c r="C29" s="39">
        <v>21775.599999999999</v>
      </c>
      <c r="D29" s="12">
        <f t="shared" si="0"/>
        <v>0.12360943168077387</v>
      </c>
      <c r="E29" s="12">
        <f t="shared" si="0"/>
        <v>6.2177758049646537E-2</v>
      </c>
      <c r="F29" s="13">
        <f t="shared" si="9"/>
        <v>-0.45105310381690439</v>
      </c>
      <c r="G29" s="118">
        <f t="shared" si="4"/>
        <v>-5.2856505506375218E-2</v>
      </c>
      <c r="H29" s="12">
        <f t="shared" si="5"/>
        <v>6.2177758049646537E-2</v>
      </c>
      <c r="I29" s="13">
        <f t="shared" si="10"/>
        <v>-0.48686546562858785</v>
      </c>
      <c r="J29" s="118">
        <f t="shared" si="6"/>
        <v>-0.13056250430312355</v>
      </c>
      <c r="K29" s="12">
        <f t="shared" si="1"/>
        <v>6.2177758049646537E-2</v>
      </c>
      <c r="L29" s="13">
        <f t="shared" ref="L29:L92" si="11">CORREL(J9:J29,K9:K29)</f>
        <v>-0.4560708064742981</v>
      </c>
      <c r="M29" s="118">
        <f t="shared" si="7"/>
        <v>0.16481334392374913</v>
      </c>
      <c r="N29" s="12">
        <f t="shared" si="2"/>
        <v>6.2177758049646537E-2</v>
      </c>
      <c r="O29" s="117"/>
      <c r="P29" s="118">
        <f t="shared" si="8"/>
        <v>0.23964774217725315</v>
      </c>
      <c r="Q29" s="12">
        <f t="shared" si="3"/>
        <v>6.2177758049646537E-2</v>
      </c>
      <c r="R29" s="117"/>
      <c r="AI29" s="106" t="s">
        <v>334</v>
      </c>
      <c r="AJ29" s="107">
        <f>AVERAGE(R:R)</f>
        <v>-8.6529820635608563E-3</v>
      </c>
      <c r="AK29" s="108"/>
      <c r="AL29" s="108"/>
      <c r="AM29" s="108"/>
      <c r="AN29" s="109"/>
    </row>
    <row r="30" spans="1:40" x14ac:dyDescent="0.25">
      <c r="A30" s="130">
        <v>36160</v>
      </c>
      <c r="B30" s="41">
        <v>343.85</v>
      </c>
      <c r="C30" s="39">
        <v>25074.2</v>
      </c>
      <c r="D30" s="12">
        <f t="shared" si="0"/>
        <v>-9.8192976474599347E-2</v>
      </c>
      <c r="E30" s="12">
        <f t="shared" si="0"/>
        <v>7.3312929392376436E-2</v>
      </c>
      <c r="F30" s="13">
        <f t="shared" si="9"/>
        <v>-0.401823161132152</v>
      </c>
      <c r="G30" s="118">
        <f t="shared" si="4"/>
        <v>0.12360943168077387</v>
      </c>
      <c r="H30" s="12">
        <f t="shared" si="5"/>
        <v>7.3312929392376436E-2</v>
      </c>
      <c r="I30" s="13">
        <f t="shared" si="10"/>
        <v>-0.45377564395119213</v>
      </c>
      <c r="J30" s="118">
        <f t="shared" si="6"/>
        <v>-5.2856505506375218E-2</v>
      </c>
      <c r="K30" s="12">
        <f t="shared" si="1"/>
        <v>7.3312929392376436E-2</v>
      </c>
      <c r="L30" s="13">
        <f t="shared" si="11"/>
        <v>-0.48561719335183207</v>
      </c>
      <c r="M30" s="118">
        <f t="shared" si="7"/>
        <v>-0.13056250430312355</v>
      </c>
      <c r="N30" s="12">
        <f t="shared" si="2"/>
        <v>7.3312929392376436E-2</v>
      </c>
      <c r="O30" s="13">
        <f t="shared" ref="O30:O93" si="12">CORREL(M10:M30,N10:N30)</f>
        <v>-0.41230674350162555</v>
      </c>
      <c r="P30" s="118">
        <f t="shared" si="8"/>
        <v>0.16481334392374913</v>
      </c>
      <c r="Q30" s="12">
        <f t="shared" si="3"/>
        <v>7.3312929392376436E-2</v>
      </c>
      <c r="R30" s="117"/>
      <c r="AJ30" s="2"/>
    </row>
    <row r="31" spans="1:40" x14ac:dyDescent="0.25">
      <c r="A31" s="130">
        <v>36250</v>
      </c>
      <c r="B31" s="41">
        <v>348.24</v>
      </c>
      <c r="C31" s="39">
        <v>19361.900000000001</v>
      </c>
      <c r="D31" s="12">
        <f t="shared" si="0"/>
        <v>-8.0772885650934323E-2</v>
      </c>
      <c r="E31" s="12">
        <f t="shared" si="0"/>
        <v>7.2734928611398963E-2</v>
      </c>
      <c r="F31" s="13">
        <f t="shared" si="9"/>
        <v>-0.36409799979459129</v>
      </c>
      <c r="G31" s="118">
        <f t="shared" si="4"/>
        <v>-9.8192976474599347E-2</v>
      </c>
      <c r="H31" s="12">
        <f t="shared" si="5"/>
        <v>7.2734928611398963E-2</v>
      </c>
      <c r="I31" s="13">
        <f t="shared" si="10"/>
        <v>-0.41159130691722506</v>
      </c>
      <c r="J31" s="118">
        <f t="shared" si="6"/>
        <v>0.12360943168077387</v>
      </c>
      <c r="K31" s="12">
        <f t="shared" si="1"/>
        <v>7.2734928611398963E-2</v>
      </c>
      <c r="L31" s="13">
        <f t="shared" si="11"/>
        <v>-0.45882940462570254</v>
      </c>
      <c r="M31" s="118">
        <f t="shared" si="7"/>
        <v>-5.2856505506375218E-2</v>
      </c>
      <c r="N31" s="12">
        <f t="shared" si="2"/>
        <v>7.2734928611398963E-2</v>
      </c>
      <c r="O31" s="13">
        <f t="shared" si="12"/>
        <v>-0.48300928271801424</v>
      </c>
      <c r="P31" s="118">
        <f t="shared" si="8"/>
        <v>-0.13056250430312355</v>
      </c>
      <c r="Q31" s="12">
        <f t="shared" si="3"/>
        <v>7.2734928611398963E-2</v>
      </c>
      <c r="R31" s="13">
        <f t="shared" ref="R31:R94" si="13">CORREL(P11:P31,Q11:Q31)</f>
        <v>-0.37814679417486252</v>
      </c>
    </row>
    <row r="32" spans="1:40" x14ac:dyDescent="0.25">
      <c r="A32" s="130">
        <v>36341</v>
      </c>
      <c r="B32" s="41">
        <v>507.17</v>
      </c>
      <c r="C32" s="39">
        <v>21567.7</v>
      </c>
      <c r="D32" s="12">
        <f t="shared" si="0"/>
        <v>0.25736314954383177</v>
      </c>
      <c r="E32" s="12">
        <f t="shared" si="0"/>
        <v>6.2626252672861593E-2</v>
      </c>
      <c r="F32" s="13">
        <f t="shared" si="9"/>
        <v>-0.31265805556618015</v>
      </c>
      <c r="G32" s="118">
        <f t="shared" si="4"/>
        <v>-8.0772885650934323E-2</v>
      </c>
      <c r="H32" s="12">
        <f t="shared" si="5"/>
        <v>6.2626252672861593E-2</v>
      </c>
      <c r="I32" s="13">
        <f t="shared" si="10"/>
        <v>-0.38022596871557379</v>
      </c>
      <c r="J32" s="118">
        <f t="shared" si="6"/>
        <v>-9.8192976474599347E-2</v>
      </c>
      <c r="K32" s="12">
        <f t="shared" si="1"/>
        <v>6.2626252672861593E-2</v>
      </c>
      <c r="L32" s="13">
        <f t="shared" si="11"/>
        <v>-0.42316560722303759</v>
      </c>
      <c r="M32" s="118">
        <f t="shared" si="7"/>
        <v>0.12360943168077387</v>
      </c>
      <c r="N32" s="12">
        <f t="shared" si="2"/>
        <v>6.2626252672861593E-2</v>
      </c>
      <c r="O32" s="13">
        <f t="shared" si="12"/>
        <v>-0.46304929495579411</v>
      </c>
      <c r="P32" s="118">
        <f t="shared" si="8"/>
        <v>-5.2856505506375218E-2</v>
      </c>
      <c r="Q32" s="12">
        <f t="shared" si="3"/>
        <v>6.2626252672861593E-2</v>
      </c>
      <c r="R32" s="13">
        <f t="shared" si="13"/>
        <v>-0.48538761298193989</v>
      </c>
    </row>
    <row r="33" spans="1:18" x14ac:dyDescent="0.25">
      <c r="A33" s="130">
        <v>36433</v>
      </c>
      <c r="B33" s="41">
        <v>464.74</v>
      </c>
      <c r="C33" s="39">
        <v>23050.799999999999</v>
      </c>
      <c r="D33" s="12">
        <f t="shared" si="0"/>
        <v>0.25034302779197715</v>
      </c>
      <c r="E33" s="12">
        <f t="shared" si="0"/>
        <v>5.8560958136629981E-2</v>
      </c>
      <c r="F33" s="13">
        <f t="shared" si="9"/>
        <v>-0.23449113791665688</v>
      </c>
      <c r="G33" s="118">
        <f t="shared" si="4"/>
        <v>0.25736314954383177</v>
      </c>
      <c r="H33" s="12">
        <f t="shared" si="5"/>
        <v>5.8560958136629981E-2</v>
      </c>
      <c r="I33" s="13">
        <f t="shared" si="10"/>
        <v>-0.32827350125920318</v>
      </c>
      <c r="J33" s="118">
        <f t="shared" si="6"/>
        <v>-8.0772885650934323E-2</v>
      </c>
      <c r="K33" s="12">
        <f t="shared" si="1"/>
        <v>5.8560958136629981E-2</v>
      </c>
      <c r="L33" s="13">
        <f t="shared" si="11"/>
        <v>-0.40021436947403605</v>
      </c>
      <c r="M33" s="118">
        <f t="shared" si="7"/>
        <v>-9.8192976474599347E-2</v>
      </c>
      <c r="N33" s="12">
        <f t="shared" si="2"/>
        <v>5.8560958136629981E-2</v>
      </c>
      <c r="O33" s="13">
        <f t="shared" si="12"/>
        <v>-0.43576939351820337</v>
      </c>
      <c r="P33" s="118">
        <f t="shared" si="8"/>
        <v>0.12360943168077387</v>
      </c>
      <c r="Q33" s="12">
        <f t="shared" si="3"/>
        <v>5.8560958136629981E-2</v>
      </c>
      <c r="R33" s="13">
        <f t="shared" si="13"/>
        <v>-0.47365441574699702</v>
      </c>
    </row>
    <row r="34" spans="1:18" x14ac:dyDescent="0.25">
      <c r="A34" s="130">
        <v>36525</v>
      </c>
      <c r="B34" s="41">
        <v>402.18</v>
      </c>
      <c r="C34" s="39">
        <v>26583.9</v>
      </c>
      <c r="D34" s="12">
        <f t="shared" si="0"/>
        <v>0.16963792351315976</v>
      </c>
      <c r="E34" s="12">
        <f t="shared" si="0"/>
        <v>6.0209298801158218E-2</v>
      </c>
      <c r="F34" s="13">
        <f t="shared" si="9"/>
        <v>-0.16508412734890851</v>
      </c>
      <c r="G34" s="118">
        <f t="shared" si="4"/>
        <v>0.25034302779197715</v>
      </c>
      <c r="H34" s="12">
        <f t="shared" si="5"/>
        <v>6.0209298801158218E-2</v>
      </c>
      <c r="I34" s="13">
        <f t="shared" si="10"/>
        <v>-0.24656199802540751</v>
      </c>
      <c r="J34" s="118">
        <f t="shared" si="6"/>
        <v>0.25736314954383177</v>
      </c>
      <c r="K34" s="12">
        <f t="shared" si="1"/>
        <v>6.0209298801158218E-2</v>
      </c>
      <c r="L34" s="13">
        <f t="shared" si="11"/>
        <v>-0.35131183009287709</v>
      </c>
      <c r="M34" s="118">
        <f t="shared" si="7"/>
        <v>-8.0772885650934323E-2</v>
      </c>
      <c r="N34" s="12">
        <f t="shared" si="2"/>
        <v>6.0209298801158218E-2</v>
      </c>
      <c r="O34" s="13">
        <f t="shared" si="12"/>
        <v>-0.42702997283029309</v>
      </c>
      <c r="P34" s="118">
        <f t="shared" si="8"/>
        <v>-9.8192976474599347E-2</v>
      </c>
      <c r="Q34" s="12">
        <f t="shared" si="3"/>
        <v>6.0209298801158218E-2</v>
      </c>
      <c r="R34" s="13">
        <f t="shared" si="13"/>
        <v>-0.46098634721258519</v>
      </c>
    </row>
    <row r="35" spans="1:18" x14ac:dyDescent="0.25">
      <c r="A35" s="130">
        <v>36616</v>
      </c>
      <c r="B35" s="41">
        <v>560.98</v>
      </c>
      <c r="C35" s="39">
        <v>21329.9</v>
      </c>
      <c r="D35" s="12">
        <f t="shared" si="0"/>
        <v>0.61090052837123832</v>
      </c>
      <c r="E35" s="12">
        <f t="shared" si="0"/>
        <v>0.10164291727568053</v>
      </c>
      <c r="F35" s="13">
        <f t="shared" si="9"/>
        <v>-7.3670417181095502E-2</v>
      </c>
      <c r="G35" s="118">
        <f t="shared" si="4"/>
        <v>0.16963792351315976</v>
      </c>
      <c r="H35" s="12">
        <f t="shared" si="5"/>
        <v>0.10164291727568053</v>
      </c>
      <c r="I35" s="13">
        <f t="shared" si="10"/>
        <v>-0.18700657891923095</v>
      </c>
      <c r="J35" s="118">
        <f t="shared" si="6"/>
        <v>0.25034302779197715</v>
      </c>
      <c r="K35" s="12">
        <f t="shared" si="1"/>
        <v>0.10164291727568053</v>
      </c>
      <c r="L35" s="13">
        <f t="shared" si="11"/>
        <v>-0.27902714153076491</v>
      </c>
      <c r="M35" s="118">
        <f t="shared" si="7"/>
        <v>0.25736314954383177</v>
      </c>
      <c r="N35" s="12">
        <f t="shared" si="2"/>
        <v>0.10164291727568053</v>
      </c>
      <c r="O35" s="13">
        <f t="shared" si="12"/>
        <v>-0.3913568091160789</v>
      </c>
      <c r="P35" s="118">
        <f t="shared" si="8"/>
        <v>-8.0772885650934323E-2</v>
      </c>
      <c r="Q35" s="12">
        <f t="shared" si="3"/>
        <v>0.10164291727568053</v>
      </c>
      <c r="R35" s="13">
        <f t="shared" si="13"/>
        <v>-0.48137173609945116</v>
      </c>
    </row>
    <row r="36" spans="1:18" x14ac:dyDescent="0.25">
      <c r="A36" s="130">
        <v>36707</v>
      </c>
      <c r="B36" s="41">
        <v>602.05999999999995</v>
      </c>
      <c r="C36" s="39">
        <v>24043.4</v>
      </c>
      <c r="D36" s="12">
        <f t="shared" si="0"/>
        <v>0.1870970286097362</v>
      </c>
      <c r="E36" s="12">
        <f t="shared" si="0"/>
        <v>0.11478739040324193</v>
      </c>
      <c r="F36" s="13">
        <f t="shared" si="9"/>
        <v>1.5265960030423424E-2</v>
      </c>
      <c r="G36" s="118">
        <f t="shared" si="4"/>
        <v>0.61090052837123832</v>
      </c>
      <c r="H36" s="12">
        <f t="shared" si="5"/>
        <v>0.11478739040324193</v>
      </c>
      <c r="I36" s="13">
        <f t="shared" si="10"/>
        <v>-0.10386592786997426</v>
      </c>
      <c r="J36" s="118">
        <f t="shared" si="6"/>
        <v>0.16963792351315976</v>
      </c>
      <c r="K36" s="12">
        <f t="shared" si="1"/>
        <v>0.11478739040324193</v>
      </c>
      <c r="L36" s="13">
        <f t="shared" si="11"/>
        <v>-0.2304808841144472</v>
      </c>
      <c r="M36" s="118">
        <f t="shared" si="7"/>
        <v>0.25034302779197715</v>
      </c>
      <c r="N36" s="12">
        <f t="shared" si="2"/>
        <v>0.11478739040324193</v>
      </c>
      <c r="O36" s="13">
        <f t="shared" si="12"/>
        <v>-0.33121429927695462</v>
      </c>
      <c r="P36" s="118">
        <f t="shared" si="8"/>
        <v>0.25736314954383177</v>
      </c>
      <c r="Q36" s="12">
        <f t="shared" si="3"/>
        <v>0.11478739040324193</v>
      </c>
      <c r="R36" s="13">
        <f t="shared" si="13"/>
        <v>-0.4542589594075262</v>
      </c>
    </row>
    <row r="37" spans="1:18" x14ac:dyDescent="0.25">
      <c r="A37" s="130">
        <v>36799</v>
      </c>
      <c r="B37" s="41">
        <v>590.37</v>
      </c>
      <c r="C37" s="39">
        <v>25712.5</v>
      </c>
      <c r="D37" s="12">
        <f t="shared" si="0"/>
        <v>0.27032319146189265</v>
      </c>
      <c r="E37" s="12">
        <f t="shared" si="0"/>
        <v>0.11547104655803708</v>
      </c>
      <c r="F37" s="13">
        <f t="shared" si="9"/>
        <v>7.9294010321499214E-2</v>
      </c>
      <c r="G37" s="118">
        <f t="shared" si="4"/>
        <v>0.1870970286097362</v>
      </c>
      <c r="H37" s="12">
        <f t="shared" si="5"/>
        <v>0.11547104655803708</v>
      </c>
      <c r="I37" s="13">
        <f t="shared" si="10"/>
        <v>-1.6193179569864862E-2</v>
      </c>
      <c r="J37" s="118">
        <f t="shared" si="6"/>
        <v>0.61090052837123832</v>
      </c>
      <c r="K37" s="12">
        <f t="shared" si="1"/>
        <v>0.11547104655803708</v>
      </c>
      <c r="L37" s="13">
        <f t="shared" si="11"/>
        <v>-0.14866919392461744</v>
      </c>
      <c r="M37" s="118">
        <f t="shared" si="7"/>
        <v>0.16963792351315976</v>
      </c>
      <c r="N37" s="12">
        <f t="shared" si="2"/>
        <v>0.11547104655803708</v>
      </c>
      <c r="O37" s="13">
        <f t="shared" si="12"/>
        <v>-0.29140183783142853</v>
      </c>
      <c r="P37" s="118">
        <f t="shared" si="8"/>
        <v>0.25034302779197715</v>
      </c>
      <c r="Q37" s="12">
        <f t="shared" si="3"/>
        <v>0.11547104655803708</v>
      </c>
      <c r="R37" s="13">
        <f t="shared" si="13"/>
        <v>-0.40455889605391437</v>
      </c>
    </row>
    <row r="38" spans="1:18" x14ac:dyDescent="0.25">
      <c r="A38" s="130">
        <v>36891</v>
      </c>
      <c r="B38" s="41">
        <v>635.73</v>
      </c>
      <c r="C38" s="39">
        <v>29194.3</v>
      </c>
      <c r="D38" s="12">
        <f t="shared" si="0"/>
        <v>0.58071012979263026</v>
      </c>
      <c r="E38" s="12">
        <f t="shared" si="0"/>
        <v>9.8194772023668442E-2</v>
      </c>
      <c r="F38" s="13">
        <f t="shared" si="9"/>
        <v>0.22605129624248604</v>
      </c>
      <c r="G38" s="118">
        <f t="shared" si="4"/>
        <v>0.27032319146189265</v>
      </c>
      <c r="H38" s="12">
        <f t="shared" si="5"/>
        <v>9.8194772023668442E-2</v>
      </c>
      <c r="I38" s="13">
        <f t="shared" si="10"/>
        <v>5.0788254409372E-2</v>
      </c>
      <c r="J38" s="118">
        <f t="shared" si="6"/>
        <v>0.1870970286097362</v>
      </c>
      <c r="K38" s="12">
        <f t="shared" si="1"/>
        <v>9.8194772023668442E-2</v>
      </c>
      <c r="L38" s="13">
        <f t="shared" si="11"/>
        <v>-5.8982278767382483E-2</v>
      </c>
      <c r="M38" s="118">
        <f t="shared" si="7"/>
        <v>0.61090052837123832</v>
      </c>
      <c r="N38" s="12">
        <f t="shared" si="2"/>
        <v>9.8194772023668442E-2</v>
      </c>
      <c r="O38" s="13">
        <f t="shared" si="12"/>
        <v>-0.21885684466377905</v>
      </c>
      <c r="P38" s="118">
        <f t="shared" si="8"/>
        <v>0.16963792351315976</v>
      </c>
      <c r="Q38" s="12">
        <f t="shared" si="3"/>
        <v>9.8194772023668442E-2</v>
      </c>
      <c r="R38" s="13">
        <f t="shared" si="13"/>
        <v>-0.37619490567667224</v>
      </c>
    </row>
    <row r="39" spans="1:18" x14ac:dyDescent="0.25">
      <c r="A39" s="130">
        <v>36981</v>
      </c>
      <c r="B39" s="41">
        <v>642.12</v>
      </c>
      <c r="C39" s="39">
        <v>24086.400000000001</v>
      </c>
      <c r="D39" s="12">
        <f t="shared" si="0"/>
        <v>0.14463973760205362</v>
      </c>
      <c r="E39" s="12">
        <f t="shared" si="0"/>
        <v>0.12923173573246949</v>
      </c>
      <c r="F39" s="13">
        <f t="shared" si="9"/>
        <v>0.40128029280700295</v>
      </c>
      <c r="G39" s="118">
        <f t="shared" si="4"/>
        <v>0.58071012979263026</v>
      </c>
      <c r="H39" s="12">
        <f t="shared" si="5"/>
        <v>0.12923173573246949</v>
      </c>
      <c r="I39" s="13">
        <f t="shared" si="10"/>
        <v>0.2140548511580595</v>
      </c>
      <c r="J39" s="118">
        <f t="shared" si="6"/>
        <v>0.27032319146189265</v>
      </c>
      <c r="K39" s="12">
        <f t="shared" si="1"/>
        <v>0.12923173573246949</v>
      </c>
      <c r="L39" s="13">
        <f t="shared" si="11"/>
        <v>-2.5793886564744045E-3</v>
      </c>
      <c r="M39" s="118">
        <f t="shared" si="7"/>
        <v>0.1870970286097362</v>
      </c>
      <c r="N39" s="12">
        <f t="shared" si="2"/>
        <v>0.12923173573246949</v>
      </c>
      <c r="O39" s="13">
        <f t="shared" si="12"/>
        <v>-0.14942393441434021</v>
      </c>
      <c r="P39" s="118">
        <f t="shared" si="8"/>
        <v>0.61090052837123832</v>
      </c>
      <c r="Q39" s="12">
        <f t="shared" si="3"/>
        <v>0.12923173573246949</v>
      </c>
      <c r="R39" s="13">
        <f t="shared" si="13"/>
        <v>-0.30620883114492697</v>
      </c>
    </row>
    <row r="40" spans="1:18" x14ac:dyDescent="0.25">
      <c r="A40" s="130">
        <v>37072</v>
      </c>
      <c r="B40" s="41">
        <v>658.27</v>
      </c>
      <c r="C40" s="39">
        <v>26726.6</v>
      </c>
      <c r="D40" s="12">
        <f t="shared" si="0"/>
        <v>9.3362787762017119E-2</v>
      </c>
      <c r="E40" s="12">
        <f t="shared" si="0"/>
        <v>0.11159819326717502</v>
      </c>
      <c r="F40" s="13">
        <f t="shared" si="9"/>
        <v>0.61123292640417559</v>
      </c>
      <c r="G40" s="118">
        <f t="shared" si="4"/>
        <v>0.14463973760205362</v>
      </c>
      <c r="H40" s="12">
        <f t="shared" si="5"/>
        <v>0.11159819326717502</v>
      </c>
      <c r="I40" s="13">
        <f t="shared" si="10"/>
        <v>0.38596840811072325</v>
      </c>
      <c r="J40" s="118">
        <f t="shared" si="6"/>
        <v>0.58071012979263026</v>
      </c>
      <c r="K40" s="12">
        <f t="shared" si="1"/>
        <v>0.11159819326717502</v>
      </c>
      <c r="L40" s="13">
        <f t="shared" si="11"/>
        <v>0.14092201951572123</v>
      </c>
      <c r="M40" s="118">
        <f t="shared" si="7"/>
        <v>0.27032319146189265</v>
      </c>
      <c r="N40" s="12">
        <f t="shared" si="2"/>
        <v>0.11159819326717502</v>
      </c>
      <c r="O40" s="13">
        <f t="shared" si="12"/>
        <v>-0.11072701307704817</v>
      </c>
      <c r="P40" s="118">
        <f t="shared" si="8"/>
        <v>0.1870970286097362</v>
      </c>
      <c r="Q40" s="12">
        <f t="shared" si="3"/>
        <v>0.11159819326717502</v>
      </c>
      <c r="R40" s="13">
        <f t="shared" si="13"/>
        <v>-0.25402389636578721</v>
      </c>
    </row>
    <row r="41" spans="1:18" x14ac:dyDescent="0.25">
      <c r="A41" s="130">
        <v>37164</v>
      </c>
      <c r="B41" s="41">
        <v>512.97</v>
      </c>
      <c r="C41" s="39">
        <v>28333.3</v>
      </c>
      <c r="D41" s="12">
        <f t="shared" si="0"/>
        <v>-0.13110422277554745</v>
      </c>
      <c r="E41" s="12">
        <f t="shared" si="0"/>
        <v>0.10192707826932423</v>
      </c>
      <c r="F41" s="13">
        <f t="shared" si="9"/>
        <v>0.66698880488038215</v>
      </c>
      <c r="G41" s="118">
        <f t="shared" si="4"/>
        <v>9.3362787762017119E-2</v>
      </c>
      <c r="H41" s="12">
        <f t="shared" si="5"/>
        <v>0.10192707826932423</v>
      </c>
      <c r="I41" s="13">
        <f t="shared" si="10"/>
        <v>0.54461770407509669</v>
      </c>
      <c r="J41" s="118">
        <f t="shared" si="6"/>
        <v>0.14463973760205362</v>
      </c>
      <c r="K41" s="12">
        <f t="shared" si="1"/>
        <v>0.10192707826932423</v>
      </c>
      <c r="L41" s="13">
        <f t="shared" si="11"/>
        <v>0.26483547675238844</v>
      </c>
      <c r="M41" s="118">
        <f t="shared" si="7"/>
        <v>0.58071012979263026</v>
      </c>
      <c r="N41" s="12">
        <f t="shared" si="2"/>
        <v>0.10192707826932423</v>
      </c>
      <c r="O41" s="13">
        <f t="shared" si="12"/>
        <v>-1.3738641741296251E-2</v>
      </c>
      <c r="P41" s="118">
        <f t="shared" si="8"/>
        <v>0.27032319146189265</v>
      </c>
      <c r="Q41" s="12">
        <f t="shared" si="3"/>
        <v>0.10192707826932423</v>
      </c>
      <c r="R41" s="13">
        <f t="shared" si="13"/>
        <v>-0.23230991114037985</v>
      </c>
    </row>
    <row r="42" spans="1:18" x14ac:dyDescent="0.25">
      <c r="A42" s="130">
        <v>37256</v>
      </c>
      <c r="B42" s="41">
        <v>475.94</v>
      </c>
      <c r="C42" s="39">
        <v>31716.799999999999</v>
      </c>
      <c r="D42" s="12">
        <f t="shared" si="0"/>
        <v>-0.25134884306230632</v>
      </c>
      <c r="E42" s="12">
        <f t="shared" si="0"/>
        <v>8.6403852806883563E-2</v>
      </c>
      <c r="F42" s="13">
        <f t="shared" si="9"/>
        <v>0.66196650937466028</v>
      </c>
      <c r="G42" s="118">
        <f t="shared" si="4"/>
        <v>-0.13110422277554745</v>
      </c>
      <c r="H42" s="12">
        <f t="shared" si="5"/>
        <v>8.6403852806883563E-2</v>
      </c>
      <c r="I42" s="13">
        <f t="shared" si="10"/>
        <v>0.58622113450955848</v>
      </c>
      <c r="J42" s="118">
        <f t="shared" si="6"/>
        <v>9.3362787762017119E-2</v>
      </c>
      <c r="K42" s="12">
        <f t="shared" si="1"/>
        <v>8.6403852806883563E-2</v>
      </c>
      <c r="L42" s="13">
        <f t="shared" si="11"/>
        <v>0.38329887015678671</v>
      </c>
      <c r="M42" s="118">
        <f t="shared" si="7"/>
        <v>0.14463973760205362</v>
      </c>
      <c r="N42" s="12">
        <f t="shared" si="2"/>
        <v>8.6403852806883563E-2</v>
      </c>
      <c r="O42" s="13">
        <f t="shared" si="12"/>
        <v>7.6335963900931156E-2</v>
      </c>
      <c r="P42" s="118">
        <f t="shared" si="8"/>
        <v>0.58071012979263026</v>
      </c>
      <c r="Q42" s="12">
        <f t="shared" si="3"/>
        <v>8.6403852806883563E-2</v>
      </c>
      <c r="R42" s="13">
        <f t="shared" si="13"/>
        <v>-0.16945959234813987</v>
      </c>
    </row>
    <row r="43" spans="1:18" x14ac:dyDescent="0.25">
      <c r="A43" s="130">
        <v>37346</v>
      </c>
      <c r="B43" s="41">
        <v>466.54</v>
      </c>
      <c r="C43" s="39">
        <v>26295</v>
      </c>
      <c r="D43" s="12">
        <f t="shared" si="0"/>
        <v>-0.27343798666915842</v>
      </c>
      <c r="E43" s="12">
        <f t="shared" si="0"/>
        <v>9.1694898365882738E-2</v>
      </c>
      <c r="F43" s="13">
        <f t="shared" si="9"/>
        <v>0.54847515901112276</v>
      </c>
      <c r="G43" s="118">
        <f t="shared" si="4"/>
        <v>-0.25134884306230632</v>
      </c>
      <c r="H43" s="12">
        <f t="shared" si="5"/>
        <v>9.1694898365882738E-2</v>
      </c>
      <c r="I43" s="13">
        <f t="shared" si="10"/>
        <v>0.58345504643717894</v>
      </c>
      <c r="J43" s="118">
        <f t="shared" si="6"/>
        <v>-0.13110422277554745</v>
      </c>
      <c r="K43" s="12">
        <f t="shared" si="1"/>
        <v>9.1694898365882738E-2</v>
      </c>
      <c r="L43" s="13">
        <f t="shared" si="11"/>
        <v>0.43499456966967581</v>
      </c>
      <c r="M43" s="118">
        <f t="shared" si="7"/>
        <v>9.3362787762017119E-2</v>
      </c>
      <c r="N43" s="12">
        <f t="shared" si="2"/>
        <v>9.1694898365882738E-2</v>
      </c>
      <c r="O43" s="13">
        <f t="shared" si="12"/>
        <v>0.21623399566925924</v>
      </c>
      <c r="P43" s="118">
        <f t="shared" si="8"/>
        <v>0.14463973760205362</v>
      </c>
      <c r="Q43" s="12">
        <f t="shared" si="3"/>
        <v>9.1694898365882738E-2</v>
      </c>
      <c r="R43" s="13">
        <f t="shared" si="13"/>
        <v>-7.7405801637795854E-2</v>
      </c>
    </row>
    <row r="44" spans="1:18" x14ac:dyDescent="0.25">
      <c r="A44" s="130">
        <v>37437</v>
      </c>
      <c r="B44" s="41">
        <v>507</v>
      </c>
      <c r="C44" s="39">
        <v>29194.799999999999</v>
      </c>
      <c r="D44" s="12">
        <f t="shared" si="0"/>
        <v>-0.22979932246646506</v>
      </c>
      <c r="E44" s="12">
        <f t="shared" si="0"/>
        <v>9.2349943501979226E-2</v>
      </c>
      <c r="F44" s="13">
        <f t="shared" si="9"/>
        <v>0.32657237717629334</v>
      </c>
      <c r="G44" s="118">
        <f t="shared" si="4"/>
        <v>-0.27343798666915842</v>
      </c>
      <c r="H44" s="12">
        <f t="shared" si="5"/>
        <v>9.2349943501979226E-2</v>
      </c>
      <c r="I44" s="13">
        <f t="shared" si="10"/>
        <v>0.46006144579156638</v>
      </c>
      <c r="J44" s="118">
        <f t="shared" si="6"/>
        <v>-0.25134884306230632</v>
      </c>
      <c r="K44" s="12">
        <f t="shared" si="1"/>
        <v>9.2349943501979226E-2</v>
      </c>
      <c r="L44" s="13">
        <f t="shared" si="11"/>
        <v>0.39542219999193856</v>
      </c>
      <c r="M44" s="118">
        <f t="shared" si="7"/>
        <v>-0.13110422277554745</v>
      </c>
      <c r="N44" s="12">
        <f t="shared" si="2"/>
        <v>9.2349943501979226E-2</v>
      </c>
      <c r="O44" s="13">
        <f t="shared" si="12"/>
        <v>0.22657583356223876</v>
      </c>
      <c r="P44" s="118">
        <f t="shared" si="8"/>
        <v>9.3362787762017119E-2</v>
      </c>
      <c r="Q44" s="12">
        <f t="shared" si="3"/>
        <v>9.2349943501979226E-2</v>
      </c>
      <c r="R44" s="13">
        <f t="shared" si="13"/>
        <v>1.2139232372343871E-2</v>
      </c>
    </row>
    <row r="45" spans="1:18" x14ac:dyDescent="0.25">
      <c r="A45" s="130">
        <v>37529</v>
      </c>
      <c r="B45" s="41">
        <v>462.65</v>
      </c>
      <c r="C45" s="39">
        <v>31257.3</v>
      </c>
      <c r="D45" s="12">
        <f t="shared" si="0"/>
        <v>-9.8095405189387419E-2</v>
      </c>
      <c r="E45" s="12">
        <f t="shared" si="0"/>
        <v>0.1032001214119076</v>
      </c>
      <c r="F45" s="13">
        <f t="shared" si="9"/>
        <v>0.14518915135784122</v>
      </c>
      <c r="G45" s="118">
        <f t="shared" si="4"/>
        <v>-0.22979932246646506</v>
      </c>
      <c r="H45" s="12">
        <f t="shared" si="5"/>
        <v>0.1032001214119076</v>
      </c>
      <c r="I45" s="13">
        <f t="shared" si="10"/>
        <v>0.37947302758389179</v>
      </c>
      <c r="J45" s="118">
        <f t="shared" si="6"/>
        <v>-0.27343798666915842</v>
      </c>
      <c r="K45" s="12">
        <f t="shared" si="1"/>
        <v>0.1032001214119076</v>
      </c>
      <c r="L45" s="13">
        <f t="shared" si="11"/>
        <v>0.26935051719887237</v>
      </c>
      <c r="M45" s="118">
        <f t="shared" si="7"/>
        <v>-0.25134884306230632</v>
      </c>
      <c r="N45" s="12">
        <f t="shared" si="2"/>
        <v>0.1032001214119076</v>
      </c>
      <c r="O45" s="13">
        <f t="shared" si="12"/>
        <v>0.15220761770797692</v>
      </c>
      <c r="P45" s="118">
        <f t="shared" si="8"/>
        <v>-0.13110422277554745</v>
      </c>
      <c r="Q45" s="12">
        <f t="shared" si="3"/>
        <v>0.1032001214119076</v>
      </c>
      <c r="R45" s="13">
        <f t="shared" si="13"/>
        <v>-1.9797375714978582E-2</v>
      </c>
    </row>
    <row r="46" spans="1:18" x14ac:dyDescent="0.25">
      <c r="A46" s="130">
        <v>37621</v>
      </c>
      <c r="B46" s="41">
        <v>388.76</v>
      </c>
      <c r="C46" s="39">
        <v>34970.300000000003</v>
      </c>
      <c r="D46" s="12">
        <f t="shared" si="0"/>
        <v>-0.18317434970794644</v>
      </c>
      <c r="E46" s="12">
        <f t="shared" si="0"/>
        <v>0.10257970539272576</v>
      </c>
      <c r="F46" s="13">
        <f t="shared" si="9"/>
        <v>8.9707226025225614E-2</v>
      </c>
      <c r="G46" s="118">
        <f t="shared" si="4"/>
        <v>-9.8095405189387419E-2</v>
      </c>
      <c r="H46" s="12">
        <f t="shared" si="5"/>
        <v>0.10257970539272576</v>
      </c>
      <c r="I46" s="13">
        <f t="shared" si="10"/>
        <v>0.36811012743108501</v>
      </c>
      <c r="J46" s="118">
        <f t="shared" si="6"/>
        <v>-0.22979932246646506</v>
      </c>
      <c r="K46" s="12">
        <f t="shared" si="1"/>
        <v>0.10257970539272576</v>
      </c>
      <c r="L46" s="13">
        <f t="shared" si="11"/>
        <v>0.25463969952070953</v>
      </c>
      <c r="M46" s="118">
        <f t="shared" si="7"/>
        <v>-0.27343798666915842</v>
      </c>
      <c r="N46" s="12">
        <f t="shared" si="2"/>
        <v>0.10257970539272576</v>
      </c>
      <c r="O46" s="13">
        <f t="shared" si="12"/>
        <v>6.9711510252136732E-2</v>
      </c>
      <c r="P46" s="118">
        <f t="shared" si="8"/>
        <v>-0.25134884306230632</v>
      </c>
      <c r="Q46" s="12">
        <f t="shared" si="3"/>
        <v>0.10257970539272576</v>
      </c>
      <c r="R46" s="13">
        <f t="shared" si="13"/>
        <v>-7.1775122411041628E-2</v>
      </c>
    </row>
    <row r="47" spans="1:18" x14ac:dyDescent="0.25">
      <c r="A47" s="130">
        <v>37711</v>
      </c>
      <c r="B47" s="41">
        <v>423.82</v>
      </c>
      <c r="C47" s="39">
        <v>29825.5</v>
      </c>
      <c r="D47" s="12">
        <f t="shared" si="0"/>
        <v>-9.1567711235906901E-2</v>
      </c>
      <c r="E47" s="12">
        <f t="shared" si="0"/>
        <v>0.13426506940482974</v>
      </c>
      <c r="F47" s="13">
        <f t="shared" si="9"/>
        <v>2.5056345074069477E-2</v>
      </c>
      <c r="G47" s="118">
        <f t="shared" si="4"/>
        <v>-0.18317434970794644</v>
      </c>
      <c r="H47" s="12">
        <f t="shared" si="5"/>
        <v>0.13426506940482974</v>
      </c>
      <c r="I47" s="13">
        <f t="shared" si="10"/>
        <v>0.23156169873230609</v>
      </c>
      <c r="J47" s="118">
        <f t="shared" si="6"/>
        <v>-9.8095405189387419E-2</v>
      </c>
      <c r="K47" s="12">
        <f t="shared" si="1"/>
        <v>0.13426506940482974</v>
      </c>
      <c r="L47" s="13">
        <f t="shared" si="11"/>
        <v>0.24291052673004779</v>
      </c>
      <c r="M47" s="118">
        <f t="shared" si="7"/>
        <v>-0.22979932246646506</v>
      </c>
      <c r="N47" s="12">
        <f t="shared" si="2"/>
        <v>0.13426506940482974</v>
      </c>
      <c r="O47" s="13">
        <f t="shared" si="12"/>
        <v>2.5289574118659247E-3</v>
      </c>
      <c r="P47" s="118">
        <f t="shared" si="8"/>
        <v>-0.27343798666915842</v>
      </c>
      <c r="Q47" s="12">
        <f t="shared" si="3"/>
        <v>0.13426506940482974</v>
      </c>
      <c r="R47" s="13">
        <f t="shared" si="13"/>
        <v>-0.15724392725871369</v>
      </c>
    </row>
    <row r="48" spans="1:18" x14ac:dyDescent="0.25">
      <c r="A48" s="130">
        <v>37802</v>
      </c>
      <c r="B48" s="41">
        <v>407.36</v>
      </c>
      <c r="C48" s="39">
        <v>32537.3</v>
      </c>
      <c r="D48" s="12">
        <f t="shared" si="0"/>
        <v>-0.1965285996055226</v>
      </c>
      <c r="E48" s="12">
        <f t="shared" si="0"/>
        <v>0.11448956663515419</v>
      </c>
      <c r="F48" s="13">
        <f t="shared" si="9"/>
        <v>-3.7122654147554793E-2</v>
      </c>
      <c r="G48" s="118">
        <f t="shared" si="4"/>
        <v>-9.1567711235906901E-2</v>
      </c>
      <c r="H48" s="12">
        <f t="shared" si="5"/>
        <v>0.11448956663515419</v>
      </c>
      <c r="I48" s="13">
        <f t="shared" si="10"/>
        <v>0.20781582883851996</v>
      </c>
      <c r="J48" s="118">
        <f t="shared" si="6"/>
        <v>-0.18317434970794644</v>
      </c>
      <c r="K48" s="12">
        <f t="shared" si="1"/>
        <v>0.11448956663515419</v>
      </c>
      <c r="L48" s="13">
        <f t="shared" si="11"/>
        <v>0.20086125399174865</v>
      </c>
      <c r="M48" s="118">
        <f t="shared" si="7"/>
        <v>-9.8095405189387419E-2</v>
      </c>
      <c r="N48" s="12">
        <f t="shared" si="2"/>
        <v>0.11448956663515419</v>
      </c>
      <c r="O48" s="13">
        <f t="shared" si="12"/>
        <v>6.0970403343816544E-2</v>
      </c>
      <c r="P48" s="118">
        <f t="shared" si="8"/>
        <v>-0.22979932246646506</v>
      </c>
      <c r="Q48" s="12">
        <f t="shared" si="3"/>
        <v>0.11448956663515419</v>
      </c>
      <c r="R48" s="13">
        <f t="shared" si="13"/>
        <v>-0.19739669836859103</v>
      </c>
    </row>
    <row r="49" spans="1:18" x14ac:dyDescent="0.25">
      <c r="A49" s="130">
        <v>37894</v>
      </c>
      <c r="B49" s="41">
        <v>374.82</v>
      </c>
      <c r="C49" s="39">
        <v>35291.9</v>
      </c>
      <c r="D49" s="12">
        <f t="shared" si="0"/>
        <v>-0.18984113260564139</v>
      </c>
      <c r="E49" s="12">
        <f t="shared" si="0"/>
        <v>0.12907704760168026</v>
      </c>
      <c r="F49" s="13">
        <f t="shared" si="9"/>
        <v>-0.13077017807548577</v>
      </c>
      <c r="G49" s="118">
        <f t="shared" si="4"/>
        <v>-0.1965285996055226</v>
      </c>
      <c r="H49" s="12">
        <f t="shared" si="5"/>
        <v>0.12907704760168026</v>
      </c>
      <c r="I49" s="13">
        <f t="shared" si="10"/>
        <v>8.2569170666853653E-2</v>
      </c>
      <c r="J49" s="118">
        <f t="shared" si="6"/>
        <v>-9.1567711235906901E-2</v>
      </c>
      <c r="K49" s="12">
        <f t="shared" si="1"/>
        <v>0.12907704760168026</v>
      </c>
      <c r="L49" s="13">
        <f t="shared" si="11"/>
        <v>0.18900973426047388</v>
      </c>
      <c r="M49" s="118">
        <f t="shared" si="7"/>
        <v>-0.18317434970794644</v>
      </c>
      <c r="N49" s="12">
        <f t="shared" si="2"/>
        <v>0.12907704760168026</v>
      </c>
      <c r="O49" s="13">
        <f t="shared" si="12"/>
        <v>3.4645148115158141E-2</v>
      </c>
      <c r="P49" s="118">
        <f t="shared" si="8"/>
        <v>-9.8095405189387419E-2</v>
      </c>
      <c r="Q49" s="12">
        <f t="shared" si="3"/>
        <v>0.12907704760168026</v>
      </c>
      <c r="R49" s="13">
        <f t="shared" si="13"/>
        <v>-7.211579057241891E-3</v>
      </c>
    </row>
    <row r="50" spans="1:18" x14ac:dyDescent="0.25">
      <c r="A50" s="130">
        <v>37986</v>
      </c>
      <c r="B50" s="41">
        <v>378.63</v>
      </c>
      <c r="C50" s="39">
        <v>39767.4</v>
      </c>
      <c r="D50" s="12">
        <f t="shared" si="0"/>
        <v>-2.6057207531639093E-2</v>
      </c>
      <c r="E50" s="12">
        <f t="shared" si="0"/>
        <v>0.13717640397708908</v>
      </c>
      <c r="F50" s="13">
        <f t="shared" si="9"/>
        <v>-0.12482304498550008</v>
      </c>
      <c r="G50" s="118">
        <f t="shared" si="4"/>
        <v>-0.18984113260564139</v>
      </c>
      <c r="H50" s="12">
        <f t="shared" si="5"/>
        <v>0.13717640397708908</v>
      </c>
      <c r="I50" s="13">
        <f t="shared" si="10"/>
        <v>-2.1989010977382338E-2</v>
      </c>
      <c r="J50" s="118">
        <f t="shared" si="6"/>
        <v>-0.1965285996055226</v>
      </c>
      <c r="K50" s="12">
        <f t="shared" si="1"/>
        <v>0.13717640397708908</v>
      </c>
      <c r="L50" s="13">
        <f t="shared" si="11"/>
        <v>5.2919471961357822E-2</v>
      </c>
      <c r="M50" s="118">
        <f t="shared" si="7"/>
        <v>-9.1567711235906901E-2</v>
      </c>
      <c r="N50" s="12">
        <f t="shared" si="2"/>
        <v>0.13717640397708908</v>
      </c>
      <c r="O50" s="13">
        <f t="shared" si="12"/>
        <v>1.7512408618308276E-2</v>
      </c>
      <c r="P50" s="118">
        <f t="shared" si="8"/>
        <v>-0.18317434970794644</v>
      </c>
      <c r="Q50" s="12">
        <f t="shared" si="3"/>
        <v>0.13717640397708908</v>
      </c>
      <c r="R50" s="13">
        <f t="shared" si="13"/>
        <v>-4.1553632869519394E-2</v>
      </c>
    </row>
    <row r="51" spans="1:18" x14ac:dyDescent="0.25">
      <c r="A51" s="130">
        <v>38077</v>
      </c>
      <c r="B51" s="41">
        <v>458.49</v>
      </c>
      <c r="C51" s="39">
        <v>34544.6</v>
      </c>
      <c r="D51" s="12">
        <f t="shared" si="0"/>
        <v>8.1803595866169587E-2</v>
      </c>
      <c r="E51" s="12">
        <f t="shared" si="0"/>
        <v>0.1582236676669293</v>
      </c>
      <c r="F51" s="13">
        <f t="shared" si="9"/>
        <v>-0.12463033311784599</v>
      </c>
      <c r="G51" s="118">
        <f t="shared" si="4"/>
        <v>-2.6057207531639093E-2</v>
      </c>
      <c r="H51" s="12">
        <f t="shared" si="5"/>
        <v>0.1582236676669293</v>
      </c>
      <c r="I51" s="13">
        <f t="shared" si="10"/>
        <v>-2.8594139870684446E-2</v>
      </c>
      <c r="J51" s="118">
        <f t="shared" si="6"/>
        <v>-0.18984113260564139</v>
      </c>
      <c r="K51" s="12">
        <f t="shared" si="1"/>
        <v>0.1582236676669293</v>
      </c>
      <c r="L51" s="13">
        <f t="shared" si="11"/>
        <v>-6.9980580357814862E-2</v>
      </c>
      <c r="M51" s="118">
        <f t="shared" si="7"/>
        <v>-0.1965285996055226</v>
      </c>
      <c r="N51" s="12">
        <f t="shared" si="2"/>
        <v>0.1582236676669293</v>
      </c>
      <c r="O51" s="13">
        <f t="shared" si="12"/>
        <v>-0.12586184942071987</v>
      </c>
      <c r="P51" s="118">
        <f t="shared" si="8"/>
        <v>-9.1567711235906901E-2</v>
      </c>
      <c r="Q51" s="12">
        <f t="shared" si="3"/>
        <v>0.1582236676669293</v>
      </c>
      <c r="R51" s="13">
        <f t="shared" si="13"/>
        <v>-7.7972133697754742E-2</v>
      </c>
    </row>
    <row r="52" spans="1:18" x14ac:dyDescent="0.25">
      <c r="A52" s="130">
        <v>38168</v>
      </c>
      <c r="B52" s="41">
        <v>354.51</v>
      </c>
      <c r="C52" s="39">
        <v>38700.800000000003</v>
      </c>
      <c r="D52" s="12">
        <f t="shared" si="0"/>
        <v>-0.12973782403770628</v>
      </c>
      <c r="E52" s="12">
        <f t="shared" si="0"/>
        <v>0.18942874792929976</v>
      </c>
      <c r="F52" s="13">
        <f t="shared" si="9"/>
        <v>-0.21747609670792403</v>
      </c>
      <c r="G52" s="118">
        <f t="shared" si="4"/>
        <v>8.1803595866169587E-2</v>
      </c>
      <c r="H52" s="12">
        <f t="shared" si="5"/>
        <v>0.18942874792929976</v>
      </c>
      <c r="I52" s="13">
        <f t="shared" si="10"/>
        <v>-3.0341637045054451E-2</v>
      </c>
      <c r="J52" s="118">
        <f t="shared" si="6"/>
        <v>-2.6057207531639093E-2</v>
      </c>
      <c r="K52" s="12">
        <f t="shared" si="1"/>
        <v>0.18942874792929976</v>
      </c>
      <c r="L52" s="13">
        <f t="shared" si="11"/>
        <v>-7.3673713548537648E-2</v>
      </c>
      <c r="M52" s="118">
        <f t="shared" si="7"/>
        <v>-0.18984113260564139</v>
      </c>
      <c r="N52" s="12">
        <f t="shared" si="2"/>
        <v>0.18942874792929976</v>
      </c>
      <c r="O52" s="13">
        <f t="shared" si="12"/>
        <v>-0.24412168946242396</v>
      </c>
      <c r="P52" s="118">
        <f t="shared" si="8"/>
        <v>-0.1965285996055226</v>
      </c>
      <c r="Q52" s="12">
        <f t="shared" si="3"/>
        <v>0.18942874792929976</v>
      </c>
      <c r="R52" s="13">
        <f t="shared" si="13"/>
        <v>-0.23080025084955061</v>
      </c>
    </row>
    <row r="53" spans="1:18" x14ac:dyDescent="0.25">
      <c r="A53" s="130">
        <v>38260</v>
      </c>
      <c r="B53" s="41">
        <v>355.19</v>
      </c>
      <c r="C53" s="39">
        <v>41855</v>
      </c>
      <c r="D53" s="12">
        <f t="shared" si="0"/>
        <v>-5.2371805133130556E-2</v>
      </c>
      <c r="E53" s="12">
        <f t="shared" si="0"/>
        <v>0.18596618487528294</v>
      </c>
      <c r="F53" s="13">
        <f t="shared" si="9"/>
        <v>-0.17777916296915086</v>
      </c>
      <c r="G53" s="118">
        <f t="shared" si="4"/>
        <v>-0.12973782403770628</v>
      </c>
      <c r="H53" s="12">
        <f t="shared" si="5"/>
        <v>0.18596618487528294</v>
      </c>
      <c r="I53" s="13">
        <f t="shared" si="10"/>
        <v>-0.13564171715678955</v>
      </c>
      <c r="J53" s="118">
        <f t="shared" si="6"/>
        <v>8.1803595866169587E-2</v>
      </c>
      <c r="K53" s="12">
        <f t="shared" si="1"/>
        <v>0.18596618487528294</v>
      </c>
      <c r="L53" s="13">
        <f t="shared" si="11"/>
        <v>-8.9586371071716256E-2</v>
      </c>
      <c r="M53" s="118">
        <f t="shared" si="7"/>
        <v>-2.6057207531639093E-2</v>
      </c>
      <c r="N53" s="12">
        <f t="shared" si="2"/>
        <v>0.18596618487528294</v>
      </c>
      <c r="O53" s="13">
        <f t="shared" si="12"/>
        <v>-0.2302377323576201</v>
      </c>
      <c r="P53" s="118">
        <f t="shared" si="8"/>
        <v>-0.18984113260564139</v>
      </c>
      <c r="Q53" s="12">
        <f t="shared" si="3"/>
        <v>0.18596618487528294</v>
      </c>
      <c r="R53" s="13">
        <f t="shared" si="13"/>
        <v>-0.33828037869576588</v>
      </c>
    </row>
    <row r="54" spans="1:18" x14ac:dyDescent="0.25">
      <c r="A54" s="130">
        <v>38352</v>
      </c>
      <c r="B54" s="41">
        <v>315.81</v>
      </c>
      <c r="C54" s="39">
        <v>46739.8</v>
      </c>
      <c r="D54" s="12">
        <f t="shared" si="0"/>
        <v>-0.16591395293558353</v>
      </c>
      <c r="E54" s="12">
        <f t="shared" si="0"/>
        <v>0.17532954128255818</v>
      </c>
      <c r="F54" s="13">
        <f t="shared" si="9"/>
        <v>-0.15951305477997332</v>
      </c>
      <c r="G54" s="118">
        <f t="shared" si="4"/>
        <v>-5.2371805133130556E-2</v>
      </c>
      <c r="H54" s="12">
        <f t="shared" si="5"/>
        <v>0.17532954128255818</v>
      </c>
      <c r="I54" s="13">
        <f t="shared" si="10"/>
        <v>-8.9123729505716953E-2</v>
      </c>
      <c r="J54" s="118">
        <f t="shared" si="6"/>
        <v>-0.12973782403770628</v>
      </c>
      <c r="K54" s="12">
        <f t="shared" si="1"/>
        <v>0.17532954128255818</v>
      </c>
      <c r="L54" s="13">
        <f t="shared" si="11"/>
        <v>-0.18828043674232453</v>
      </c>
      <c r="M54" s="118">
        <f t="shared" si="7"/>
        <v>8.1803595866169587E-2</v>
      </c>
      <c r="N54" s="12">
        <f t="shared" si="2"/>
        <v>0.17532954128255818</v>
      </c>
      <c r="O54" s="13">
        <f t="shared" si="12"/>
        <v>-0.2652932893281284</v>
      </c>
      <c r="P54" s="118">
        <f t="shared" si="8"/>
        <v>-2.6057207531639093E-2</v>
      </c>
      <c r="Q54" s="12">
        <f t="shared" si="3"/>
        <v>0.17532954128255818</v>
      </c>
      <c r="R54" s="13">
        <f t="shared" si="13"/>
        <v>-0.33196310928087253</v>
      </c>
    </row>
    <row r="55" spans="1:18" x14ac:dyDescent="0.25">
      <c r="A55" s="130">
        <v>38442</v>
      </c>
      <c r="B55" s="41">
        <v>296.75</v>
      </c>
      <c r="C55" s="39">
        <v>40453.300000000003</v>
      </c>
      <c r="D55" s="12">
        <f t="shared" si="0"/>
        <v>-0.35276669065846589</v>
      </c>
      <c r="E55" s="12">
        <f t="shared" si="0"/>
        <v>0.1710455469161607</v>
      </c>
      <c r="F55" s="13">
        <f t="shared" si="9"/>
        <v>-0.19259204939701083</v>
      </c>
      <c r="G55" s="118">
        <f t="shared" si="4"/>
        <v>-0.16591395293558353</v>
      </c>
      <c r="H55" s="12">
        <f t="shared" si="5"/>
        <v>0.1710455469161607</v>
      </c>
      <c r="I55" s="13">
        <f t="shared" si="10"/>
        <v>-5.5692835222096337E-2</v>
      </c>
      <c r="J55" s="118">
        <f t="shared" si="6"/>
        <v>-5.2371805133130556E-2</v>
      </c>
      <c r="K55" s="12">
        <f t="shared" si="1"/>
        <v>0.1710455469161607</v>
      </c>
      <c r="L55" s="13">
        <f t="shared" si="11"/>
        <v>-0.13742994610323112</v>
      </c>
      <c r="M55" s="118">
        <f t="shared" si="7"/>
        <v>-0.12973782403770628</v>
      </c>
      <c r="N55" s="12">
        <f t="shared" si="2"/>
        <v>0.1710455469161607</v>
      </c>
      <c r="O55" s="13">
        <f t="shared" si="12"/>
        <v>-0.36988130535346508</v>
      </c>
      <c r="P55" s="118">
        <f t="shared" si="8"/>
        <v>8.1803595866169587E-2</v>
      </c>
      <c r="Q55" s="12">
        <f t="shared" si="3"/>
        <v>0.1710455469161607</v>
      </c>
      <c r="R55" s="13">
        <f t="shared" si="13"/>
        <v>-0.38687542001008501</v>
      </c>
    </row>
    <row r="56" spans="1:18" x14ac:dyDescent="0.25">
      <c r="A56" s="130">
        <v>38533</v>
      </c>
      <c r="B56" s="41">
        <v>260.73</v>
      </c>
      <c r="C56" s="39">
        <v>44793.1</v>
      </c>
      <c r="D56" s="12">
        <f t="shared" si="0"/>
        <v>-0.26453414572226441</v>
      </c>
      <c r="E56" s="12">
        <f t="shared" si="0"/>
        <v>0.15742051843889526</v>
      </c>
      <c r="F56" s="13">
        <f t="shared" si="9"/>
        <v>-0.15613926709941339</v>
      </c>
      <c r="G56" s="118">
        <f t="shared" si="4"/>
        <v>-0.35276669065846589</v>
      </c>
      <c r="H56" s="12">
        <f t="shared" si="5"/>
        <v>0.15742051843889526</v>
      </c>
      <c r="I56" s="13">
        <f t="shared" si="10"/>
        <v>-8.8635219824308567E-2</v>
      </c>
      <c r="J56" s="118">
        <f t="shared" si="6"/>
        <v>-0.16591395293558353</v>
      </c>
      <c r="K56" s="12">
        <f t="shared" si="1"/>
        <v>0.15742051843889526</v>
      </c>
      <c r="L56" s="13">
        <f t="shared" si="11"/>
        <v>-0.13454074479040151</v>
      </c>
      <c r="M56" s="118">
        <f t="shared" si="7"/>
        <v>-5.2371805133130556E-2</v>
      </c>
      <c r="N56" s="12">
        <f t="shared" si="2"/>
        <v>0.15742051843889526</v>
      </c>
      <c r="O56" s="13">
        <f t="shared" si="12"/>
        <v>-0.35446655725264747</v>
      </c>
      <c r="P56" s="118">
        <f t="shared" si="8"/>
        <v>-0.12973782403770628</v>
      </c>
      <c r="Q56" s="12">
        <f t="shared" si="3"/>
        <v>0.15742051843889526</v>
      </c>
      <c r="R56" s="13">
        <f t="shared" si="13"/>
        <v>-0.43199278896934457</v>
      </c>
    </row>
    <row r="57" spans="1:18" x14ac:dyDescent="0.25">
      <c r="A57" s="130">
        <v>38625</v>
      </c>
      <c r="B57" s="41">
        <v>281.72000000000003</v>
      </c>
      <c r="C57" s="39">
        <v>48047.8</v>
      </c>
      <c r="D57" s="12">
        <f t="shared" si="0"/>
        <v>-0.20684703961260165</v>
      </c>
      <c r="E57" s="12">
        <f t="shared" si="0"/>
        <v>0.14795842790586566</v>
      </c>
      <c r="F57" s="13">
        <f t="shared" si="9"/>
        <v>-0.15097455893537676</v>
      </c>
      <c r="G57" s="118">
        <f t="shared" si="4"/>
        <v>-0.26453414572226441</v>
      </c>
      <c r="H57" s="12">
        <f t="shared" si="5"/>
        <v>0.14795842790586566</v>
      </c>
      <c r="I57" s="13">
        <f t="shared" si="10"/>
        <v>-6.7011875554292707E-2</v>
      </c>
      <c r="J57" s="118">
        <f t="shared" si="6"/>
        <v>-0.35276669065846589</v>
      </c>
      <c r="K57" s="12">
        <f t="shared" si="1"/>
        <v>0.14795842790586566</v>
      </c>
      <c r="L57" s="13">
        <f t="shared" si="11"/>
        <v>-0.1524887089378511</v>
      </c>
      <c r="M57" s="118">
        <f t="shared" si="7"/>
        <v>-0.16591395293558353</v>
      </c>
      <c r="N57" s="12">
        <f t="shared" si="2"/>
        <v>0.14795842790586566</v>
      </c>
      <c r="O57" s="13">
        <f t="shared" si="12"/>
        <v>-0.35616555951544931</v>
      </c>
      <c r="P57" s="118">
        <f t="shared" si="8"/>
        <v>-5.2371805133130556E-2</v>
      </c>
      <c r="Q57" s="12">
        <f t="shared" si="3"/>
        <v>0.14795842790586566</v>
      </c>
      <c r="R57" s="13">
        <f t="shared" si="13"/>
        <v>-0.42758397677843879</v>
      </c>
    </row>
    <row r="58" spans="1:18" x14ac:dyDescent="0.25">
      <c r="A58" s="130">
        <v>38717</v>
      </c>
      <c r="B58" s="41">
        <v>278.74</v>
      </c>
      <c r="C58" s="39">
        <v>54024.800000000003</v>
      </c>
      <c r="D58" s="12">
        <f t="shared" si="0"/>
        <v>-0.11738070358760011</v>
      </c>
      <c r="E58" s="12">
        <f t="shared" si="0"/>
        <v>0.15586288345264632</v>
      </c>
      <c r="F58" s="13">
        <f t="shared" si="9"/>
        <v>-0.12388183450778105</v>
      </c>
      <c r="G58" s="118">
        <f t="shared" si="4"/>
        <v>-0.20684703961260165</v>
      </c>
      <c r="H58" s="12">
        <f t="shared" si="5"/>
        <v>0.15586288345264632</v>
      </c>
      <c r="I58" s="13">
        <f t="shared" si="10"/>
        <v>-6.3582149860397105E-2</v>
      </c>
      <c r="J58" s="118">
        <f t="shared" si="6"/>
        <v>-0.26453414572226441</v>
      </c>
      <c r="K58" s="12">
        <f t="shared" si="1"/>
        <v>0.15586288345264632</v>
      </c>
      <c r="L58" s="13">
        <f t="shared" si="11"/>
        <v>-0.145874682357689</v>
      </c>
      <c r="M58" s="118">
        <f t="shared" si="7"/>
        <v>-0.35276669065846589</v>
      </c>
      <c r="N58" s="12">
        <f t="shared" si="2"/>
        <v>0.15586288345264632</v>
      </c>
      <c r="O58" s="13">
        <f t="shared" si="12"/>
        <v>-0.37535718234421261</v>
      </c>
      <c r="P58" s="118">
        <f t="shared" si="8"/>
        <v>-0.16591395293558353</v>
      </c>
      <c r="Q58" s="12">
        <f t="shared" si="3"/>
        <v>0.15586288345264632</v>
      </c>
      <c r="R58" s="13">
        <f t="shared" si="13"/>
        <v>-0.43259816052701416</v>
      </c>
    </row>
    <row r="59" spans="1:18" x14ac:dyDescent="0.25">
      <c r="A59" s="130">
        <v>38807</v>
      </c>
      <c r="B59" s="41">
        <v>323.45</v>
      </c>
      <c r="C59" s="39">
        <v>47078.9</v>
      </c>
      <c r="D59" s="12">
        <f t="shared" si="0"/>
        <v>8.9974726200505506E-2</v>
      </c>
      <c r="E59" s="12">
        <f t="shared" si="0"/>
        <v>0.16378391874086895</v>
      </c>
      <c r="F59" s="13">
        <f t="shared" si="9"/>
        <v>0.16055554930124805</v>
      </c>
      <c r="G59" s="118">
        <f t="shared" si="4"/>
        <v>-0.11738070358760011</v>
      </c>
      <c r="H59" s="12">
        <f t="shared" si="5"/>
        <v>0.16378391874086895</v>
      </c>
      <c r="I59" s="13">
        <f t="shared" si="10"/>
        <v>2.1833134178694456E-2</v>
      </c>
      <c r="J59" s="118">
        <f t="shared" si="6"/>
        <v>-0.20684703961260165</v>
      </c>
      <c r="K59" s="12">
        <f t="shared" si="1"/>
        <v>0.16378391874086895</v>
      </c>
      <c r="L59" s="13">
        <f t="shared" si="11"/>
        <v>-0.11521479763695924</v>
      </c>
      <c r="M59" s="118">
        <f t="shared" si="7"/>
        <v>-0.26453414572226441</v>
      </c>
      <c r="N59" s="12">
        <f t="shared" si="2"/>
        <v>0.16378391874086895</v>
      </c>
      <c r="O59" s="13">
        <f t="shared" si="12"/>
        <v>-0.33165651511609212</v>
      </c>
      <c r="P59" s="118">
        <f t="shared" si="8"/>
        <v>-0.35276669065846589</v>
      </c>
      <c r="Q59" s="12">
        <f t="shared" si="3"/>
        <v>0.16378391874086895</v>
      </c>
      <c r="R59" s="13">
        <f t="shared" si="13"/>
        <v>-0.4462882329736354</v>
      </c>
    </row>
    <row r="60" spans="1:18" x14ac:dyDescent="0.25">
      <c r="A60" s="130">
        <v>38898</v>
      </c>
      <c r="B60" s="41">
        <v>433.22</v>
      </c>
      <c r="C60" s="39">
        <v>52673.3</v>
      </c>
      <c r="D60" s="12">
        <f t="shared" si="0"/>
        <v>0.66156560426494848</v>
      </c>
      <c r="E60" s="12">
        <f t="shared" si="0"/>
        <v>0.17592441693028626</v>
      </c>
      <c r="F60" s="13">
        <f t="shared" si="9"/>
        <v>0.3256702786148965</v>
      </c>
      <c r="G60" s="118">
        <f t="shared" si="4"/>
        <v>8.9974726200505506E-2</v>
      </c>
      <c r="H60" s="12">
        <f t="shared" si="5"/>
        <v>0.17592441693028626</v>
      </c>
      <c r="I60" s="13">
        <f t="shared" si="10"/>
        <v>0.17120399805699543</v>
      </c>
      <c r="J60" s="118">
        <f t="shared" si="6"/>
        <v>-0.11738070358760011</v>
      </c>
      <c r="K60" s="12">
        <f t="shared" si="1"/>
        <v>0.17592441693028626</v>
      </c>
      <c r="L60" s="13">
        <f t="shared" si="11"/>
        <v>-0.10941119788680972</v>
      </c>
      <c r="M60" s="118">
        <f t="shared" si="7"/>
        <v>-0.20684703961260165</v>
      </c>
      <c r="N60" s="12">
        <f t="shared" si="2"/>
        <v>0.17592441693028626</v>
      </c>
      <c r="O60" s="13">
        <f t="shared" si="12"/>
        <v>-0.35311881790439065</v>
      </c>
      <c r="P60" s="118">
        <f t="shared" si="8"/>
        <v>-0.26453414572226441</v>
      </c>
      <c r="Q60" s="12">
        <f t="shared" si="3"/>
        <v>0.17592441693028626</v>
      </c>
      <c r="R60" s="13">
        <f t="shared" si="13"/>
        <v>-0.53535348725171616</v>
      </c>
    </row>
    <row r="61" spans="1:18" x14ac:dyDescent="0.25">
      <c r="A61" s="130">
        <v>38990</v>
      </c>
      <c r="B61" s="41">
        <v>438.9</v>
      </c>
      <c r="C61" s="39">
        <v>56064.7</v>
      </c>
      <c r="D61" s="12">
        <f t="shared" si="0"/>
        <v>0.55792985943489959</v>
      </c>
      <c r="E61" s="12">
        <f t="shared" si="0"/>
        <v>0.1668525926265092</v>
      </c>
      <c r="F61" s="13">
        <f t="shared" si="9"/>
        <v>0.40687190528629325</v>
      </c>
      <c r="G61" s="118">
        <f t="shared" si="4"/>
        <v>0.66156560426494848</v>
      </c>
      <c r="H61" s="12">
        <f t="shared" si="5"/>
        <v>0.1668525926265092</v>
      </c>
      <c r="I61" s="13">
        <f t="shared" si="10"/>
        <v>0.30920080187359661</v>
      </c>
      <c r="J61" s="118">
        <f t="shared" si="6"/>
        <v>8.9974726200505506E-2</v>
      </c>
      <c r="K61" s="12">
        <f t="shared" si="1"/>
        <v>0.1668525926265092</v>
      </c>
      <c r="L61" s="13">
        <f t="shared" si="11"/>
        <v>0.10442441145316764</v>
      </c>
      <c r="M61" s="118">
        <f t="shared" si="7"/>
        <v>-0.11738070358760011</v>
      </c>
      <c r="N61" s="12">
        <f t="shared" si="2"/>
        <v>0.1668525926265092</v>
      </c>
      <c r="O61" s="13">
        <f t="shared" si="12"/>
        <v>-0.31370385775845872</v>
      </c>
      <c r="P61" s="118">
        <f t="shared" si="8"/>
        <v>-0.20684703961260165</v>
      </c>
      <c r="Q61" s="12">
        <f t="shared" si="3"/>
        <v>0.1668525926265092</v>
      </c>
      <c r="R61" s="13">
        <f t="shared" si="13"/>
        <v>-0.52663144320264021</v>
      </c>
    </row>
    <row r="62" spans="1:18" x14ac:dyDescent="0.25">
      <c r="A62" s="130">
        <v>39082</v>
      </c>
      <c r="B62" s="41">
        <v>550.59</v>
      </c>
      <c r="C62" s="39">
        <v>63621.599999999999</v>
      </c>
      <c r="D62" s="12">
        <f t="shared" si="0"/>
        <v>0.97528162445289523</v>
      </c>
      <c r="E62" s="12">
        <f t="shared" si="0"/>
        <v>0.1776369371103641</v>
      </c>
      <c r="F62" s="13">
        <f t="shared" si="9"/>
        <v>0.45017709512954363</v>
      </c>
      <c r="G62" s="118">
        <f t="shared" si="4"/>
        <v>0.55792985943489959</v>
      </c>
      <c r="H62" s="12">
        <f t="shared" si="5"/>
        <v>0.1776369371103641</v>
      </c>
      <c r="I62" s="13">
        <f t="shared" si="10"/>
        <v>0.43875102475454858</v>
      </c>
      <c r="J62" s="118">
        <f t="shared" si="6"/>
        <v>0.66156560426494848</v>
      </c>
      <c r="K62" s="12">
        <f t="shared" si="1"/>
        <v>0.1776369371103641</v>
      </c>
      <c r="L62" s="13">
        <f t="shared" si="11"/>
        <v>0.33290795720395638</v>
      </c>
      <c r="M62" s="118">
        <f t="shared" si="7"/>
        <v>8.9974726200505506E-2</v>
      </c>
      <c r="N62" s="12">
        <f t="shared" si="2"/>
        <v>0.1776369371103641</v>
      </c>
      <c r="O62" s="13">
        <f t="shared" si="12"/>
        <v>-8.5362246825551061E-2</v>
      </c>
      <c r="P62" s="118">
        <f t="shared" si="8"/>
        <v>-0.11738070358760011</v>
      </c>
      <c r="Q62" s="12">
        <f t="shared" si="3"/>
        <v>0.1776369371103641</v>
      </c>
      <c r="R62" s="13">
        <f t="shared" si="13"/>
        <v>-0.47192506961421571</v>
      </c>
    </row>
    <row r="63" spans="1:18" x14ac:dyDescent="0.25">
      <c r="A63" s="130">
        <v>39172</v>
      </c>
      <c r="B63" s="41">
        <v>825.79</v>
      </c>
      <c r="C63" s="39">
        <v>57159.3</v>
      </c>
      <c r="D63" s="12">
        <f t="shared" si="0"/>
        <v>1.5530684804452002</v>
      </c>
      <c r="E63" s="12">
        <f t="shared" si="0"/>
        <v>0.21411715226991279</v>
      </c>
      <c r="F63" s="13">
        <f t="shared" si="9"/>
        <v>0.57875430022650642</v>
      </c>
      <c r="G63" s="118">
        <f t="shared" si="4"/>
        <v>0.97528162445289523</v>
      </c>
      <c r="H63" s="12">
        <f t="shared" si="5"/>
        <v>0.21411715226991279</v>
      </c>
      <c r="I63" s="13">
        <f t="shared" si="10"/>
        <v>0.59425755978886807</v>
      </c>
      <c r="J63" s="118">
        <f t="shared" si="6"/>
        <v>0.55792985943489959</v>
      </c>
      <c r="K63" s="12">
        <f t="shared" si="1"/>
        <v>0.21411715226991279</v>
      </c>
      <c r="L63" s="13">
        <f t="shared" si="11"/>
        <v>0.58664364798621293</v>
      </c>
      <c r="M63" s="118">
        <f t="shared" si="7"/>
        <v>0.66156560426494848</v>
      </c>
      <c r="N63" s="12">
        <f t="shared" si="2"/>
        <v>0.21411715226991279</v>
      </c>
      <c r="O63" s="13">
        <f t="shared" si="12"/>
        <v>0.41084061609460815</v>
      </c>
      <c r="P63" s="118">
        <f t="shared" si="8"/>
        <v>8.9974726200505506E-2</v>
      </c>
      <c r="Q63" s="12">
        <f t="shared" si="3"/>
        <v>0.21411715226991279</v>
      </c>
      <c r="R63" s="13">
        <f t="shared" si="13"/>
        <v>-9.0141586482214792E-2</v>
      </c>
    </row>
    <row r="64" spans="1:18" x14ac:dyDescent="0.25">
      <c r="A64" s="130">
        <v>39263</v>
      </c>
      <c r="B64" s="41">
        <v>1077.92</v>
      </c>
      <c r="C64" s="39">
        <v>64781.599999999999</v>
      </c>
      <c r="D64" s="12">
        <f t="shared" si="0"/>
        <v>1.48815844143853</v>
      </c>
      <c r="E64" s="12">
        <f t="shared" si="0"/>
        <v>0.22987547770882011</v>
      </c>
      <c r="F64" s="13">
        <f t="shared" si="9"/>
        <v>0.67662736978419558</v>
      </c>
      <c r="G64" s="118">
        <f t="shared" si="4"/>
        <v>1.5530684804452002</v>
      </c>
      <c r="H64" s="12">
        <f t="shared" si="5"/>
        <v>0.22987547770882011</v>
      </c>
      <c r="I64" s="13">
        <f t="shared" si="10"/>
        <v>0.69928808730887937</v>
      </c>
      <c r="J64" s="118">
        <f t="shared" si="6"/>
        <v>0.97528162445289523</v>
      </c>
      <c r="K64" s="12">
        <f t="shared" si="1"/>
        <v>0.22987547770882011</v>
      </c>
      <c r="L64" s="13">
        <f t="shared" si="11"/>
        <v>0.71927700891473234</v>
      </c>
      <c r="M64" s="118">
        <f t="shared" si="7"/>
        <v>0.55792985943489959</v>
      </c>
      <c r="N64" s="12">
        <f t="shared" si="2"/>
        <v>0.22987547770882011</v>
      </c>
      <c r="O64" s="13">
        <f t="shared" si="12"/>
        <v>0.66377363242129062</v>
      </c>
      <c r="P64" s="118">
        <f t="shared" si="8"/>
        <v>0.66156560426494848</v>
      </c>
      <c r="Q64" s="12">
        <f t="shared" si="3"/>
        <v>0.22987547770882011</v>
      </c>
      <c r="R64" s="13">
        <f t="shared" si="13"/>
        <v>0.43899764927022483</v>
      </c>
    </row>
    <row r="65" spans="1:18" x14ac:dyDescent="0.25">
      <c r="A65" s="130">
        <v>39355</v>
      </c>
      <c r="B65" s="41">
        <v>1532.67</v>
      </c>
      <c r="C65" s="39">
        <v>69482.100000000006</v>
      </c>
      <c r="D65" s="12">
        <f t="shared" si="0"/>
        <v>2.4920710868079294</v>
      </c>
      <c r="E65" s="12">
        <f t="shared" si="0"/>
        <v>0.23931992858251294</v>
      </c>
      <c r="F65" s="13">
        <f t="shared" si="9"/>
        <v>0.76142627066754542</v>
      </c>
      <c r="G65" s="118">
        <f t="shared" si="4"/>
        <v>1.48815844143853</v>
      </c>
      <c r="H65" s="12">
        <f t="shared" si="5"/>
        <v>0.23931992858251294</v>
      </c>
      <c r="I65" s="13">
        <f t="shared" si="10"/>
        <v>0.77702259701918819</v>
      </c>
      <c r="J65" s="118">
        <f t="shared" si="6"/>
        <v>1.5530684804452002</v>
      </c>
      <c r="K65" s="12">
        <f t="shared" si="1"/>
        <v>0.23931992858251294</v>
      </c>
      <c r="L65" s="13">
        <f t="shared" si="11"/>
        <v>0.78646665230764734</v>
      </c>
      <c r="M65" s="118">
        <f t="shared" si="7"/>
        <v>0.97528162445289523</v>
      </c>
      <c r="N65" s="12">
        <f t="shared" si="2"/>
        <v>0.23931992858251294</v>
      </c>
      <c r="O65" s="13">
        <f t="shared" si="12"/>
        <v>0.77781712607475895</v>
      </c>
      <c r="P65" s="118">
        <f t="shared" si="8"/>
        <v>0.55792985943489959</v>
      </c>
      <c r="Q65" s="12">
        <f t="shared" si="3"/>
        <v>0.23931992858251294</v>
      </c>
      <c r="R65" s="13">
        <f t="shared" si="13"/>
        <v>0.69400098045910974</v>
      </c>
    </row>
    <row r="66" spans="1:18" x14ac:dyDescent="0.25">
      <c r="A66" s="130">
        <v>39447</v>
      </c>
      <c r="B66" s="41">
        <v>1447.02</v>
      </c>
      <c r="C66" s="39">
        <v>78669.3</v>
      </c>
      <c r="D66" s="12">
        <f t="shared" si="0"/>
        <v>1.628126191903231</v>
      </c>
      <c r="E66" s="12">
        <f t="shared" si="0"/>
        <v>0.23651872948809838</v>
      </c>
      <c r="F66" s="13">
        <f t="shared" si="9"/>
        <v>0.81134717676124268</v>
      </c>
      <c r="G66" s="118">
        <f t="shared" si="4"/>
        <v>2.4920710868079294</v>
      </c>
      <c r="H66" s="12">
        <f t="shared" si="5"/>
        <v>0.23651872948809838</v>
      </c>
      <c r="I66" s="13">
        <f t="shared" si="10"/>
        <v>0.80462577839841232</v>
      </c>
      <c r="J66" s="118">
        <f t="shared" si="6"/>
        <v>1.48815844143853</v>
      </c>
      <c r="K66" s="12">
        <f t="shared" si="1"/>
        <v>0.23651872948809838</v>
      </c>
      <c r="L66" s="13">
        <f t="shared" si="11"/>
        <v>0.82951654003088016</v>
      </c>
      <c r="M66" s="118">
        <f t="shared" si="7"/>
        <v>1.5530684804452002</v>
      </c>
      <c r="N66" s="12">
        <f t="shared" si="2"/>
        <v>0.23651872948809838</v>
      </c>
      <c r="O66" s="13">
        <f t="shared" si="12"/>
        <v>0.79416699887413866</v>
      </c>
      <c r="P66" s="118">
        <f t="shared" si="8"/>
        <v>0.97528162445289523</v>
      </c>
      <c r="Q66" s="12">
        <f t="shared" si="3"/>
        <v>0.23651872948809838</v>
      </c>
      <c r="R66" s="13">
        <f t="shared" si="13"/>
        <v>0.76681772849500707</v>
      </c>
    </row>
    <row r="67" spans="1:18" x14ac:dyDescent="0.25">
      <c r="A67" s="130">
        <v>39538</v>
      </c>
      <c r="B67" s="41">
        <v>1098.4929999999999</v>
      </c>
      <c r="C67" s="39">
        <v>69373.600000000006</v>
      </c>
      <c r="D67" s="12">
        <f t="shared" si="0"/>
        <v>0.33023286792041562</v>
      </c>
      <c r="E67" s="12">
        <f t="shared" si="0"/>
        <v>0.21368876105900525</v>
      </c>
      <c r="F67" s="13">
        <f t="shared" si="9"/>
        <v>0.79928585040321498</v>
      </c>
      <c r="G67" s="118">
        <f t="shared" si="4"/>
        <v>1.628126191903231</v>
      </c>
      <c r="H67" s="12">
        <f t="shared" si="5"/>
        <v>0.21368876105900525</v>
      </c>
      <c r="I67" s="13">
        <f t="shared" si="10"/>
        <v>0.84531591735547129</v>
      </c>
      <c r="J67" s="118">
        <f t="shared" si="6"/>
        <v>2.4920710868079294</v>
      </c>
      <c r="K67" s="12">
        <f t="shared" si="1"/>
        <v>0.21368876105900525</v>
      </c>
      <c r="L67" s="13">
        <f t="shared" si="11"/>
        <v>0.77754036566561635</v>
      </c>
      <c r="M67" s="118">
        <f t="shared" si="7"/>
        <v>1.48815844143853</v>
      </c>
      <c r="N67" s="12">
        <f t="shared" si="2"/>
        <v>0.21368876105900525</v>
      </c>
      <c r="O67" s="13">
        <f t="shared" si="12"/>
        <v>0.7931255828468885</v>
      </c>
      <c r="P67" s="118">
        <f t="shared" si="8"/>
        <v>1.5530684804452002</v>
      </c>
      <c r="Q67" s="12">
        <f t="shared" si="3"/>
        <v>0.21368876105900525</v>
      </c>
      <c r="R67" s="13">
        <f t="shared" si="13"/>
        <v>0.70917788891150546</v>
      </c>
    </row>
    <row r="68" spans="1:18" x14ac:dyDescent="0.25">
      <c r="A68" s="130">
        <v>39629</v>
      </c>
      <c r="B68" s="41">
        <v>793.13199999999995</v>
      </c>
      <c r="C68" s="39">
        <v>78711.8</v>
      </c>
      <c r="D68" s="12">
        <f t="shared" si="0"/>
        <v>-0.26420142496660248</v>
      </c>
      <c r="E68" s="12">
        <f t="shared" si="0"/>
        <v>0.21503328105511454</v>
      </c>
      <c r="F68" s="13">
        <f t="shared" si="9"/>
        <v>0.71950812651370266</v>
      </c>
      <c r="G68" s="118">
        <f t="shared" si="4"/>
        <v>0.33023286792041562</v>
      </c>
      <c r="H68" s="12">
        <f t="shared" si="5"/>
        <v>0.21503328105511454</v>
      </c>
      <c r="I68" s="13">
        <f t="shared" si="10"/>
        <v>0.81648880784209299</v>
      </c>
      <c r="J68" s="118">
        <f t="shared" si="6"/>
        <v>1.628126191903231</v>
      </c>
      <c r="K68" s="12">
        <f t="shared" si="1"/>
        <v>0.21503328105511454</v>
      </c>
      <c r="L68" s="13">
        <f t="shared" si="11"/>
        <v>0.79199419751586952</v>
      </c>
      <c r="M68" s="118">
        <f t="shared" si="7"/>
        <v>2.4920710868079294</v>
      </c>
      <c r="N68" s="12">
        <f t="shared" si="2"/>
        <v>0.21503328105511454</v>
      </c>
      <c r="O68" s="13">
        <f t="shared" si="12"/>
        <v>0.72639439703017306</v>
      </c>
      <c r="P68" s="118">
        <f t="shared" si="8"/>
        <v>1.48815844143853</v>
      </c>
      <c r="Q68" s="12">
        <f t="shared" si="3"/>
        <v>0.21503328105511454</v>
      </c>
      <c r="R68" s="13">
        <f t="shared" si="13"/>
        <v>0.69937073558479002</v>
      </c>
    </row>
    <row r="69" spans="1:18" x14ac:dyDescent="0.25">
      <c r="A69" s="130">
        <v>39721</v>
      </c>
      <c r="B69" s="41">
        <v>614.04200000000003</v>
      </c>
      <c r="C69" s="39">
        <v>82460.100000000006</v>
      </c>
      <c r="D69" s="12">
        <f t="shared" si="0"/>
        <v>-0.59936450768919602</v>
      </c>
      <c r="E69" s="12">
        <f t="shared" si="0"/>
        <v>0.1867819193720397</v>
      </c>
      <c r="F69" s="13">
        <f t="shared" si="9"/>
        <v>0.69105463742054662</v>
      </c>
      <c r="G69" s="118">
        <f t="shared" si="4"/>
        <v>-0.26420142496660248</v>
      </c>
      <c r="H69" s="12">
        <f t="shared" si="5"/>
        <v>0.1867819193720397</v>
      </c>
      <c r="I69" s="13">
        <f t="shared" si="10"/>
        <v>0.82321877781808206</v>
      </c>
      <c r="J69" s="118">
        <f t="shared" si="6"/>
        <v>0.33023286792041562</v>
      </c>
      <c r="K69" s="12">
        <f t="shared" si="1"/>
        <v>0.1867819193720397</v>
      </c>
      <c r="L69" s="13">
        <f t="shared" si="11"/>
        <v>0.80962571923612925</v>
      </c>
      <c r="M69" s="118">
        <f t="shared" si="7"/>
        <v>1.628126191903231</v>
      </c>
      <c r="N69" s="12">
        <f t="shared" si="2"/>
        <v>0.1867819193720397</v>
      </c>
      <c r="O69" s="13">
        <f t="shared" si="12"/>
        <v>0.7127759308825754</v>
      </c>
      <c r="P69" s="118">
        <f t="shared" si="8"/>
        <v>2.4920710868079294</v>
      </c>
      <c r="Q69" s="12">
        <f t="shared" si="3"/>
        <v>0.1867819193720397</v>
      </c>
      <c r="R69" s="13">
        <f t="shared" si="13"/>
        <v>0.54508971054813782</v>
      </c>
    </row>
    <row r="70" spans="1:18" x14ac:dyDescent="0.25">
      <c r="A70" s="130">
        <v>39813</v>
      </c>
      <c r="B70" s="41">
        <v>553.30100000000004</v>
      </c>
      <c r="C70" s="39">
        <v>88699</v>
      </c>
      <c r="D70" s="12">
        <f t="shared" si="0"/>
        <v>-0.61762726154441538</v>
      </c>
      <c r="E70" s="12">
        <f t="shared" si="0"/>
        <v>0.12749191870272125</v>
      </c>
      <c r="F70" s="13">
        <f t="shared" si="9"/>
        <v>0.71741789446510684</v>
      </c>
      <c r="G70" s="118">
        <f t="shared" si="4"/>
        <v>-0.59936450768919602</v>
      </c>
      <c r="H70" s="12">
        <f t="shared" si="5"/>
        <v>0.12749191870272125</v>
      </c>
      <c r="I70" s="13">
        <f t="shared" si="10"/>
        <v>0.84443701863132814</v>
      </c>
      <c r="J70" s="118">
        <f t="shared" si="6"/>
        <v>-0.26420142496660248</v>
      </c>
      <c r="K70" s="12">
        <f t="shared" si="1"/>
        <v>0.12749191870272125</v>
      </c>
      <c r="L70" s="13">
        <f t="shared" si="11"/>
        <v>0.82004080898207743</v>
      </c>
      <c r="M70" s="118">
        <f t="shared" si="7"/>
        <v>0.33023286792041562</v>
      </c>
      <c r="N70" s="12">
        <f t="shared" si="2"/>
        <v>0.12749191870272125</v>
      </c>
      <c r="O70" s="13">
        <f t="shared" si="12"/>
        <v>0.66489555459555805</v>
      </c>
      <c r="P70" s="118">
        <f t="shared" si="8"/>
        <v>1.628126191903231</v>
      </c>
      <c r="Q70" s="12">
        <f t="shared" si="3"/>
        <v>0.12749191870272125</v>
      </c>
      <c r="R70" s="13">
        <f t="shared" si="13"/>
        <v>0.3272068198255883</v>
      </c>
    </row>
    <row r="71" spans="1:18" x14ac:dyDescent="0.25">
      <c r="A71" s="130">
        <v>39903</v>
      </c>
      <c r="B71" s="41">
        <v>784.077</v>
      </c>
      <c r="C71" s="39">
        <v>73979.199999999997</v>
      </c>
      <c r="D71" s="12">
        <f t="shared" si="0"/>
        <v>-0.2862248553245218</v>
      </c>
      <c r="E71" s="12">
        <f t="shared" si="0"/>
        <v>6.6388366756229944E-2</v>
      </c>
      <c r="F71" s="13">
        <f t="shared" si="9"/>
        <v>0.65408975170959838</v>
      </c>
      <c r="G71" s="118">
        <f t="shared" si="4"/>
        <v>-0.61762726154441538</v>
      </c>
      <c r="H71" s="12">
        <f t="shared" si="5"/>
        <v>6.6388366756229944E-2</v>
      </c>
      <c r="I71" s="13">
        <f t="shared" si="10"/>
        <v>0.79429716741963807</v>
      </c>
      <c r="J71" s="118">
        <f t="shared" si="6"/>
        <v>-0.59936450768919602</v>
      </c>
      <c r="K71" s="12">
        <f t="shared" si="1"/>
        <v>6.6388366756229944E-2</v>
      </c>
      <c r="L71" s="13">
        <f t="shared" si="11"/>
        <v>0.77661130246128474</v>
      </c>
      <c r="M71" s="118">
        <f t="shared" si="7"/>
        <v>-0.26420142496660248</v>
      </c>
      <c r="N71" s="12">
        <f t="shared" si="2"/>
        <v>6.6388366756229944E-2</v>
      </c>
      <c r="O71" s="13">
        <f t="shared" si="12"/>
        <v>0.61470682687630451</v>
      </c>
      <c r="P71" s="118">
        <f t="shared" si="8"/>
        <v>0.33023286792041562</v>
      </c>
      <c r="Q71" s="12">
        <f t="shared" si="3"/>
        <v>6.6388366756229944E-2</v>
      </c>
      <c r="R71" s="13">
        <f t="shared" si="13"/>
        <v>0.23612359036157055</v>
      </c>
    </row>
    <row r="72" spans="1:18" x14ac:dyDescent="0.25">
      <c r="A72" s="130">
        <v>39994</v>
      </c>
      <c r="B72" s="41">
        <v>962.26700000000005</v>
      </c>
      <c r="C72" s="39">
        <v>83865.8</v>
      </c>
      <c r="D72" s="12">
        <f t="shared" ref="D72:E105" si="14">B72/B68-1</f>
        <v>0.21324949693115403</v>
      </c>
      <c r="E72" s="12">
        <f t="shared" si="14"/>
        <v>6.5479381744541376E-2</v>
      </c>
      <c r="F72" s="13">
        <f t="shared" si="9"/>
        <v>0.5682400118401032</v>
      </c>
      <c r="G72" s="118">
        <f t="shared" si="4"/>
        <v>-0.2862248553245218</v>
      </c>
      <c r="H72" s="12">
        <f t="shared" si="5"/>
        <v>6.5479381744541376E-2</v>
      </c>
      <c r="I72" s="13">
        <f t="shared" si="10"/>
        <v>0.74875076511435601</v>
      </c>
      <c r="J72" s="118">
        <f t="shared" si="6"/>
        <v>-0.61762726154441538</v>
      </c>
      <c r="K72" s="12">
        <f t="shared" ref="K72:K105" si="15">E72</f>
        <v>6.5479381744541376E-2</v>
      </c>
      <c r="L72" s="13">
        <f t="shared" si="11"/>
        <v>0.77021745045979073</v>
      </c>
      <c r="M72" s="118">
        <f t="shared" si="7"/>
        <v>-0.59936450768919602</v>
      </c>
      <c r="N72" s="12">
        <f t="shared" ref="N72:N105" si="16">E72</f>
        <v>6.5479381744541376E-2</v>
      </c>
      <c r="O72" s="13">
        <f t="shared" si="12"/>
        <v>0.63798916679580175</v>
      </c>
      <c r="P72" s="118">
        <f t="shared" si="8"/>
        <v>-0.26420142496660248</v>
      </c>
      <c r="Q72" s="12">
        <f t="shared" ref="Q72:Q105" si="17">E72</f>
        <v>6.5479381744541376E-2</v>
      </c>
      <c r="R72" s="13">
        <f t="shared" si="13"/>
        <v>0.28371417262967835</v>
      </c>
    </row>
    <row r="73" spans="1:18" x14ac:dyDescent="0.25">
      <c r="A73" s="130">
        <v>40086</v>
      </c>
      <c r="B73" s="41">
        <v>949.23299999999995</v>
      </c>
      <c r="C73" s="39">
        <v>89846.9</v>
      </c>
      <c r="D73" s="12">
        <f t="shared" si="14"/>
        <v>0.54587634070633584</v>
      </c>
      <c r="E73" s="12">
        <f t="shared" si="14"/>
        <v>8.9580293984605763E-2</v>
      </c>
      <c r="F73" s="13">
        <f t="shared" si="9"/>
        <v>0.52402215802855245</v>
      </c>
      <c r="G73" s="118">
        <f t="shared" ref="G73:G105" si="18">D72</f>
        <v>0.21324949693115403</v>
      </c>
      <c r="H73" s="12">
        <f t="shared" ref="H73:H105" si="19">E73</f>
        <v>8.9580293984605763E-2</v>
      </c>
      <c r="I73" s="13">
        <f t="shared" si="10"/>
        <v>0.71595857684638153</v>
      </c>
      <c r="J73" s="118">
        <f t="shared" si="6"/>
        <v>-0.2862248553245218</v>
      </c>
      <c r="K73" s="12">
        <f t="shared" si="15"/>
        <v>8.9580293984605763E-2</v>
      </c>
      <c r="L73" s="13">
        <f t="shared" si="11"/>
        <v>0.77959841746349345</v>
      </c>
      <c r="M73" s="118">
        <f t="shared" si="7"/>
        <v>-0.61762726154441538</v>
      </c>
      <c r="N73" s="12">
        <f t="shared" si="16"/>
        <v>8.9580293984605763E-2</v>
      </c>
      <c r="O73" s="13">
        <f t="shared" si="12"/>
        <v>0.68732609309692183</v>
      </c>
      <c r="P73" s="118">
        <f t="shared" si="8"/>
        <v>-0.59936450768919602</v>
      </c>
      <c r="Q73" s="12">
        <f t="shared" si="17"/>
        <v>8.9580293984605763E-2</v>
      </c>
      <c r="R73" s="13">
        <f t="shared" si="13"/>
        <v>0.36757584357017364</v>
      </c>
    </row>
    <row r="74" spans="1:18" x14ac:dyDescent="0.25">
      <c r="A74" s="130">
        <v>40178</v>
      </c>
      <c r="B74" s="41">
        <v>1201.3420000000001</v>
      </c>
      <c r="C74" s="39">
        <v>100825.8</v>
      </c>
      <c r="D74" s="12">
        <f t="shared" si="14"/>
        <v>1.171226872895585</v>
      </c>
      <c r="E74" s="12">
        <f t="shared" si="14"/>
        <v>0.13671856503455504</v>
      </c>
      <c r="F74" s="13">
        <f t="shared" si="9"/>
        <v>0.49319098255109262</v>
      </c>
      <c r="G74" s="118">
        <f t="shared" si="18"/>
        <v>0.54587634070633584</v>
      </c>
      <c r="H74" s="12">
        <f t="shared" si="19"/>
        <v>0.13671856503455504</v>
      </c>
      <c r="I74" s="13">
        <f t="shared" si="10"/>
        <v>0.7180853893402841</v>
      </c>
      <c r="J74" s="118">
        <f t="shared" ref="J74:J105" si="20">D72</f>
        <v>0.21324949693115403</v>
      </c>
      <c r="K74" s="12">
        <f t="shared" si="15"/>
        <v>0.13671856503455504</v>
      </c>
      <c r="L74" s="13">
        <f t="shared" si="11"/>
        <v>0.78477980908238687</v>
      </c>
      <c r="M74" s="118">
        <f t="shared" si="7"/>
        <v>-0.2862248553245218</v>
      </c>
      <c r="N74" s="12">
        <f t="shared" si="16"/>
        <v>0.13671856503455504</v>
      </c>
      <c r="O74" s="13">
        <f t="shared" si="12"/>
        <v>0.7067557492330625</v>
      </c>
      <c r="P74" s="118">
        <f t="shared" si="8"/>
        <v>-0.61762726154441538</v>
      </c>
      <c r="Q74" s="12">
        <f t="shared" si="17"/>
        <v>0.13671856503455504</v>
      </c>
      <c r="R74" s="13">
        <f t="shared" si="13"/>
        <v>0.40389773851210048</v>
      </c>
    </row>
    <row r="75" spans="1:18" x14ac:dyDescent="0.25">
      <c r="A75" s="130">
        <v>40268</v>
      </c>
      <c r="B75" s="41">
        <v>1211.248</v>
      </c>
      <c r="C75" s="39">
        <v>87501.3</v>
      </c>
      <c r="D75" s="12">
        <f t="shared" si="14"/>
        <v>0.54480746151207105</v>
      </c>
      <c r="E75" s="12">
        <f t="shared" si="14"/>
        <v>0.18278245777191438</v>
      </c>
      <c r="F75" s="13">
        <f t="shared" si="9"/>
        <v>0.50599558545437928</v>
      </c>
      <c r="G75" s="118">
        <f t="shared" si="18"/>
        <v>1.171226872895585</v>
      </c>
      <c r="H75" s="12">
        <f t="shared" si="19"/>
        <v>0.18278245777191438</v>
      </c>
      <c r="I75" s="13">
        <f t="shared" si="10"/>
        <v>0.72458505174850152</v>
      </c>
      <c r="J75" s="118">
        <f t="shared" si="20"/>
        <v>0.54587634070633584</v>
      </c>
      <c r="K75" s="12">
        <f t="shared" si="15"/>
        <v>0.18278245777191438</v>
      </c>
      <c r="L75" s="13">
        <f t="shared" si="11"/>
        <v>0.79666576190623495</v>
      </c>
      <c r="M75" s="118">
        <f t="shared" ref="M75:M105" si="21">D72</f>
        <v>0.21324949693115403</v>
      </c>
      <c r="N75" s="12">
        <f t="shared" si="16"/>
        <v>0.18278245777191438</v>
      </c>
      <c r="O75" s="13">
        <f t="shared" si="12"/>
        <v>0.70694435040592796</v>
      </c>
      <c r="P75" s="118">
        <f t="shared" si="8"/>
        <v>-0.2862248553245218</v>
      </c>
      <c r="Q75" s="12">
        <f t="shared" si="17"/>
        <v>0.18278245777191438</v>
      </c>
      <c r="R75" s="13">
        <f t="shared" si="13"/>
        <v>0.39185666534003682</v>
      </c>
    </row>
    <row r="76" spans="1:18" x14ac:dyDescent="0.25">
      <c r="A76" s="130">
        <v>40359</v>
      </c>
      <c r="B76" s="41">
        <v>945.29300000000001</v>
      </c>
      <c r="C76" s="39">
        <v>99347.4</v>
      </c>
      <c r="D76" s="12">
        <f t="shared" si="14"/>
        <v>-1.7639594831787897E-2</v>
      </c>
      <c r="E76" s="12">
        <f t="shared" si="14"/>
        <v>0.18459968187270603</v>
      </c>
      <c r="F76" s="13">
        <f t="shared" si="9"/>
        <v>0.50608684847492569</v>
      </c>
      <c r="G76" s="118">
        <f t="shared" si="18"/>
        <v>0.54480746151207105</v>
      </c>
      <c r="H76" s="12">
        <f t="shared" si="19"/>
        <v>0.18459968187270603</v>
      </c>
      <c r="I76" s="13">
        <f t="shared" si="10"/>
        <v>0.73594766565133596</v>
      </c>
      <c r="J76" s="118">
        <f t="shared" si="20"/>
        <v>1.171226872895585</v>
      </c>
      <c r="K76" s="12">
        <f t="shared" si="15"/>
        <v>0.18459968187270603</v>
      </c>
      <c r="L76" s="13">
        <f t="shared" si="11"/>
        <v>0.79987349650656037</v>
      </c>
      <c r="M76" s="118">
        <f t="shared" si="21"/>
        <v>0.54587634070633584</v>
      </c>
      <c r="N76" s="12">
        <f t="shared" si="16"/>
        <v>0.18459968187270603</v>
      </c>
      <c r="O76" s="13">
        <f t="shared" si="12"/>
        <v>0.71540604531454555</v>
      </c>
      <c r="P76" s="118">
        <f t="shared" ref="P76:P105" si="22">D72</f>
        <v>0.21324949693115403</v>
      </c>
      <c r="Q76" s="12">
        <f t="shared" si="17"/>
        <v>0.18459968187270603</v>
      </c>
      <c r="R76" s="13">
        <f t="shared" si="13"/>
        <v>0.39015284231188818</v>
      </c>
    </row>
    <row r="77" spans="1:18" x14ac:dyDescent="0.25">
      <c r="A77" s="130">
        <v>40451</v>
      </c>
      <c r="B77" s="41">
        <v>1169.019</v>
      </c>
      <c r="C77" s="39">
        <v>105963.7</v>
      </c>
      <c r="D77" s="12">
        <f t="shared" si="14"/>
        <v>0.23154062279756404</v>
      </c>
      <c r="E77" s="12">
        <f t="shared" si="14"/>
        <v>0.17938070206095036</v>
      </c>
      <c r="F77" s="13">
        <f t="shared" si="9"/>
        <v>0.50202510411691292</v>
      </c>
      <c r="G77" s="118">
        <f t="shared" si="18"/>
        <v>-1.7639594831787897E-2</v>
      </c>
      <c r="H77" s="12">
        <f t="shared" si="19"/>
        <v>0.17938070206095036</v>
      </c>
      <c r="I77" s="13">
        <f t="shared" si="10"/>
        <v>0.73052239689753651</v>
      </c>
      <c r="J77" s="118">
        <f t="shared" si="20"/>
        <v>0.54480746151207105</v>
      </c>
      <c r="K77" s="12">
        <f t="shared" si="15"/>
        <v>0.17938070206095036</v>
      </c>
      <c r="L77" s="13">
        <f t="shared" si="11"/>
        <v>0.8032015892475618</v>
      </c>
      <c r="M77" s="118">
        <f t="shared" si="21"/>
        <v>1.171226872895585</v>
      </c>
      <c r="N77" s="12">
        <f t="shared" si="16"/>
        <v>0.17938070206095036</v>
      </c>
      <c r="O77" s="13">
        <f t="shared" si="12"/>
        <v>0.70900927203872888</v>
      </c>
      <c r="P77" s="118">
        <f t="shared" si="22"/>
        <v>0.54587634070633584</v>
      </c>
      <c r="Q77" s="12">
        <f t="shared" si="17"/>
        <v>0.17938070206095036</v>
      </c>
      <c r="R77" s="13">
        <f t="shared" si="13"/>
        <v>0.38891157893943401</v>
      </c>
    </row>
    <row r="78" spans="1:18" x14ac:dyDescent="0.25">
      <c r="A78" s="130">
        <v>40543</v>
      </c>
      <c r="B78" s="41">
        <v>1290.865</v>
      </c>
      <c r="C78" s="39">
        <v>119306.8</v>
      </c>
      <c r="D78" s="12">
        <f t="shared" si="14"/>
        <v>7.4519162736339739E-2</v>
      </c>
      <c r="E78" s="12">
        <f t="shared" si="14"/>
        <v>0.1832963388339095</v>
      </c>
      <c r="F78" s="13">
        <f t="shared" si="9"/>
        <v>0.48350261461650063</v>
      </c>
      <c r="G78" s="118">
        <f t="shared" si="18"/>
        <v>0.23154062279756404</v>
      </c>
      <c r="H78" s="12">
        <f t="shared" si="19"/>
        <v>0.1832963388339095</v>
      </c>
      <c r="I78" s="13">
        <f t="shared" si="10"/>
        <v>0.72219918508249603</v>
      </c>
      <c r="J78" s="118">
        <f t="shared" si="20"/>
        <v>-1.7639594831787897E-2</v>
      </c>
      <c r="K78" s="12">
        <f t="shared" si="15"/>
        <v>0.1832963388339095</v>
      </c>
      <c r="L78" s="13">
        <f t="shared" si="11"/>
        <v>0.78918468534528774</v>
      </c>
      <c r="M78" s="118">
        <f t="shared" si="21"/>
        <v>0.54480746151207105</v>
      </c>
      <c r="N78" s="12">
        <f t="shared" si="16"/>
        <v>0.1832963388339095</v>
      </c>
      <c r="O78" s="13">
        <f t="shared" si="12"/>
        <v>0.70592879493043548</v>
      </c>
      <c r="P78" s="118">
        <f t="shared" si="22"/>
        <v>1.171226872895585</v>
      </c>
      <c r="Q78" s="12">
        <f t="shared" si="17"/>
        <v>0.1832963388339095</v>
      </c>
      <c r="R78" s="13">
        <f t="shared" si="13"/>
        <v>0.38500193283534256</v>
      </c>
    </row>
    <row r="79" spans="1:18" x14ac:dyDescent="0.25">
      <c r="A79" s="130">
        <v>40633</v>
      </c>
      <c r="B79" s="41">
        <v>1253.68</v>
      </c>
      <c r="C79" s="39">
        <v>104469.9</v>
      </c>
      <c r="D79" s="12">
        <f t="shared" si="14"/>
        <v>3.5031636791144294E-2</v>
      </c>
      <c r="E79" s="12">
        <f t="shared" si="14"/>
        <v>0.19392397598664246</v>
      </c>
      <c r="F79" s="13">
        <f t="shared" si="9"/>
        <v>0.46012507672346625</v>
      </c>
      <c r="G79" s="118">
        <f t="shared" si="18"/>
        <v>7.4519162736339739E-2</v>
      </c>
      <c r="H79" s="12">
        <f t="shared" si="19"/>
        <v>0.19392397598664246</v>
      </c>
      <c r="I79" s="13">
        <f t="shared" si="10"/>
        <v>0.70393212198379318</v>
      </c>
      <c r="J79" s="118">
        <f t="shared" si="20"/>
        <v>0.23154062279756404</v>
      </c>
      <c r="K79" s="12">
        <f t="shared" si="15"/>
        <v>0.19392397598664246</v>
      </c>
      <c r="L79" s="13">
        <f t="shared" si="11"/>
        <v>0.78077052011355619</v>
      </c>
      <c r="M79" s="118">
        <f t="shared" si="21"/>
        <v>-1.7639594831787897E-2</v>
      </c>
      <c r="N79" s="12">
        <f t="shared" si="16"/>
        <v>0.19392397598664246</v>
      </c>
      <c r="O79" s="13">
        <f t="shared" si="12"/>
        <v>0.68719758509064233</v>
      </c>
      <c r="P79" s="118">
        <f t="shared" si="22"/>
        <v>0.54480746151207105</v>
      </c>
      <c r="Q79" s="12">
        <f t="shared" si="17"/>
        <v>0.19392397598664246</v>
      </c>
      <c r="R79" s="13">
        <f t="shared" si="13"/>
        <v>0.38030413188858597</v>
      </c>
    </row>
    <row r="80" spans="1:18" x14ac:dyDescent="0.25">
      <c r="A80" s="130">
        <v>40724</v>
      </c>
      <c r="B80" s="41">
        <v>1155.8879999999999</v>
      </c>
      <c r="C80" s="39">
        <v>118895.9</v>
      </c>
      <c r="D80" s="12">
        <f t="shared" si="14"/>
        <v>0.22278277740340813</v>
      </c>
      <c r="E80" s="12">
        <f t="shared" si="14"/>
        <v>0.19676911524609597</v>
      </c>
      <c r="F80" s="13">
        <f t="shared" si="9"/>
        <v>0.4462274097904258</v>
      </c>
      <c r="G80" s="118">
        <f t="shared" si="18"/>
        <v>3.5031636791144294E-2</v>
      </c>
      <c r="H80" s="12">
        <f t="shared" si="19"/>
        <v>0.19676911524609597</v>
      </c>
      <c r="I80" s="13">
        <f t="shared" si="10"/>
        <v>0.68432606382181149</v>
      </c>
      <c r="J80" s="118">
        <f t="shared" si="20"/>
        <v>7.4519162736339739E-2</v>
      </c>
      <c r="K80" s="12">
        <f t="shared" si="15"/>
        <v>0.19676911524609597</v>
      </c>
      <c r="L80" s="13">
        <f t="shared" si="11"/>
        <v>0.76638175456854152</v>
      </c>
      <c r="M80" s="118">
        <f t="shared" si="21"/>
        <v>0.23154062279756404</v>
      </c>
      <c r="N80" s="12">
        <f t="shared" si="16"/>
        <v>0.19676911524609597</v>
      </c>
      <c r="O80" s="13">
        <f t="shared" si="12"/>
        <v>0.68105820947605533</v>
      </c>
      <c r="P80" s="118">
        <f t="shared" si="22"/>
        <v>-1.7639594831787897E-2</v>
      </c>
      <c r="Q80" s="12">
        <f t="shared" si="17"/>
        <v>0.19676911524609597</v>
      </c>
      <c r="R80" s="13">
        <f t="shared" si="13"/>
        <v>0.36189313451821337</v>
      </c>
    </row>
    <row r="81" spans="1:18" x14ac:dyDescent="0.25">
      <c r="A81" s="130">
        <v>40816</v>
      </c>
      <c r="B81" s="41">
        <v>1004.519</v>
      </c>
      <c r="C81" s="39">
        <v>126562.2</v>
      </c>
      <c r="D81" s="12">
        <f t="shared" si="14"/>
        <v>-0.14071627578337054</v>
      </c>
      <c r="E81" s="12">
        <f t="shared" si="14"/>
        <v>0.19439204180299474</v>
      </c>
      <c r="F81" s="13">
        <f t="shared" si="9"/>
        <v>0.4224150036709855</v>
      </c>
      <c r="G81" s="118">
        <f t="shared" si="18"/>
        <v>0.22278277740340813</v>
      </c>
      <c r="H81" s="12">
        <f t="shared" si="19"/>
        <v>0.19439204180299474</v>
      </c>
      <c r="I81" s="13">
        <f t="shared" si="10"/>
        <v>0.67785640173941553</v>
      </c>
      <c r="J81" s="118">
        <f t="shared" si="20"/>
        <v>3.5031636791144294E-2</v>
      </c>
      <c r="K81" s="12">
        <f t="shared" si="15"/>
        <v>0.19439204180299474</v>
      </c>
      <c r="L81" s="13">
        <f t="shared" si="11"/>
        <v>0.75800228608514253</v>
      </c>
      <c r="M81" s="118">
        <f t="shared" si="21"/>
        <v>7.4519162736339739E-2</v>
      </c>
      <c r="N81" s="12">
        <f t="shared" si="16"/>
        <v>0.19439204180299474</v>
      </c>
      <c r="O81" s="13">
        <f t="shared" si="12"/>
        <v>0.67767161626081007</v>
      </c>
      <c r="P81" s="118">
        <f t="shared" si="22"/>
        <v>0.23154062279756404</v>
      </c>
      <c r="Q81" s="12">
        <f t="shared" si="17"/>
        <v>0.19439204180299474</v>
      </c>
      <c r="R81" s="13">
        <f t="shared" si="13"/>
        <v>0.36233138883125937</v>
      </c>
    </row>
    <row r="82" spans="1:18" x14ac:dyDescent="0.25">
      <c r="A82" s="130">
        <v>40908</v>
      </c>
      <c r="B82" s="41">
        <v>866.65300000000002</v>
      </c>
      <c r="C82" s="39">
        <v>138012.1</v>
      </c>
      <c r="D82" s="12">
        <f t="shared" si="14"/>
        <v>-0.32862615378060445</v>
      </c>
      <c r="E82" s="12">
        <f t="shared" si="14"/>
        <v>0.15678318419402748</v>
      </c>
      <c r="F82" s="13">
        <f t="shared" si="9"/>
        <v>0.42972882378696414</v>
      </c>
      <c r="G82" s="118">
        <f t="shared" si="18"/>
        <v>-0.14071627578337054</v>
      </c>
      <c r="H82" s="12">
        <f t="shared" si="19"/>
        <v>0.15678318419402748</v>
      </c>
      <c r="I82" s="13">
        <f t="shared" si="10"/>
        <v>0.68178126571974351</v>
      </c>
      <c r="J82" s="118">
        <f t="shared" si="20"/>
        <v>0.22278277740340813</v>
      </c>
      <c r="K82" s="12">
        <f t="shared" si="15"/>
        <v>0.15678318419402748</v>
      </c>
      <c r="L82" s="13">
        <f t="shared" si="11"/>
        <v>0.76126487790264274</v>
      </c>
      <c r="M82" s="118">
        <f t="shared" si="21"/>
        <v>3.5031636791144294E-2</v>
      </c>
      <c r="N82" s="12">
        <f t="shared" si="16"/>
        <v>0.15678318419402748</v>
      </c>
      <c r="O82" s="13">
        <f t="shared" si="12"/>
        <v>0.68475821668175141</v>
      </c>
      <c r="P82" s="118">
        <f t="shared" si="22"/>
        <v>7.4519162736339739E-2</v>
      </c>
      <c r="Q82" s="12">
        <f t="shared" si="17"/>
        <v>0.15678318419402748</v>
      </c>
      <c r="R82" s="13">
        <f t="shared" si="13"/>
        <v>0.36828393968297407</v>
      </c>
    </row>
    <row r="83" spans="1:18" x14ac:dyDescent="0.25">
      <c r="A83" s="130">
        <v>40999</v>
      </c>
      <c r="B83" s="41">
        <v>891.84299999999996</v>
      </c>
      <c r="C83" s="39">
        <v>117357.6</v>
      </c>
      <c r="D83" s="12">
        <f t="shared" si="14"/>
        <v>-0.28861990300555174</v>
      </c>
      <c r="E83" s="12">
        <f t="shared" si="14"/>
        <v>0.12336280593740412</v>
      </c>
      <c r="F83" s="13">
        <f t="shared" si="9"/>
        <v>0.45486961432676404</v>
      </c>
      <c r="G83" s="118">
        <f t="shared" si="18"/>
        <v>-0.32862615378060445</v>
      </c>
      <c r="H83" s="12">
        <f t="shared" si="19"/>
        <v>0.12336280593740412</v>
      </c>
      <c r="I83" s="13">
        <f t="shared" si="10"/>
        <v>0.69625538871857451</v>
      </c>
      <c r="J83" s="118">
        <f t="shared" si="20"/>
        <v>-0.14071627578337054</v>
      </c>
      <c r="K83" s="12">
        <f t="shared" si="15"/>
        <v>0.12336280593740412</v>
      </c>
      <c r="L83" s="13">
        <f t="shared" si="11"/>
        <v>0.76994343644203811</v>
      </c>
      <c r="M83" s="118">
        <f t="shared" si="21"/>
        <v>0.22278277740340813</v>
      </c>
      <c r="N83" s="12">
        <f t="shared" si="16"/>
        <v>0.12336280593740412</v>
      </c>
      <c r="O83" s="13">
        <f t="shared" si="12"/>
        <v>0.69144329989709552</v>
      </c>
      <c r="P83" s="118">
        <f t="shared" si="22"/>
        <v>3.5031636791144294E-2</v>
      </c>
      <c r="Q83" s="12">
        <f t="shared" si="17"/>
        <v>0.12336280593740412</v>
      </c>
      <c r="R83" s="13">
        <f t="shared" si="13"/>
        <v>0.3938869701071897</v>
      </c>
    </row>
    <row r="84" spans="1:18" x14ac:dyDescent="0.25">
      <c r="A84" s="130">
        <v>41090</v>
      </c>
      <c r="B84" s="41">
        <v>921.404</v>
      </c>
      <c r="C84" s="39">
        <v>131320.6</v>
      </c>
      <c r="D84" s="12">
        <f t="shared" si="14"/>
        <v>-0.20286048475284801</v>
      </c>
      <c r="E84" s="12">
        <f t="shared" si="14"/>
        <v>0.10450065982090218</v>
      </c>
      <c r="F84" s="13">
        <f t="shared" si="9"/>
        <v>0.44401650862288811</v>
      </c>
      <c r="G84" s="118">
        <f t="shared" si="18"/>
        <v>-0.28861990300555174</v>
      </c>
      <c r="H84" s="12">
        <f t="shared" si="19"/>
        <v>0.10450065982090218</v>
      </c>
      <c r="I84" s="13">
        <f t="shared" si="10"/>
        <v>0.70110082367144455</v>
      </c>
      <c r="J84" s="118">
        <f t="shared" si="20"/>
        <v>-0.32862615378060445</v>
      </c>
      <c r="K84" s="12">
        <f t="shared" si="15"/>
        <v>0.10450065982090218</v>
      </c>
      <c r="L84" s="13">
        <f t="shared" si="11"/>
        <v>0.79083316760230338</v>
      </c>
      <c r="M84" s="118">
        <f t="shared" si="21"/>
        <v>-0.14071627578337054</v>
      </c>
      <c r="N84" s="12">
        <f t="shared" si="16"/>
        <v>0.10450065982090218</v>
      </c>
      <c r="O84" s="13">
        <f t="shared" si="12"/>
        <v>0.70778191401494073</v>
      </c>
      <c r="P84" s="118">
        <f t="shared" si="22"/>
        <v>0.22278277740340813</v>
      </c>
      <c r="Q84" s="12">
        <f t="shared" si="17"/>
        <v>0.10450065982090218</v>
      </c>
      <c r="R84" s="13">
        <f t="shared" si="13"/>
        <v>0.43258731123508487</v>
      </c>
    </row>
    <row r="85" spans="1:18" x14ac:dyDescent="0.25">
      <c r="A85" s="130">
        <v>41182</v>
      </c>
      <c r="B85" s="41">
        <v>853.82500000000005</v>
      </c>
      <c r="C85" s="39">
        <v>138089.60000000001</v>
      </c>
      <c r="D85" s="12">
        <f t="shared" si="14"/>
        <v>-0.15001607734647127</v>
      </c>
      <c r="E85" s="12">
        <f t="shared" si="14"/>
        <v>9.1080907253508592E-2</v>
      </c>
      <c r="F85" s="13">
        <f t="shared" si="9"/>
        <v>0.40202760655739728</v>
      </c>
      <c r="G85" s="118">
        <f t="shared" si="18"/>
        <v>-0.20286048475284801</v>
      </c>
      <c r="H85" s="12">
        <f t="shared" si="19"/>
        <v>9.1080907253508592E-2</v>
      </c>
      <c r="I85" s="13">
        <f t="shared" si="10"/>
        <v>0.67950865257085569</v>
      </c>
      <c r="J85" s="118">
        <f t="shared" si="20"/>
        <v>-0.28861990300555174</v>
      </c>
      <c r="K85" s="12">
        <f t="shared" si="15"/>
        <v>9.1080907253508592E-2</v>
      </c>
      <c r="L85" s="13">
        <f t="shared" si="11"/>
        <v>0.79485283947451657</v>
      </c>
      <c r="M85" s="118">
        <f t="shared" si="21"/>
        <v>-0.32862615378060445</v>
      </c>
      <c r="N85" s="12">
        <f t="shared" si="16"/>
        <v>9.1080907253508592E-2</v>
      </c>
      <c r="O85" s="13">
        <f t="shared" si="12"/>
        <v>0.74370302402572208</v>
      </c>
      <c r="P85" s="118">
        <f t="shared" si="22"/>
        <v>-0.14071627578337054</v>
      </c>
      <c r="Q85" s="12">
        <f t="shared" si="17"/>
        <v>9.1080907253508592E-2</v>
      </c>
      <c r="R85" s="13">
        <f t="shared" si="13"/>
        <v>0.46438563646110348</v>
      </c>
    </row>
    <row r="86" spans="1:18" x14ac:dyDescent="0.25">
      <c r="A86" s="130">
        <v>41274</v>
      </c>
      <c r="B86" s="41">
        <v>881.16899999999998</v>
      </c>
      <c r="C86" s="39">
        <v>151812</v>
      </c>
      <c r="D86" s="12">
        <f t="shared" si="14"/>
        <v>1.6749494895881067E-2</v>
      </c>
      <c r="E86" s="12">
        <f t="shared" si="14"/>
        <v>9.9990508078639406E-2</v>
      </c>
      <c r="F86" s="13">
        <f t="shared" si="9"/>
        <v>0.25009513890104484</v>
      </c>
      <c r="G86" s="118">
        <f t="shared" si="18"/>
        <v>-0.15001607734647127</v>
      </c>
      <c r="H86" s="12">
        <f t="shared" si="19"/>
        <v>9.9990508078639406E-2</v>
      </c>
      <c r="I86" s="13">
        <f t="shared" si="10"/>
        <v>0.64227577335271357</v>
      </c>
      <c r="J86" s="118">
        <f t="shared" si="20"/>
        <v>-0.20286048475284801</v>
      </c>
      <c r="K86" s="12">
        <f t="shared" si="15"/>
        <v>9.9990508078639406E-2</v>
      </c>
      <c r="L86" s="13">
        <f t="shared" si="11"/>
        <v>0.77435244039950435</v>
      </c>
      <c r="M86" s="118">
        <f t="shared" si="21"/>
        <v>-0.28861990300555174</v>
      </c>
      <c r="N86" s="12">
        <f t="shared" si="16"/>
        <v>9.9990508078639406E-2</v>
      </c>
      <c r="O86" s="13">
        <f t="shared" si="12"/>
        <v>0.75499014978845391</v>
      </c>
      <c r="P86" s="118">
        <f t="shared" si="22"/>
        <v>-0.32862615378060445</v>
      </c>
      <c r="Q86" s="12">
        <f t="shared" si="17"/>
        <v>9.9990508078639406E-2</v>
      </c>
      <c r="R86" s="13">
        <f t="shared" si="13"/>
        <v>0.51136679912140282</v>
      </c>
    </row>
    <row r="87" spans="1:18" x14ac:dyDescent="0.25">
      <c r="A87" s="130">
        <v>41364</v>
      </c>
      <c r="B87" s="41">
        <v>927.89400000000001</v>
      </c>
      <c r="C87" s="39">
        <v>129449.60000000001</v>
      </c>
      <c r="D87" s="12">
        <f t="shared" si="14"/>
        <v>4.0423034099051014E-2</v>
      </c>
      <c r="E87" s="12">
        <f t="shared" si="14"/>
        <v>0.1030355085652741</v>
      </c>
      <c r="F87" s="13">
        <f t="shared" si="9"/>
        <v>1.8357543497624983E-2</v>
      </c>
      <c r="G87" s="118">
        <f t="shared" si="18"/>
        <v>1.6749494895881067E-2</v>
      </c>
      <c r="H87" s="12">
        <f t="shared" si="19"/>
        <v>0.1030355085652741</v>
      </c>
      <c r="I87" s="13">
        <f t="shared" si="10"/>
        <v>0.57612111482927431</v>
      </c>
      <c r="J87" s="118">
        <f t="shared" si="20"/>
        <v>-0.15001607734647127</v>
      </c>
      <c r="K87" s="12">
        <f t="shared" si="15"/>
        <v>0.1030355085652741</v>
      </c>
      <c r="L87" s="13">
        <f t="shared" si="11"/>
        <v>0.74501039808718617</v>
      </c>
      <c r="M87" s="118">
        <f t="shared" si="21"/>
        <v>-0.20286048475284801</v>
      </c>
      <c r="N87" s="12">
        <f t="shared" si="16"/>
        <v>0.1030355085652741</v>
      </c>
      <c r="O87" s="13">
        <f t="shared" si="12"/>
        <v>0.72986469583455893</v>
      </c>
      <c r="P87" s="118">
        <f t="shared" si="22"/>
        <v>-0.28861990300555174</v>
      </c>
      <c r="Q87" s="12">
        <f t="shared" si="17"/>
        <v>0.1030355085652741</v>
      </c>
      <c r="R87" s="13">
        <f t="shared" si="13"/>
        <v>0.51540562495107645</v>
      </c>
    </row>
    <row r="88" spans="1:18" x14ac:dyDescent="0.25">
      <c r="A88" s="130">
        <v>41455</v>
      </c>
      <c r="B88" s="41">
        <v>887.68</v>
      </c>
      <c r="C88" s="39">
        <v>143518.70000000001</v>
      </c>
      <c r="D88" s="12">
        <f t="shared" si="14"/>
        <v>-3.660066594023903E-2</v>
      </c>
      <c r="E88" s="12">
        <f t="shared" si="14"/>
        <v>9.2887939896710847E-2</v>
      </c>
      <c r="F88" s="13">
        <f t="shared" si="9"/>
        <v>-2.9077663251514795E-2</v>
      </c>
      <c r="G88" s="118">
        <f t="shared" si="18"/>
        <v>4.0423034099051014E-2</v>
      </c>
      <c r="H88" s="12">
        <f t="shared" si="19"/>
        <v>9.2887939896710847E-2</v>
      </c>
      <c r="I88" s="13">
        <f t="shared" si="10"/>
        <v>0.50511772476560479</v>
      </c>
      <c r="J88" s="118">
        <f t="shared" si="20"/>
        <v>1.6749494895881067E-2</v>
      </c>
      <c r="K88" s="12">
        <f t="shared" si="15"/>
        <v>9.2887939896710847E-2</v>
      </c>
      <c r="L88" s="13">
        <f t="shared" si="11"/>
        <v>0.76419071843413566</v>
      </c>
      <c r="M88" s="118">
        <f t="shared" si="21"/>
        <v>-0.15001607734647127</v>
      </c>
      <c r="N88" s="12">
        <f t="shared" si="16"/>
        <v>9.2887939896710847E-2</v>
      </c>
      <c r="O88" s="13">
        <f t="shared" si="12"/>
        <v>0.70156940972053605</v>
      </c>
      <c r="P88" s="118">
        <f t="shared" si="22"/>
        <v>-0.20286048475284801</v>
      </c>
      <c r="Q88" s="12">
        <f t="shared" si="17"/>
        <v>9.2887939896710847E-2</v>
      </c>
      <c r="R88" s="13">
        <f t="shared" si="13"/>
        <v>0.47829673821574703</v>
      </c>
    </row>
    <row r="89" spans="1:18" x14ac:dyDescent="0.25">
      <c r="A89" s="130">
        <v>41547</v>
      </c>
      <c r="B89" s="41">
        <v>1056.5509999999999</v>
      </c>
      <c r="C89" s="39">
        <v>152222.70000000001</v>
      </c>
      <c r="D89" s="12">
        <f t="shared" si="14"/>
        <v>0.23743272918923641</v>
      </c>
      <c r="E89" s="12">
        <f t="shared" si="14"/>
        <v>0.1023473165249229</v>
      </c>
      <c r="F89" s="13">
        <f t="shared" si="9"/>
        <v>5.8358225169827839E-3</v>
      </c>
      <c r="G89" s="118">
        <f t="shared" si="18"/>
        <v>-3.660066594023903E-2</v>
      </c>
      <c r="H89" s="12">
        <f t="shared" si="19"/>
        <v>0.1023473165249229</v>
      </c>
      <c r="I89" s="13">
        <f t="shared" si="10"/>
        <v>0.47995790520163839</v>
      </c>
      <c r="J89" s="118">
        <f t="shared" si="20"/>
        <v>4.0423034099051014E-2</v>
      </c>
      <c r="K89" s="12">
        <f t="shared" si="15"/>
        <v>0.1023473165249229</v>
      </c>
      <c r="L89" s="13">
        <f t="shared" si="11"/>
        <v>0.74320129587554395</v>
      </c>
      <c r="M89" s="118">
        <f t="shared" si="21"/>
        <v>1.6749494895881067E-2</v>
      </c>
      <c r="N89" s="12">
        <f t="shared" si="16"/>
        <v>0.1023473165249229</v>
      </c>
      <c r="O89" s="13">
        <f t="shared" si="12"/>
        <v>0.67888194534008917</v>
      </c>
      <c r="P89" s="118">
        <f t="shared" si="22"/>
        <v>-0.15001607734647127</v>
      </c>
      <c r="Q89" s="12">
        <f t="shared" si="17"/>
        <v>0.1023473165249229</v>
      </c>
      <c r="R89" s="13">
        <f t="shared" si="13"/>
        <v>0.41834626034578287</v>
      </c>
    </row>
    <row r="90" spans="1:18" x14ac:dyDescent="0.25">
      <c r="A90" s="130">
        <v>41639</v>
      </c>
      <c r="B90" s="41">
        <v>1057.665</v>
      </c>
      <c r="C90" s="39">
        <v>167772.3</v>
      </c>
      <c r="D90" s="12">
        <f t="shared" si="14"/>
        <v>0.2002975592650218</v>
      </c>
      <c r="E90" s="12">
        <f t="shared" si="14"/>
        <v>0.10513200537506906</v>
      </c>
      <c r="F90" s="13">
        <f t="shared" si="9"/>
        <v>9.3430851527149431E-2</v>
      </c>
      <c r="G90" s="118">
        <f t="shared" si="18"/>
        <v>0.23743272918923641</v>
      </c>
      <c r="H90" s="12">
        <f t="shared" si="19"/>
        <v>0.10513200537506906</v>
      </c>
      <c r="I90" s="13">
        <f t="shared" si="10"/>
        <v>0.51691548499656503</v>
      </c>
      <c r="J90" s="118">
        <f t="shared" si="20"/>
        <v>-3.660066594023903E-2</v>
      </c>
      <c r="K90" s="12">
        <f t="shared" si="15"/>
        <v>0.10513200537506906</v>
      </c>
      <c r="L90" s="13">
        <f t="shared" si="11"/>
        <v>0.73059709527580008</v>
      </c>
      <c r="M90" s="118">
        <f t="shared" si="21"/>
        <v>4.0423034099051014E-2</v>
      </c>
      <c r="N90" s="12">
        <f t="shared" si="16"/>
        <v>0.10513200537506906</v>
      </c>
      <c r="O90" s="13">
        <f t="shared" si="12"/>
        <v>0.69261249869509611</v>
      </c>
      <c r="P90" s="118">
        <f t="shared" si="22"/>
        <v>1.6749494895881067E-2</v>
      </c>
      <c r="Q90" s="12">
        <f t="shared" si="17"/>
        <v>0.10513200537506906</v>
      </c>
      <c r="R90" s="13">
        <f t="shared" si="13"/>
        <v>0.35222932223112924</v>
      </c>
    </row>
    <row r="91" spans="1:18" x14ac:dyDescent="0.25">
      <c r="A91" s="130">
        <v>41729</v>
      </c>
      <c r="B91" s="41">
        <v>1039.8789999999999</v>
      </c>
      <c r="C91" s="39">
        <v>140759.79999999999</v>
      </c>
      <c r="D91" s="12">
        <f t="shared" si="14"/>
        <v>0.12068727677945956</v>
      </c>
      <c r="E91" s="12">
        <f t="shared" si="14"/>
        <v>8.7371455763478378E-2</v>
      </c>
      <c r="F91" s="13">
        <f t="shared" ref="F91:F105" si="23">CORREL(D71:D91,E71:E91)</f>
        <v>8.7089222959442644E-2</v>
      </c>
      <c r="G91" s="118">
        <f t="shared" si="18"/>
        <v>0.2002975592650218</v>
      </c>
      <c r="H91" s="12">
        <f t="shared" si="19"/>
        <v>8.7371455763478378E-2</v>
      </c>
      <c r="I91" s="13">
        <f t="shared" si="10"/>
        <v>0.51319667208733188</v>
      </c>
      <c r="J91" s="118">
        <f t="shared" si="20"/>
        <v>0.23743272918923641</v>
      </c>
      <c r="K91" s="12">
        <f t="shared" si="15"/>
        <v>8.7371455763478378E-2</v>
      </c>
      <c r="L91" s="13">
        <f t="shared" si="11"/>
        <v>0.68890744729598241</v>
      </c>
      <c r="M91" s="118">
        <f t="shared" si="21"/>
        <v>-3.660066594023903E-2</v>
      </c>
      <c r="N91" s="12">
        <f t="shared" si="16"/>
        <v>8.7371455763478378E-2</v>
      </c>
      <c r="O91" s="13">
        <f t="shared" si="12"/>
        <v>0.69612273135404557</v>
      </c>
      <c r="P91" s="118">
        <f t="shared" si="22"/>
        <v>4.0423034099051014E-2</v>
      </c>
      <c r="Q91" s="12">
        <f t="shared" si="17"/>
        <v>8.7371455763478378E-2</v>
      </c>
      <c r="R91" s="13">
        <f t="shared" si="13"/>
        <v>0.47060344432181583</v>
      </c>
    </row>
    <row r="92" spans="1:18" x14ac:dyDescent="0.25">
      <c r="A92" s="130">
        <v>41820</v>
      </c>
      <c r="B92" s="41">
        <v>1096.7840000000001</v>
      </c>
      <c r="C92" s="39">
        <v>156489.60000000001</v>
      </c>
      <c r="D92" s="12">
        <f t="shared" si="14"/>
        <v>0.23556236481615023</v>
      </c>
      <c r="E92" s="12">
        <f t="shared" si="14"/>
        <v>9.0377769586820422E-2</v>
      </c>
      <c r="F92" s="13">
        <f t="shared" si="23"/>
        <v>-1.0796595291599143E-2</v>
      </c>
      <c r="G92" s="118">
        <f t="shared" si="18"/>
        <v>0.12068727677945956</v>
      </c>
      <c r="H92" s="12">
        <f t="shared" si="19"/>
        <v>9.0377769586820422E-2</v>
      </c>
      <c r="I92" s="13">
        <f t="shared" ref="I92:I105" si="24">CORREL(G72:G92,H72:H92)</f>
        <v>0.42970357184155272</v>
      </c>
      <c r="J92" s="118">
        <f t="shared" si="20"/>
        <v>0.2002975592650218</v>
      </c>
      <c r="K92" s="12">
        <f t="shared" si="15"/>
        <v>9.0377769586820422E-2</v>
      </c>
      <c r="L92" s="13">
        <f t="shared" si="11"/>
        <v>0.61642326947778969</v>
      </c>
      <c r="M92" s="118">
        <f t="shared" si="21"/>
        <v>0.23743272918923641</v>
      </c>
      <c r="N92" s="12">
        <f t="shared" si="16"/>
        <v>9.0377769586820422E-2</v>
      </c>
      <c r="O92" s="13">
        <f t="shared" si="12"/>
        <v>0.64614604911554296</v>
      </c>
      <c r="P92" s="118">
        <f t="shared" si="22"/>
        <v>-3.660066594023903E-2</v>
      </c>
      <c r="Q92" s="12">
        <f t="shared" si="17"/>
        <v>9.0377769586820422E-2</v>
      </c>
      <c r="R92" s="13">
        <f t="shared" si="13"/>
        <v>0.55382297586430973</v>
      </c>
    </row>
    <row r="93" spans="1:18" x14ac:dyDescent="0.25">
      <c r="A93" s="130">
        <v>41912</v>
      </c>
      <c r="B93" s="41">
        <v>1333.5029999999999</v>
      </c>
      <c r="C93" s="39">
        <v>165484.70000000001</v>
      </c>
      <c r="D93" s="12">
        <f t="shared" si="14"/>
        <v>0.26212837809059852</v>
      </c>
      <c r="E93" s="12">
        <f t="shared" si="14"/>
        <v>8.7122354287501036E-2</v>
      </c>
      <c r="F93" s="13">
        <f t="shared" si="23"/>
        <v>-1.2551771440164504E-2</v>
      </c>
      <c r="G93" s="118">
        <f t="shared" si="18"/>
        <v>0.23556236481615023</v>
      </c>
      <c r="H93" s="12">
        <f t="shared" si="19"/>
        <v>8.7122354287501036E-2</v>
      </c>
      <c r="I93" s="13">
        <f t="shared" si="24"/>
        <v>0.34652188221156738</v>
      </c>
      <c r="J93" s="118">
        <f t="shared" si="20"/>
        <v>0.12068727677945956</v>
      </c>
      <c r="K93" s="12">
        <f t="shared" si="15"/>
        <v>8.7122354287501036E-2</v>
      </c>
      <c r="L93" s="13">
        <f t="shared" ref="L93:L105" si="25">CORREL(J73:J93,K73:K93)</f>
        <v>0.53714243809738949</v>
      </c>
      <c r="M93" s="118">
        <f t="shared" si="21"/>
        <v>0.2002975592650218</v>
      </c>
      <c r="N93" s="12">
        <f t="shared" si="16"/>
        <v>8.7122354287501036E-2</v>
      </c>
      <c r="O93" s="13">
        <f t="shared" si="12"/>
        <v>0.55933825834607198</v>
      </c>
      <c r="P93" s="118">
        <f t="shared" si="22"/>
        <v>0.23743272918923641</v>
      </c>
      <c r="Q93" s="12">
        <f t="shared" si="17"/>
        <v>8.7122354287501036E-2</v>
      </c>
      <c r="R93" s="13">
        <f t="shared" si="13"/>
        <v>0.4923265733126268</v>
      </c>
    </row>
    <row r="94" spans="1:18" x14ac:dyDescent="0.25">
      <c r="A94" s="130">
        <v>42004</v>
      </c>
      <c r="B94" s="41">
        <v>1415.191</v>
      </c>
      <c r="C94" s="39">
        <v>180828.9</v>
      </c>
      <c r="D94" s="12">
        <f t="shared" si="14"/>
        <v>0.33803330922362007</v>
      </c>
      <c r="E94" s="12">
        <f t="shared" si="14"/>
        <v>7.7823335556584716E-2</v>
      </c>
      <c r="F94" s="13">
        <f t="shared" si="23"/>
        <v>9.7101570391122556E-3</v>
      </c>
      <c r="G94" s="118">
        <f t="shared" si="18"/>
        <v>0.26212837809059852</v>
      </c>
      <c r="H94" s="12">
        <f t="shared" si="19"/>
        <v>7.7823335556584716E-2</v>
      </c>
      <c r="I94" s="13">
        <f t="shared" si="24"/>
        <v>0.3282473332078969</v>
      </c>
      <c r="J94" s="118">
        <f t="shared" si="20"/>
        <v>0.23556236481615023</v>
      </c>
      <c r="K94" s="12">
        <f t="shared" si="15"/>
        <v>7.7823335556584716E-2</v>
      </c>
      <c r="L94" s="13">
        <f t="shared" si="25"/>
        <v>0.46595026682197926</v>
      </c>
      <c r="M94" s="118">
        <f t="shared" si="21"/>
        <v>0.12068727677945956</v>
      </c>
      <c r="N94" s="12">
        <f t="shared" si="16"/>
        <v>7.7823335556584716E-2</v>
      </c>
      <c r="O94" s="13">
        <f t="shared" ref="O94:O105" si="26">CORREL(M74:M94,N74:N94)</f>
        <v>0.50073291025620248</v>
      </c>
      <c r="P94" s="118">
        <f t="shared" si="22"/>
        <v>0.2002975592650218</v>
      </c>
      <c r="Q94" s="12">
        <f t="shared" si="17"/>
        <v>7.7823335556584716E-2</v>
      </c>
      <c r="R94" s="13">
        <f t="shared" si="13"/>
        <v>0.41009602184124999</v>
      </c>
    </row>
    <row r="95" spans="1:18" x14ac:dyDescent="0.25">
      <c r="A95" s="130">
        <v>42094</v>
      </c>
      <c r="B95" s="41">
        <v>1958.403</v>
      </c>
      <c r="C95" s="39">
        <v>151137.9</v>
      </c>
      <c r="D95" s="12">
        <f t="shared" si="14"/>
        <v>0.88329892227845752</v>
      </c>
      <c r="E95" s="12">
        <f t="shared" si="14"/>
        <v>7.372914710023748E-2</v>
      </c>
      <c r="F95" s="13">
        <f t="shared" si="23"/>
        <v>-0.18427242523057621</v>
      </c>
      <c r="G95" s="118">
        <f t="shared" si="18"/>
        <v>0.33803330922362007</v>
      </c>
      <c r="H95" s="12">
        <f t="shared" si="19"/>
        <v>7.372914710023748E-2</v>
      </c>
      <c r="I95" s="13">
        <f t="shared" si="24"/>
        <v>0.27625798984611277</v>
      </c>
      <c r="J95" s="118">
        <f t="shared" si="20"/>
        <v>0.26212837809059852</v>
      </c>
      <c r="K95" s="12">
        <f t="shared" si="15"/>
        <v>7.372914710023748E-2</v>
      </c>
      <c r="L95" s="13">
        <f t="shared" si="25"/>
        <v>0.42087922127800892</v>
      </c>
      <c r="M95" s="118">
        <f t="shared" si="21"/>
        <v>0.23556236481615023</v>
      </c>
      <c r="N95" s="12">
        <f t="shared" si="16"/>
        <v>7.372914710023748E-2</v>
      </c>
      <c r="O95" s="13">
        <f t="shared" si="26"/>
        <v>0.48341804887984519</v>
      </c>
      <c r="P95" s="118">
        <f t="shared" si="22"/>
        <v>0.12068727677945956</v>
      </c>
      <c r="Q95" s="12">
        <f t="shared" si="17"/>
        <v>7.372914710023748E-2</v>
      </c>
      <c r="R95" s="13">
        <f t="shared" ref="R95:R105" si="27">CORREL(P75:P95,Q75:Q95)</f>
        <v>0.4413659426881818</v>
      </c>
    </row>
    <row r="96" spans="1:18" x14ac:dyDescent="0.25">
      <c r="A96" s="130">
        <v>42185</v>
      </c>
      <c r="B96" s="41">
        <v>2464.2260000000001</v>
      </c>
      <c r="C96" s="39">
        <v>168549.7</v>
      </c>
      <c r="D96" s="12">
        <f t="shared" si="14"/>
        <v>1.2467742053129878</v>
      </c>
      <c r="E96" s="12">
        <f t="shared" si="14"/>
        <v>7.7066463202666524E-2</v>
      </c>
      <c r="F96" s="13">
        <f t="shared" si="23"/>
        <v>-0.38168976928588966</v>
      </c>
      <c r="G96" s="118">
        <f t="shared" si="18"/>
        <v>0.88329892227845752</v>
      </c>
      <c r="H96" s="12">
        <f t="shared" si="19"/>
        <v>7.7066463202666524E-2</v>
      </c>
      <c r="I96" s="13">
        <f t="shared" si="24"/>
        <v>-6.0119361033838352E-2</v>
      </c>
      <c r="J96" s="118">
        <f t="shared" si="20"/>
        <v>0.33803330922362007</v>
      </c>
      <c r="K96" s="12">
        <f t="shared" si="15"/>
        <v>7.7066463202666524E-2</v>
      </c>
      <c r="L96" s="13">
        <f t="shared" si="25"/>
        <v>0.32215912247450434</v>
      </c>
      <c r="M96" s="118">
        <f t="shared" si="21"/>
        <v>0.26212837809059852</v>
      </c>
      <c r="N96" s="12">
        <f t="shared" si="16"/>
        <v>7.7066463202666524E-2</v>
      </c>
      <c r="O96" s="13">
        <f t="shared" si="26"/>
        <v>0.44976190580683073</v>
      </c>
      <c r="P96" s="118">
        <f t="shared" si="22"/>
        <v>0.23556236481615023</v>
      </c>
      <c r="Q96" s="12">
        <f t="shared" si="17"/>
        <v>7.7066463202666524E-2</v>
      </c>
      <c r="R96" s="13">
        <f t="shared" si="27"/>
        <v>0.51545911799509714</v>
      </c>
    </row>
    <row r="97" spans="1:18" x14ac:dyDescent="0.25">
      <c r="A97" s="130">
        <v>42277</v>
      </c>
      <c r="B97" s="41">
        <v>1716.78</v>
      </c>
      <c r="C97" s="39">
        <v>176597.7</v>
      </c>
      <c r="D97" s="12">
        <f t="shared" si="14"/>
        <v>0.28742117565539793</v>
      </c>
      <c r="E97" s="12">
        <f t="shared" si="14"/>
        <v>6.7154244470938984E-2</v>
      </c>
      <c r="F97" s="13">
        <f t="shared" si="23"/>
        <v>-0.37796996844130104</v>
      </c>
      <c r="G97" s="118">
        <f t="shared" si="18"/>
        <v>1.2467742053129878</v>
      </c>
      <c r="H97" s="12">
        <f t="shared" si="19"/>
        <v>6.7154244470938984E-2</v>
      </c>
      <c r="I97" s="13">
        <f t="shared" si="24"/>
        <v>-0.31371707518851621</v>
      </c>
      <c r="J97" s="118">
        <f t="shared" si="20"/>
        <v>0.88329892227845752</v>
      </c>
      <c r="K97" s="12">
        <f t="shared" si="15"/>
        <v>6.7154244470938984E-2</v>
      </c>
      <c r="L97" s="13">
        <f t="shared" si="25"/>
        <v>-5.3918524183634221E-2</v>
      </c>
      <c r="M97" s="118">
        <f t="shared" si="21"/>
        <v>0.33803330922362007</v>
      </c>
      <c r="N97" s="12">
        <f t="shared" si="16"/>
        <v>6.7154244470938984E-2</v>
      </c>
      <c r="O97" s="13">
        <f t="shared" si="26"/>
        <v>0.33927338750325398</v>
      </c>
      <c r="P97" s="118">
        <f t="shared" si="22"/>
        <v>0.26212837809059852</v>
      </c>
      <c r="Q97" s="12">
        <f t="shared" si="17"/>
        <v>6.7154244470938984E-2</v>
      </c>
      <c r="R97" s="13">
        <f t="shared" si="27"/>
        <v>0.48002538612420964</v>
      </c>
    </row>
    <row r="98" spans="1:18" x14ac:dyDescent="0.25">
      <c r="A98" s="130">
        <v>42369</v>
      </c>
      <c r="B98" s="41">
        <v>2308.9070000000002</v>
      </c>
      <c r="C98" s="39">
        <v>192572.9</v>
      </c>
      <c r="D98" s="12">
        <f t="shared" si="14"/>
        <v>0.63151616990215453</v>
      </c>
      <c r="E98" s="12">
        <f t="shared" si="14"/>
        <v>6.4945371010939112E-2</v>
      </c>
      <c r="F98" s="13">
        <f t="shared" si="23"/>
        <v>-0.45396721500007581</v>
      </c>
      <c r="G98" s="118">
        <f t="shared" si="18"/>
        <v>0.28742117565539793</v>
      </c>
      <c r="H98" s="12">
        <f t="shared" si="19"/>
        <v>6.4945371010939112E-2</v>
      </c>
      <c r="I98" s="13">
        <f t="shared" si="24"/>
        <v>-0.30890254003140194</v>
      </c>
      <c r="J98" s="118">
        <f t="shared" si="20"/>
        <v>1.2467742053129878</v>
      </c>
      <c r="K98" s="12">
        <f t="shared" si="15"/>
        <v>6.4945371010939112E-2</v>
      </c>
      <c r="L98" s="13">
        <f t="shared" si="25"/>
        <v>-0.30293421422805422</v>
      </c>
      <c r="M98" s="118">
        <f t="shared" si="21"/>
        <v>0.88329892227845752</v>
      </c>
      <c r="N98" s="12">
        <f t="shared" si="16"/>
        <v>6.4945371010939112E-2</v>
      </c>
      <c r="O98" s="13">
        <f t="shared" si="26"/>
        <v>-3.0847115641340336E-2</v>
      </c>
      <c r="P98" s="118">
        <f t="shared" si="22"/>
        <v>0.33803330922362007</v>
      </c>
      <c r="Q98" s="12">
        <f t="shared" si="17"/>
        <v>6.4945371010939112E-2</v>
      </c>
      <c r="R98" s="13">
        <f t="shared" si="27"/>
        <v>0.3731063450279305</v>
      </c>
    </row>
    <row r="99" spans="1:18" x14ac:dyDescent="0.25">
      <c r="A99" s="130">
        <v>42460</v>
      </c>
      <c r="B99" s="41">
        <v>1912.2090000000001</v>
      </c>
      <c r="C99" s="39">
        <v>162410</v>
      </c>
      <c r="D99" s="12">
        <f t="shared" si="14"/>
        <v>-2.3587586416074724E-2</v>
      </c>
      <c r="E99" s="12">
        <f t="shared" si="14"/>
        <v>7.4581557637098284E-2</v>
      </c>
      <c r="F99" s="13">
        <f t="shared" si="23"/>
        <v>-0.43214035459750488</v>
      </c>
      <c r="G99" s="118">
        <f t="shared" si="18"/>
        <v>0.63151616990215453</v>
      </c>
      <c r="H99" s="12">
        <f t="shared" si="19"/>
        <v>7.4581557637098284E-2</v>
      </c>
      <c r="I99" s="13">
        <f t="shared" si="24"/>
        <v>-0.38194325241618499</v>
      </c>
      <c r="J99" s="118">
        <f t="shared" si="20"/>
        <v>0.28742117565539793</v>
      </c>
      <c r="K99" s="12">
        <f t="shared" si="15"/>
        <v>7.4581557637098284E-2</v>
      </c>
      <c r="L99" s="13">
        <f t="shared" si="25"/>
        <v>-0.29674210263298928</v>
      </c>
      <c r="M99" s="118">
        <f t="shared" si="21"/>
        <v>1.2467742053129878</v>
      </c>
      <c r="N99" s="12">
        <f t="shared" si="16"/>
        <v>7.4581557637098284E-2</v>
      </c>
      <c r="O99" s="13">
        <f t="shared" si="26"/>
        <v>-0.25796079765691055</v>
      </c>
      <c r="P99" s="118">
        <f t="shared" si="22"/>
        <v>0.88329892227845752</v>
      </c>
      <c r="Q99" s="12">
        <f t="shared" si="17"/>
        <v>7.4581557637098284E-2</v>
      </c>
      <c r="R99" s="13">
        <f t="shared" si="27"/>
        <v>8.3654778237342211E-3</v>
      </c>
    </row>
    <row r="100" spans="1:18" x14ac:dyDescent="0.25">
      <c r="A100" s="130">
        <v>42551</v>
      </c>
      <c r="B100" s="41">
        <v>1974.239</v>
      </c>
      <c r="C100" s="39">
        <v>181408.2</v>
      </c>
      <c r="D100" s="12">
        <f t="shared" si="14"/>
        <v>-0.19884012261862349</v>
      </c>
      <c r="E100" s="12">
        <f t="shared" si="14"/>
        <v>7.6289070820060756E-2</v>
      </c>
      <c r="F100" s="13">
        <f t="shared" si="23"/>
        <v>-0.39827377997723368</v>
      </c>
      <c r="G100" s="118">
        <f t="shared" si="18"/>
        <v>-2.3587586416074724E-2</v>
      </c>
      <c r="H100" s="12">
        <f t="shared" si="19"/>
        <v>7.6289070820060756E-2</v>
      </c>
      <c r="I100" s="13">
        <f t="shared" si="24"/>
        <v>-0.37471716746328987</v>
      </c>
      <c r="J100" s="118">
        <f t="shared" si="20"/>
        <v>0.63151616990215453</v>
      </c>
      <c r="K100" s="12">
        <f t="shared" si="15"/>
        <v>7.6289070820060756E-2</v>
      </c>
      <c r="L100" s="13">
        <f t="shared" si="25"/>
        <v>-0.38802581176530582</v>
      </c>
      <c r="M100" s="118">
        <f t="shared" si="21"/>
        <v>0.28742117565539793</v>
      </c>
      <c r="N100" s="12">
        <f t="shared" si="16"/>
        <v>7.6289070820060756E-2</v>
      </c>
      <c r="O100" s="13">
        <f t="shared" si="26"/>
        <v>-0.24935201420951111</v>
      </c>
      <c r="P100" s="118">
        <f t="shared" si="22"/>
        <v>1.2467742053129878</v>
      </c>
      <c r="Q100" s="12">
        <f t="shared" si="17"/>
        <v>7.6289070820060756E-2</v>
      </c>
      <c r="R100" s="13">
        <f t="shared" si="27"/>
        <v>-0.24911473608259052</v>
      </c>
    </row>
    <row r="101" spans="1:18" x14ac:dyDescent="0.25">
      <c r="A101" s="130">
        <v>42643</v>
      </c>
      <c r="B101" s="41">
        <v>1995.6074000000001</v>
      </c>
      <c r="C101" s="39">
        <v>191010.6</v>
      </c>
      <c r="D101" s="12">
        <f t="shared" si="14"/>
        <v>0.16241300574331019</v>
      </c>
      <c r="E101" s="12">
        <f t="shared" si="14"/>
        <v>8.1614313210194744E-2</v>
      </c>
      <c r="F101" s="13">
        <f t="shared" si="23"/>
        <v>-0.51354604940325299</v>
      </c>
      <c r="G101" s="118">
        <f t="shared" si="18"/>
        <v>-0.19884012261862349</v>
      </c>
      <c r="H101" s="12">
        <f t="shared" si="19"/>
        <v>8.1614313210194744E-2</v>
      </c>
      <c r="I101" s="13">
        <f t="shared" si="24"/>
        <v>-0.36749653633189272</v>
      </c>
      <c r="J101" s="118">
        <f t="shared" si="20"/>
        <v>-2.3587586416074724E-2</v>
      </c>
      <c r="K101" s="12">
        <f t="shared" si="15"/>
        <v>8.1614313210194744E-2</v>
      </c>
      <c r="L101" s="13">
        <f t="shared" si="25"/>
        <v>-0.4148221937360273</v>
      </c>
      <c r="M101" s="118">
        <f t="shared" si="21"/>
        <v>0.63151616990215453</v>
      </c>
      <c r="N101" s="12">
        <f t="shared" si="16"/>
        <v>8.1614313210194744E-2</v>
      </c>
      <c r="O101" s="13">
        <f t="shared" si="26"/>
        <v>-0.35666982226295918</v>
      </c>
      <c r="P101" s="118">
        <f t="shared" si="22"/>
        <v>0.28742117565539793</v>
      </c>
      <c r="Q101" s="12">
        <f t="shared" si="17"/>
        <v>8.1614313210194744E-2</v>
      </c>
      <c r="R101" s="13">
        <f t="shared" si="27"/>
        <v>-0.24264844612468445</v>
      </c>
    </row>
    <row r="102" spans="1:18" x14ac:dyDescent="0.25">
      <c r="A102" s="130">
        <v>42735</v>
      </c>
      <c r="B102" s="41">
        <v>1969.1115</v>
      </c>
      <c r="C102" s="39">
        <v>211566.2</v>
      </c>
      <c r="D102" s="12">
        <f t="shared" si="14"/>
        <v>-0.14716725273040454</v>
      </c>
      <c r="E102" s="12">
        <f t="shared" si="14"/>
        <v>9.8629142522130619E-2</v>
      </c>
      <c r="F102" s="13">
        <f t="shared" si="23"/>
        <v>-0.57614046383267103</v>
      </c>
      <c r="G102" s="118">
        <f t="shared" si="18"/>
        <v>0.16241300574331019</v>
      </c>
      <c r="H102" s="12">
        <f t="shared" si="19"/>
        <v>9.8629142522130619E-2</v>
      </c>
      <c r="I102" s="13">
        <f t="shared" si="24"/>
        <v>-0.57932001240278352</v>
      </c>
      <c r="J102" s="118">
        <f t="shared" si="20"/>
        <v>-0.19884012261862349</v>
      </c>
      <c r="K102" s="12">
        <f t="shared" si="15"/>
        <v>9.8629142522130619E-2</v>
      </c>
      <c r="L102" s="13">
        <f t="shared" si="25"/>
        <v>-0.52522002605792428</v>
      </c>
      <c r="M102" s="118">
        <f t="shared" si="21"/>
        <v>-2.3587586416074724E-2</v>
      </c>
      <c r="N102" s="12">
        <f t="shared" si="16"/>
        <v>9.8629142522130619E-2</v>
      </c>
      <c r="O102" s="13">
        <f t="shared" si="26"/>
        <v>-0.46328540811386065</v>
      </c>
      <c r="P102" s="118">
        <f t="shared" si="22"/>
        <v>0.63151616990215453</v>
      </c>
      <c r="Q102" s="12">
        <f t="shared" si="17"/>
        <v>9.8629142522130619E-2</v>
      </c>
      <c r="R102" s="13">
        <f t="shared" si="27"/>
        <v>-0.37172933503373562</v>
      </c>
    </row>
    <row r="103" spans="1:18" x14ac:dyDescent="0.25">
      <c r="A103" s="130">
        <v>42825</v>
      </c>
      <c r="B103" s="41">
        <v>1986.4728</v>
      </c>
      <c r="C103" s="39">
        <v>181867.7</v>
      </c>
      <c r="D103" s="12">
        <f t="shared" si="14"/>
        <v>3.883665436152639E-2</v>
      </c>
      <c r="E103" s="12">
        <f t="shared" si="14"/>
        <v>0.11980604642571269</v>
      </c>
      <c r="F103" s="13">
        <f t="shared" si="23"/>
        <v>-0.53483841762908013</v>
      </c>
      <c r="G103" s="118">
        <f t="shared" si="18"/>
        <v>-0.14716725273040454</v>
      </c>
      <c r="H103" s="12">
        <f t="shared" si="19"/>
        <v>0.11980604642571269</v>
      </c>
      <c r="I103" s="13">
        <f t="shared" si="24"/>
        <v>-0.66150864221502592</v>
      </c>
      <c r="J103" s="118">
        <f t="shared" si="20"/>
        <v>0.16241300574331019</v>
      </c>
      <c r="K103" s="12">
        <f t="shared" si="15"/>
        <v>0.11980604642571269</v>
      </c>
      <c r="L103" s="13">
        <f t="shared" si="25"/>
        <v>-0.71224035488333359</v>
      </c>
      <c r="M103" s="118">
        <f t="shared" si="21"/>
        <v>-0.19884012261862349</v>
      </c>
      <c r="N103" s="12">
        <f t="shared" si="16"/>
        <v>0.11980604642571269</v>
      </c>
      <c r="O103" s="13">
        <f t="shared" si="26"/>
        <v>-0.60194862907612245</v>
      </c>
      <c r="P103" s="118">
        <f t="shared" si="22"/>
        <v>-2.3587586416074724E-2</v>
      </c>
      <c r="Q103" s="12">
        <f t="shared" si="17"/>
        <v>0.11980604642571269</v>
      </c>
      <c r="R103" s="13">
        <f t="shared" si="27"/>
        <v>-0.47104814625709923</v>
      </c>
    </row>
    <row r="104" spans="1:18" x14ac:dyDescent="0.25">
      <c r="A104" s="130">
        <v>42916</v>
      </c>
      <c r="B104" s="41">
        <v>1897.6866</v>
      </c>
      <c r="C104" s="39">
        <v>201950.3</v>
      </c>
      <c r="D104" s="12">
        <f t="shared" si="14"/>
        <v>-3.8775649756691122E-2</v>
      </c>
      <c r="E104" s="12">
        <f t="shared" si="14"/>
        <v>0.11323688785843178</v>
      </c>
      <c r="F104" s="13">
        <f t="shared" si="23"/>
        <v>-0.48937144776332969</v>
      </c>
      <c r="G104" s="118">
        <f t="shared" si="18"/>
        <v>3.883665436152639E-2</v>
      </c>
      <c r="H104" s="12">
        <f t="shared" si="19"/>
        <v>0.11323688785843178</v>
      </c>
      <c r="I104" s="13">
        <f t="shared" si="24"/>
        <v>-0.61024316632840936</v>
      </c>
      <c r="J104" s="118">
        <f t="shared" si="20"/>
        <v>-0.14716725273040454</v>
      </c>
      <c r="K104" s="12">
        <f t="shared" si="15"/>
        <v>0.11323688785843178</v>
      </c>
      <c r="L104" s="13">
        <f t="shared" si="25"/>
        <v>-0.73008177039827449</v>
      </c>
      <c r="M104" s="118">
        <f t="shared" si="21"/>
        <v>0.16241300574331019</v>
      </c>
      <c r="N104" s="12">
        <f t="shared" si="16"/>
        <v>0.11323688785843178</v>
      </c>
      <c r="O104" s="13">
        <f t="shared" si="26"/>
        <v>-0.65585151549732912</v>
      </c>
      <c r="P104" s="118">
        <f t="shared" si="22"/>
        <v>-0.19884012261862349</v>
      </c>
      <c r="Q104" s="12">
        <f t="shared" si="17"/>
        <v>0.11323688785843178</v>
      </c>
      <c r="R104" s="13">
        <f t="shared" si="27"/>
        <v>-0.52417869352943114</v>
      </c>
    </row>
    <row r="105" spans="1:18" x14ac:dyDescent="0.25">
      <c r="A105" s="130">
        <v>43008</v>
      </c>
      <c r="B105" s="41">
        <v>1988.4916000000001</v>
      </c>
      <c r="C105" s="39">
        <v>212789.3</v>
      </c>
      <c r="D105" s="12">
        <f t="shared" si="14"/>
        <v>-3.5657314159087683E-3</v>
      </c>
      <c r="E105" s="12">
        <f t="shared" si="14"/>
        <v>0.1140182796138014</v>
      </c>
      <c r="F105" s="13">
        <f t="shared" si="23"/>
        <v>-0.47308884475514296</v>
      </c>
      <c r="G105" s="118">
        <f t="shared" si="18"/>
        <v>-3.8775649756691122E-2</v>
      </c>
      <c r="H105" s="12">
        <f t="shared" si="19"/>
        <v>0.1140182796138014</v>
      </c>
      <c r="I105" s="13">
        <f t="shared" si="24"/>
        <v>-0.59346398415473312</v>
      </c>
      <c r="J105" s="118">
        <f t="shared" si="20"/>
        <v>3.883665436152639E-2</v>
      </c>
      <c r="K105" s="12">
        <f t="shared" si="15"/>
        <v>0.1140182796138014</v>
      </c>
      <c r="L105" s="13">
        <f t="shared" si="25"/>
        <v>-0.69666565909785527</v>
      </c>
      <c r="M105" s="118">
        <f t="shared" si="21"/>
        <v>-0.14716725273040454</v>
      </c>
      <c r="N105" s="12">
        <f t="shared" si="16"/>
        <v>0.1140182796138014</v>
      </c>
      <c r="O105" s="13">
        <f t="shared" si="26"/>
        <v>-0.655476212411786</v>
      </c>
      <c r="P105" s="118">
        <f t="shared" si="22"/>
        <v>0.16241300574331019</v>
      </c>
      <c r="Q105" s="12">
        <f t="shared" si="17"/>
        <v>0.1140182796138014</v>
      </c>
      <c r="R105" s="13">
        <f t="shared" si="27"/>
        <v>-0.51179505311991991</v>
      </c>
    </row>
    <row r="106" spans="1:18" x14ac:dyDescent="0.25">
      <c r="A106" s="130">
        <v>43100</v>
      </c>
      <c r="B106" s="41">
        <v>1899.3435999999999</v>
      </c>
      <c r="C106" s="39">
        <v>235428.7</v>
      </c>
      <c r="D106" s="12">
        <f t="shared" ref="D106:D117" si="28">B106/B102-1</f>
        <v>-3.5431157656638512E-2</v>
      </c>
      <c r="E106" s="12">
        <f t="shared" ref="E106:E117" si="29">C106/C102-1</f>
        <v>0.11278975564149651</v>
      </c>
      <c r="F106" s="13">
        <f t="shared" ref="F106:F117" si="30">CORREL(D86:D106,E86:E106)</f>
        <v>-0.50205552190727298</v>
      </c>
      <c r="G106" s="118">
        <f t="shared" ref="G106:G117" si="31">D105</f>
        <v>-3.5657314159087683E-3</v>
      </c>
      <c r="H106" s="12">
        <f t="shared" ref="H106:H117" si="32">E106</f>
        <v>0.11278975564149651</v>
      </c>
      <c r="I106" s="13">
        <f t="shared" ref="I106:I117" si="33">CORREL(G86:G106,H86:H106)</f>
        <v>-0.61600134801469619</v>
      </c>
      <c r="J106" s="118">
        <f t="shared" ref="J106:J117" si="34">D104</f>
        <v>-3.8775649756691122E-2</v>
      </c>
      <c r="K106" s="12">
        <f t="shared" ref="K106:K117" si="35">E106</f>
        <v>0.11278975564149651</v>
      </c>
      <c r="L106" s="13">
        <f t="shared" ref="L106:L117" si="36">CORREL(J86:J106,K86:K106)</f>
        <v>-0.72656173088295761</v>
      </c>
      <c r="M106" s="118">
        <f t="shared" ref="M106:M117" si="37">D103</f>
        <v>3.883665436152639E-2</v>
      </c>
      <c r="N106" s="12">
        <f t="shared" ref="N106:N117" si="38">E106</f>
        <v>0.11278975564149651</v>
      </c>
      <c r="O106" s="13">
        <f t="shared" ref="O106:O117" si="39">CORREL(M86:M106,N86:N106)</f>
        <v>-0.67312508526237702</v>
      </c>
      <c r="P106" s="118">
        <f t="shared" ref="P106:P117" si="40">D102</f>
        <v>-0.14716725273040454</v>
      </c>
      <c r="Q106" s="12">
        <f t="shared" ref="Q106:Q117" si="41">E106</f>
        <v>0.11278975564149651</v>
      </c>
      <c r="R106" s="13">
        <f t="shared" ref="R106:R117" si="42">CORREL(P86:P106,Q86:Q106)</f>
        <v>-0.54009115966989862</v>
      </c>
    </row>
    <row r="107" spans="1:18" x14ac:dyDescent="0.25">
      <c r="A107" s="130">
        <v>43190</v>
      </c>
      <c r="B107" s="41">
        <v>1853.7218</v>
      </c>
      <c r="C107" s="39">
        <v>202035.7</v>
      </c>
      <c r="D107" s="12">
        <f t="shared" si="28"/>
        <v>-6.6827494441403901E-2</v>
      </c>
      <c r="E107" s="12">
        <f t="shared" si="29"/>
        <v>0.1108937980740945</v>
      </c>
      <c r="F107" s="13">
        <f t="shared" si="30"/>
        <v>-0.51528023383453481</v>
      </c>
      <c r="G107" s="118">
        <f t="shared" si="31"/>
        <v>-3.5431157656638512E-2</v>
      </c>
      <c r="H107" s="12">
        <f t="shared" si="32"/>
        <v>0.1108937980740945</v>
      </c>
      <c r="I107" s="13">
        <f t="shared" si="33"/>
        <v>-0.62148741786288608</v>
      </c>
      <c r="J107" s="118">
        <f t="shared" si="34"/>
        <v>-3.5657314159087683E-3</v>
      </c>
      <c r="K107" s="12">
        <f t="shared" si="35"/>
        <v>0.1108937980740945</v>
      </c>
      <c r="L107" s="13">
        <f t="shared" si="36"/>
        <v>-0.72775384857151793</v>
      </c>
      <c r="M107" s="118">
        <f t="shared" si="37"/>
        <v>-3.8775649756691122E-2</v>
      </c>
      <c r="N107" s="12">
        <f t="shared" si="38"/>
        <v>0.1108937980740945</v>
      </c>
      <c r="O107" s="13">
        <f t="shared" si="39"/>
        <v>-0.67919838640255215</v>
      </c>
      <c r="P107" s="118">
        <f t="shared" si="40"/>
        <v>3.883665436152639E-2</v>
      </c>
      <c r="Q107" s="12">
        <f t="shared" si="41"/>
        <v>0.1108937980740945</v>
      </c>
      <c r="R107" s="13">
        <f t="shared" si="42"/>
        <v>-0.53378853627156353</v>
      </c>
    </row>
    <row r="108" spans="1:18" x14ac:dyDescent="0.25">
      <c r="A108" s="130">
        <v>43281</v>
      </c>
      <c r="B108" s="41">
        <v>1607.6210000000001</v>
      </c>
      <c r="C108" s="39">
        <v>223962.2</v>
      </c>
      <c r="D108" s="12">
        <f t="shared" si="28"/>
        <v>-0.15285221490208123</v>
      </c>
      <c r="E108" s="12">
        <f t="shared" si="29"/>
        <v>0.10899661946528449</v>
      </c>
      <c r="F108" s="13">
        <f t="shared" si="30"/>
        <v>-0.5323100938443035</v>
      </c>
      <c r="G108" s="118">
        <f t="shared" si="31"/>
        <v>-6.6827494441403901E-2</v>
      </c>
      <c r="H108" s="12">
        <f t="shared" si="32"/>
        <v>0.10899661946528449</v>
      </c>
      <c r="I108" s="13">
        <f t="shared" si="33"/>
        <v>-0.62875458915255067</v>
      </c>
      <c r="J108" s="118">
        <f t="shared" si="34"/>
        <v>-3.5431157656638512E-2</v>
      </c>
      <c r="K108" s="12">
        <f t="shared" si="35"/>
        <v>0.10899661946528449</v>
      </c>
      <c r="L108" s="13">
        <f t="shared" si="36"/>
        <v>-0.72846737950877705</v>
      </c>
      <c r="M108" s="118">
        <f t="shared" si="37"/>
        <v>-3.5657314159087683E-3</v>
      </c>
      <c r="N108" s="12">
        <f t="shared" si="38"/>
        <v>0.10899661946528449</v>
      </c>
      <c r="O108" s="13">
        <f t="shared" si="39"/>
        <v>-0.67678460334278723</v>
      </c>
      <c r="P108" s="118">
        <f t="shared" si="40"/>
        <v>-3.8775649756691122E-2</v>
      </c>
      <c r="Q108" s="12">
        <f t="shared" si="41"/>
        <v>0.10899661946528449</v>
      </c>
      <c r="R108" s="13">
        <f t="shared" si="42"/>
        <v>-0.53182565529098347</v>
      </c>
    </row>
    <row r="109" spans="1:18" x14ac:dyDescent="0.25">
      <c r="A109" s="130">
        <v>43373</v>
      </c>
      <c r="B109" s="41">
        <v>1441.539</v>
      </c>
      <c r="C109" s="39">
        <v>234474.3</v>
      </c>
      <c r="D109" s="12">
        <f t="shared" si="28"/>
        <v>-0.27505904475533116</v>
      </c>
      <c r="E109" s="12">
        <f t="shared" si="29"/>
        <v>0.10190831963825242</v>
      </c>
      <c r="F109" s="13">
        <f t="shared" si="30"/>
        <v>-0.54552013543934708</v>
      </c>
      <c r="G109" s="118">
        <f t="shared" si="31"/>
        <v>-0.15285221490208123</v>
      </c>
      <c r="H109" s="12">
        <f t="shared" si="32"/>
        <v>0.10190831963825242</v>
      </c>
      <c r="I109" s="13">
        <f t="shared" si="33"/>
        <v>-0.63803297451472518</v>
      </c>
      <c r="J109" s="118">
        <f t="shared" si="34"/>
        <v>-6.6827494441403901E-2</v>
      </c>
      <c r="K109" s="12">
        <f t="shared" si="35"/>
        <v>0.10190831963825242</v>
      </c>
      <c r="L109" s="13">
        <f t="shared" si="36"/>
        <v>-0.73753738098771093</v>
      </c>
      <c r="M109" s="118">
        <f t="shared" si="37"/>
        <v>-3.5431157656638512E-2</v>
      </c>
      <c r="N109" s="12">
        <f t="shared" si="38"/>
        <v>0.10190831963825242</v>
      </c>
      <c r="O109" s="13">
        <f t="shared" si="39"/>
        <v>-0.69800776692370614</v>
      </c>
      <c r="P109" s="118">
        <f t="shared" si="40"/>
        <v>-3.5657314159087683E-3</v>
      </c>
      <c r="Q109" s="12">
        <f t="shared" si="41"/>
        <v>0.10190831963825242</v>
      </c>
      <c r="R109" s="13">
        <f t="shared" si="42"/>
        <v>-0.55379358183916394</v>
      </c>
    </row>
    <row r="110" spans="1:18" x14ac:dyDescent="0.25">
      <c r="A110" s="130">
        <v>43465</v>
      </c>
      <c r="B110" s="41">
        <v>1267.8688</v>
      </c>
      <c r="C110" s="39">
        <v>258808.9</v>
      </c>
      <c r="D110" s="12">
        <f t="shared" si="28"/>
        <v>-0.33247001753658478</v>
      </c>
      <c r="E110" s="12">
        <f t="shared" si="29"/>
        <v>9.9309047707437426E-2</v>
      </c>
      <c r="F110" s="13">
        <f t="shared" si="30"/>
        <v>-0.55567963488203964</v>
      </c>
      <c r="G110" s="118">
        <f t="shared" si="31"/>
        <v>-0.27505904475533116</v>
      </c>
      <c r="H110" s="12">
        <f t="shared" si="32"/>
        <v>9.9309047707437426E-2</v>
      </c>
      <c r="I110" s="13">
        <f t="shared" si="33"/>
        <v>-0.628750227445248</v>
      </c>
      <c r="J110" s="118">
        <f t="shared" si="34"/>
        <v>-0.15285221490208123</v>
      </c>
      <c r="K110" s="12">
        <f t="shared" si="35"/>
        <v>9.9309047707437426E-2</v>
      </c>
      <c r="L110" s="13">
        <f t="shared" si="36"/>
        <v>-0.73333281451403254</v>
      </c>
      <c r="M110" s="118">
        <f t="shared" si="37"/>
        <v>-6.6827494441403901E-2</v>
      </c>
      <c r="N110" s="12">
        <f t="shared" si="38"/>
        <v>9.9309047707437426E-2</v>
      </c>
      <c r="O110" s="13">
        <f t="shared" si="39"/>
        <v>-0.69563378840342716</v>
      </c>
      <c r="P110" s="118">
        <f t="shared" si="40"/>
        <v>-3.5431157656638512E-2</v>
      </c>
      <c r="Q110" s="12">
        <f t="shared" si="41"/>
        <v>9.9309047707437426E-2</v>
      </c>
      <c r="R110" s="13">
        <f t="shared" si="42"/>
        <v>-0.54850245856939528</v>
      </c>
    </row>
    <row r="111" spans="1:18" x14ac:dyDescent="0.25">
      <c r="A111" s="130">
        <v>43555</v>
      </c>
      <c r="B111" s="41">
        <v>1695.1382000000001</v>
      </c>
      <c r="C111" s="39">
        <v>218062.8</v>
      </c>
      <c r="D111" s="12">
        <f t="shared" si="28"/>
        <v>-8.5548759258266216E-2</v>
      </c>
      <c r="E111" s="12">
        <f t="shared" si="29"/>
        <v>7.9328059347927082E-2</v>
      </c>
      <c r="F111" s="13">
        <f t="shared" si="30"/>
        <v>-0.53622695804066878</v>
      </c>
      <c r="G111" s="118">
        <f t="shared" si="31"/>
        <v>-0.33247001753658478</v>
      </c>
      <c r="H111" s="12">
        <f t="shared" si="32"/>
        <v>7.9328059347927082E-2</v>
      </c>
      <c r="I111" s="13">
        <f t="shared" si="33"/>
        <v>-0.56396633681948305</v>
      </c>
      <c r="J111" s="118">
        <f t="shared" si="34"/>
        <v>-0.27505904475533116</v>
      </c>
      <c r="K111" s="12">
        <f t="shared" si="35"/>
        <v>7.9328059347927082E-2</v>
      </c>
      <c r="L111" s="13">
        <f t="shared" si="36"/>
        <v>-0.64414392268099485</v>
      </c>
      <c r="M111" s="118">
        <f t="shared" si="37"/>
        <v>-0.15285221490208123</v>
      </c>
      <c r="N111" s="12">
        <f t="shared" si="38"/>
        <v>7.9328059347927082E-2</v>
      </c>
      <c r="O111" s="13">
        <f t="shared" si="39"/>
        <v>-0.63179684692430205</v>
      </c>
      <c r="P111" s="118">
        <f t="shared" si="40"/>
        <v>-6.6827494441403901E-2</v>
      </c>
      <c r="Q111" s="12">
        <f t="shared" si="41"/>
        <v>7.9328059347927082E-2</v>
      </c>
      <c r="R111" s="13">
        <f t="shared" si="42"/>
        <v>-0.49745722944504006</v>
      </c>
    </row>
    <row r="112" spans="1:18" x14ac:dyDescent="0.25">
      <c r="A112" s="130">
        <v>43646</v>
      </c>
      <c r="B112" s="41">
        <v>1562.4241999999999</v>
      </c>
      <c r="C112" s="39">
        <v>242573.8</v>
      </c>
      <c r="D112" s="12">
        <f t="shared" si="28"/>
        <v>-2.8114089079453564E-2</v>
      </c>
      <c r="E112" s="12">
        <f t="shared" si="29"/>
        <v>8.3101523382070663E-2</v>
      </c>
      <c r="F112" s="13">
        <f t="shared" si="30"/>
        <v>-0.52240095923022445</v>
      </c>
      <c r="G112" s="118">
        <f t="shared" si="31"/>
        <v>-8.5548759258266216E-2</v>
      </c>
      <c r="H112" s="12">
        <f t="shared" si="32"/>
        <v>8.3101523382070663E-2</v>
      </c>
      <c r="I112" s="13">
        <f t="shared" si="33"/>
        <v>-0.54161475109633628</v>
      </c>
      <c r="J112" s="118">
        <f t="shared" si="34"/>
        <v>-0.33247001753658478</v>
      </c>
      <c r="K112" s="12">
        <f t="shared" si="35"/>
        <v>8.3101523382070663E-2</v>
      </c>
      <c r="L112" s="13">
        <f t="shared" si="36"/>
        <v>-0.58254967269518987</v>
      </c>
      <c r="M112" s="118">
        <f t="shared" si="37"/>
        <v>-0.27505904475533116</v>
      </c>
      <c r="N112" s="12">
        <f t="shared" si="38"/>
        <v>8.3101523382070663E-2</v>
      </c>
      <c r="O112" s="13">
        <f t="shared" si="39"/>
        <v>-0.58767527706900702</v>
      </c>
      <c r="P112" s="118">
        <f t="shared" si="40"/>
        <v>-0.15285221490208123</v>
      </c>
      <c r="Q112" s="12">
        <f t="shared" si="41"/>
        <v>8.3101523382070663E-2</v>
      </c>
      <c r="R112" s="13">
        <f t="shared" si="42"/>
        <v>-0.46803557974013604</v>
      </c>
    </row>
    <row r="113" spans="1:18" x14ac:dyDescent="0.25">
      <c r="A113" s="130">
        <v>43738</v>
      </c>
      <c r="B113" s="41">
        <v>1595.2054000000001</v>
      </c>
      <c r="C113" s="39">
        <v>252208.7</v>
      </c>
      <c r="D113" s="12">
        <f t="shared" si="28"/>
        <v>0.10659885025656601</v>
      </c>
      <c r="E113" s="12">
        <f t="shared" si="29"/>
        <v>7.5634728411599905E-2</v>
      </c>
      <c r="F113" s="13">
        <f t="shared" si="30"/>
        <v>-0.51139872992640567</v>
      </c>
      <c r="G113" s="118">
        <f t="shared" si="31"/>
        <v>-2.8114089079453564E-2</v>
      </c>
      <c r="H113" s="12">
        <f t="shared" si="32"/>
        <v>7.5634728411599905E-2</v>
      </c>
      <c r="I113" s="13">
        <f t="shared" si="33"/>
        <v>-0.51176944871588026</v>
      </c>
      <c r="J113" s="118">
        <f t="shared" si="34"/>
        <v>-8.5548759258266216E-2</v>
      </c>
      <c r="K113" s="12">
        <f t="shared" si="35"/>
        <v>7.5634728411599905E-2</v>
      </c>
      <c r="L113" s="13">
        <f t="shared" si="36"/>
        <v>-0.54179709499366235</v>
      </c>
      <c r="M113" s="118">
        <f t="shared" si="37"/>
        <v>-0.33247001753658478</v>
      </c>
      <c r="N113" s="12">
        <f t="shared" si="38"/>
        <v>7.5634728411599905E-2</v>
      </c>
      <c r="O113" s="13">
        <f t="shared" si="39"/>
        <v>-0.4975045461587036</v>
      </c>
      <c r="P113" s="118">
        <f t="shared" si="40"/>
        <v>-0.27505904475533116</v>
      </c>
      <c r="Q113" s="12">
        <f t="shared" si="41"/>
        <v>7.5634728411599905E-2</v>
      </c>
      <c r="R113" s="13">
        <f t="shared" si="42"/>
        <v>-0.39297903832692033</v>
      </c>
    </row>
    <row r="114" spans="1:18" x14ac:dyDescent="0.25">
      <c r="A114" s="130">
        <v>43830</v>
      </c>
      <c r="B114" s="41">
        <v>1722.9449999999999</v>
      </c>
      <c r="C114" s="39">
        <v>278019.7</v>
      </c>
      <c r="D114" s="12">
        <f t="shared" si="28"/>
        <v>0.3589300407108369</v>
      </c>
      <c r="E114" s="12">
        <f t="shared" si="29"/>
        <v>7.4227741008906722E-2</v>
      </c>
      <c r="F114" s="13">
        <f t="shared" si="30"/>
        <v>-0.52231076511577146</v>
      </c>
      <c r="G114" s="118">
        <f t="shared" si="31"/>
        <v>0.10659885025656601</v>
      </c>
      <c r="H114" s="12">
        <f t="shared" si="32"/>
        <v>7.4227741008906722E-2</v>
      </c>
      <c r="I114" s="13">
        <f t="shared" si="33"/>
        <v>-0.49860482252843108</v>
      </c>
      <c r="J114" s="118">
        <f t="shared" si="34"/>
        <v>-2.8114089079453564E-2</v>
      </c>
      <c r="K114" s="12">
        <f t="shared" si="35"/>
        <v>7.4227741008906722E-2</v>
      </c>
      <c r="L114" s="13">
        <f t="shared" si="36"/>
        <v>-0.51138975638158757</v>
      </c>
      <c r="M114" s="118">
        <f t="shared" si="37"/>
        <v>-8.5548759258266216E-2</v>
      </c>
      <c r="N114" s="12">
        <f t="shared" si="38"/>
        <v>7.4227741008906722E-2</v>
      </c>
      <c r="O114" s="13">
        <f t="shared" si="39"/>
        <v>-0.45695166712878771</v>
      </c>
      <c r="P114" s="118">
        <f t="shared" si="40"/>
        <v>-0.33247001753658478</v>
      </c>
      <c r="Q114" s="12">
        <f t="shared" si="41"/>
        <v>7.4227741008906722E-2</v>
      </c>
      <c r="R114" s="13">
        <f t="shared" si="42"/>
        <v>-0.31112136025395343</v>
      </c>
    </row>
    <row r="115" spans="1:18" x14ac:dyDescent="0.25">
      <c r="A115" s="130">
        <v>43921</v>
      </c>
      <c r="B115" s="41">
        <v>1665.9257</v>
      </c>
      <c r="C115" s="39">
        <v>206504.3</v>
      </c>
      <c r="D115" s="12">
        <f t="shared" si="28"/>
        <v>-1.723310819141477E-2</v>
      </c>
      <c r="E115" s="12">
        <f t="shared" si="29"/>
        <v>-5.3005372764176162E-2</v>
      </c>
      <c r="F115" s="13">
        <f t="shared" si="30"/>
        <v>-0.18756144705555283</v>
      </c>
      <c r="G115" s="118">
        <f t="shared" si="31"/>
        <v>0.3589300407108369</v>
      </c>
      <c r="H115" s="12">
        <f t="shared" si="32"/>
        <v>-5.3005372764176162E-2</v>
      </c>
      <c r="I115" s="13">
        <f t="shared" si="33"/>
        <v>-0.35987791650452672</v>
      </c>
      <c r="J115" s="118">
        <f t="shared" si="34"/>
        <v>0.10659885025656601</v>
      </c>
      <c r="K115" s="12">
        <f t="shared" si="35"/>
        <v>-5.3005372764176162E-2</v>
      </c>
      <c r="L115" s="13">
        <f t="shared" si="36"/>
        <v>-0.24317822225099373</v>
      </c>
      <c r="M115" s="118">
        <f t="shared" si="37"/>
        <v>-2.8114089079453564E-2</v>
      </c>
      <c r="N115" s="12">
        <f t="shared" si="38"/>
        <v>-5.3005372764176162E-2</v>
      </c>
      <c r="O115" s="13">
        <f t="shared" si="39"/>
        <v>-0.14781409103667387</v>
      </c>
      <c r="P115" s="118">
        <f t="shared" si="40"/>
        <v>-8.5548759258266216E-2</v>
      </c>
      <c r="Q115" s="12">
        <f t="shared" si="41"/>
        <v>-5.3005372764176162E-2</v>
      </c>
      <c r="R115" s="13">
        <f t="shared" si="42"/>
        <v>-3.812185625925929E-2</v>
      </c>
    </row>
    <row r="116" spans="1:18" x14ac:dyDescent="0.25">
      <c r="A116" s="130">
        <v>44012</v>
      </c>
      <c r="B116" s="41">
        <v>1975.5199</v>
      </c>
      <c r="C116" s="39">
        <v>250110.1</v>
      </c>
      <c r="D116" s="12">
        <f t="shared" si="28"/>
        <v>0.2643940742853319</v>
      </c>
      <c r="E116" s="12">
        <f t="shared" si="29"/>
        <v>3.1068070830402972E-2</v>
      </c>
      <c r="F116" s="13">
        <f t="shared" si="30"/>
        <v>-0.20630601925212627</v>
      </c>
      <c r="G116" s="118">
        <f t="shared" si="31"/>
        <v>-1.723310819141477E-2</v>
      </c>
      <c r="H116" s="12">
        <f t="shared" si="32"/>
        <v>3.1068070830402972E-2</v>
      </c>
      <c r="I116" s="13">
        <f t="shared" si="33"/>
        <v>-0.31452162235142789</v>
      </c>
      <c r="J116" s="118">
        <f t="shared" si="34"/>
        <v>0.3589300407108369</v>
      </c>
      <c r="K116" s="12">
        <f t="shared" si="35"/>
        <v>3.1068070830402972E-2</v>
      </c>
      <c r="L116" s="13">
        <f t="shared" si="36"/>
        <v>-0.26739868055200033</v>
      </c>
      <c r="M116" s="118">
        <f t="shared" si="37"/>
        <v>0.10659885025656601</v>
      </c>
      <c r="N116" s="12">
        <f t="shared" si="38"/>
        <v>3.1068070830402972E-2</v>
      </c>
      <c r="O116" s="13">
        <f t="shared" si="39"/>
        <v>-0.13464646162776406</v>
      </c>
      <c r="P116" s="118">
        <f t="shared" si="40"/>
        <v>-2.8114089079453564E-2</v>
      </c>
      <c r="Q116" s="12">
        <f t="shared" si="41"/>
        <v>3.1068070830402972E-2</v>
      </c>
      <c r="R116" s="13">
        <f t="shared" si="42"/>
        <v>-8.4568991590100312E-3</v>
      </c>
    </row>
    <row r="117" spans="1:18" x14ac:dyDescent="0.25">
      <c r="A117" s="130">
        <v>44104</v>
      </c>
      <c r="B117" s="41">
        <v>2149.5403000000001</v>
      </c>
      <c r="C117" s="39">
        <v>266172</v>
      </c>
      <c r="D117" s="12">
        <f t="shared" si="28"/>
        <v>0.34750064161016514</v>
      </c>
      <c r="E117" s="12">
        <f t="shared" si="29"/>
        <v>5.5364069518616832E-2</v>
      </c>
      <c r="F117" s="13">
        <f t="shared" si="30"/>
        <v>-0.31856676274844681</v>
      </c>
      <c r="G117" s="118">
        <f t="shared" si="31"/>
        <v>0.2643940742853319</v>
      </c>
      <c r="H117" s="12">
        <f t="shared" si="32"/>
        <v>5.5364069518616832E-2</v>
      </c>
      <c r="I117" s="13">
        <f t="shared" si="33"/>
        <v>-0.35164025316196496</v>
      </c>
      <c r="J117" s="118">
        <f t="shared" si="34"/>
        <v>-1.723310819141477E-2</v>
      </c>
      <c r="K117" s="12">
        <f t="shared" si="35"/>
        <v>5.5364069518616832E-2</v>
      </c>
      <c r="L117" s="13">
        <f t="shared" si="36"/>
        <v>-0.25109843614240146</v>
      </c>
      <c r="M117" s="118">
        <f t="shared" si="37"/>
        <v>0.3589300407108369</v>
      </c>
      <c r="N117" s="12">
        <f t="shared" si="38"/>
        <v>5.5364069518616832E-2</v>
      </c>
      <c r="O117" s="13">
        <f t="shared" si="39"/>
        <v>-0.15071716398094698</v>
      </c>
      <c r="P117" s="118">
        <f t="shared" si="40"/>
        <v>0.10659885025656601</v>
      </c>
      <c r="Q117" s="12">
        <f t="shared" si="41"/>
        <v>5.5364069518616832E-2</v>
      </c>
      <c r="R117" s="13">
        <f t="shared" si="42"/>
        <v>-5.2932531083309869E-3</v>
      </c>
    </row>
    <row r="118" spans="1:18" x14ac:dyDescent="0.25">
      <c r="A118" s="130"/>
      <c r="B118" s="41"/>
      <c r="C118" s="39"/>
      <c r="D118" s="12"/>
      <c r="E118" s="12"/>
      <c r="F118" s="13"/>
      <c r="G118" s="118"/>
      <c r="H118" s="12"/>
      <c r="I118" s="13"/>
      <c r="J118" s="118"/>
      <c r="K118" s="12"/>
      <c r="L118" s="13"/>
      <c r="M118" s="118"/>
      <c r="N118" s="12"/>
      <c r="O118" s="13"/>
      <c r="P118" s="118"/>
      <c r="Q118" s="12"/>
      <c r="R118" s="13"/>
    </row>
    <row r="119" spans="1:18" x14ac:dyDescent="0.25">
      <c r="A119" s="130"/>
      <c r="B119" s="41"/>
      <c r="C119" s="39"/>
      <c r="D119" s="12"/>
      <c r="E119" s="12"/>
      <c r="F119" s="13"/>
      <c r="G119" s="118"/>
      <c r="H119" s="12"/>
      <c r="I119" s="13"/>
      <c r="J119" s="118"/>
      <c r="K119" s="12"/>
      <c r="L119" s="13"/>
      <c r="M119" s="118"/>
      <c r="N119" s="12"/>
      <c r="O119" s="13"/>
      <c r="P119" s="118"/>
      <c r="Q119" s="12"/>
      <c r="R119" s="13"/>
    </row>
    <row r="120" spans="1:18" x14ac:dyDescent="0.25">
      <c r="A120" s="130"/>
      <c r="B120" s="41"/>
      <c r="C120" s="39"/>
      <c r="D120" s="12"/>
      <c r="E120" s="12"/>
      <c r="F120" s="13"/>
      <c r="G120" s="118"/>
      <c r="H120" s="12"/>
      <c r="I120" s="13"/>
      <c r="J120" s="118"/>
      <c r="K120" s="12"/>
      <c r="L120" s="13"/>
      <c r="M120" s="118"/>
      <c r="N120" s="12"/>
      <c r="O120" s="13"/>
      <c r="P120" s="118"/>
      <c r="Q120" s="12"/>
      <c r="R120" s="13"/>
    </row>
    <row r="121" spans="1:18" x14ac:dyDescent="0.25">
      <c r="A121" s="130"/>
      <c r="B121" s="41"/>
      <c r="C121" s="39"/>
      <c r="D121" s="12"/>
      <c r="E121" s="12"/>
      <c r="F121" s="13"/>
      <c r="G121" s="118"/>
      <c r="H121" s="12"/>
      <c r="I121" s="13"/>
      <c r="J121" s="118"/>
      <c r="K121" s="12"/>
      <c r="L121" s="13"/>
      <c r="M121" s="118"/>
      <c r="N121" s="12"/>
      <c r="O121" s="13"/>
      <c r="P121" s="118"/>
      <c r="Q121" s="12"/>
      <c r="R121" s="13"/>
    </row>
    <row r="122" spans="1:18" x14ac:dyDescent="0.25">
      <c r="A122" s="130"/>
      <c r="B122" s="41"/>
      <c r="C122" s="39"/>
      <c r="D122" s="12"/>
      <c r="E122" s="12"/>
      <c r="F122" s="13"/>
      <c r="G122" s="118"/>
      <c r="H122" s="12"/>
      <c r="I122" s="13"/>
      <c r="J122" s="118"/>
      <c r="K122" s="12"/>
      <c r="L122" s="13"/>
      <c r="M122" s="118"/>
      <c r="N122" s="12"/>
      <c r="O122" s="13"/>
      <c r="P122" s="118"/>
      <c r="Q122" s="12"/>
      <c r="R122" s="13"/>
    </row>
    <row r="123" spans="1:18" x14ac:dyDescent="0.25">
      <c r="A123" s="130"/>
      <c r="B123" s="41"/>
      <c r="C123" s="39"/>
      <c r="D123" s="12"/>
      <c r="E123" s="12"/>
      <c r="F123" s="13"/>
      <c r="G123" s="118"/>
      <c r="H123" s="12"/>
      <c r="I123" s="13"/>
      <c r="J123" s="118"/>
      <c r="K123" s="12"/>
      <c r="L123" s="13"/>
      <c r="M123" s="118"/>
      <c r="N123" s="12"/>
      <c r="O123" s="13"/>
      <c r="P123" s="118"/>
      <c r="Q123" s="12"/>
      <c r="R123" s="13"/>
    </row>
    <row r="124" spans="1:18" x14ac:dyDescent="0.25">
      <c r="A124" s="130"/>
      <c r="B124" s="41"/>
      <c r="C124" s="39"/>
      <c r="D124" s="12"/>
      <c r="E124" s="12"/>
      <c r="F124" s="13"/>
      <c r="G124" s="118"/>
      <c r="H124" s="12"/>
      <c r="I124" s="13"/>
      <c r="J124" s="118"/>
      <c r="K124" s="12"/>
      <c r="L124" s="13"/>
      <c r="M124" s="118"/>
      <c r="N124" s="12"/>
      <c r="O124" s="13"/>
      <c r="P124" s="118"/>
      <c r="Q124" s="12"/>
      <c r="R124" s="13"/>
    </row>
    <row r="125" spans="1:18" x14ac:dyDescent="0.25">
      <c r="A125" s="130"/>
      <c r="B125" s="41"/>
      <c r="C125" s="39"/>
      <c r="D125" s="12"/>
      <c r="E125" s="12"/>
      <c r="F125" s="13"/>
      <c r="G125" s="118"/>
      <c r="H125" s="12"/>
      <c r="I125" s="13"/>
      <c r="J125" s="118"/>
      <c r="K125" s="12"/>
      <c r="L125" s="13"/>
      <c r="M125" s="118"/>
      <c r="N125" s="12"/>
      <c r="O125" s="13"/>
      <c r="P125" s="118"/>
      <c r="Q125" s="12"/>
      <c r="R125" s="13"/>
    </row>
    <row r="126" spans="1:18" x14ac:dyDescent="0.25">
      <c r="A126" s="130"/>
      <c r="B126" s="41"/>
      <c r="C126" s="39"/>
      <c r="D126" s="12"/>
      <c r="E126" s="12"/>
      <c r="F126" s="13"/>
      <c r="G126" s="118"/>
      <c r="H126" s="12"/>
      <c r="I126" s="13"/>
      <c r="J126" s="118"/>
      <c r="K126" s="12"/>
      <c r="L126" s="13"/>
      <c r="M126" s="118"/>
      <c r="N126" s="12"/>
      <c r="O126" s="13"/>
      <c r="P126" s="118"/>
      <c r="Q126" s="12"/>
      <c r="R126" s="13"/>
    </row>
    <row r="127" spans="1:18" x14ac:dyDescent="0.25">
      <c r="A127" s="130"/>
      <c r="B127" s="41"/>
      <c r="C127" s="39"/>
      <c r="D127" s="12"/>
      <c r="E127" s="12"/>
      <c r="F127" s="13"/>
      <c r="G127" s="118"/>
      <c r="H127" s="12"/>
      <c r="I127" s="13"/>
      <c r="J127" s="118"/>
      <c r="K127" s="12"/>
      <c r="L127" s="13"/>
      <c r="M127" s="118"/>
      <c r="N127" s="12"/>
      <c r="O127" s="13"/>
      <c r="P127" s="118"/>
      <c r="Q127" s="12"/>
      <c r="R127" s="13"/>
    </row>
    <row r="128" spans="1:18" x14ac:dyDescent="0.25">
      <c r="A128" s="130"/>
      <c r="B128" s="41"/>
      <c r="C128" s="39"/>
      <c r="D128" s="12"/>
      <c r="E128" s="12"/>
      <c r="F128" s="13"/>
      <c r="G128" s="118"/>
      <c r="H128" s="12"/>
      <c r="I128" s="13"/>
      <c r="J128" s="118"/>
      <c r="K128" s="12"/>
      <c r="L128" s="13"/>
      <c r="M128" s="118"/>
      <c r="N128" s="12"/>
      <c r="O128" s="13"/>
      <c r="P128" s="118"/>
      <c r="Q128" s="12"/>
      <c r="R128" s="13"/>
    </row>
    <row r="129" spans="1:18" x14ac:dyDescent="0.25">
      <c r="A129" s="130"/>
      <c r="B129" s="41"/>
      <c r="C129" s="39"/>
      <c r="D129" s="12"/>
      <c r="E129" s="12"/>
      <c r="F129" s="13"/>
      <c r="G129" s="118"/>
      <c r="H129" s="12"/>
      <c r="I129" s="13"/>
      <c r="J129" s="118"/>
      <c r="K129" s="12"/>
      <c r="L129" s="13"/>
      <c r="M129" s="118"/>
      <c r="N129" s="12"/>
      <c r="O129" s="13"/>
      <c r="P129" s="118"/>
      <c r="Q129" s="12"/>
      <c r="R129" s="13"/>
    </row>
    <row r="130" spans="1:18" x14ac:dyDescent="0.25">
      <c r="A130" s="130"/>
      <c r="B130" s="41"/>
      <c r="C130" s="39"/>
      <c r="D130" s="12"/>
      <c r="E130" s="12"/>
      <c r="F130" s="13"/>
      <c r="G130" s="118"/>
      <c r="H130" s="12"/>
      <c r="I130" s="13"/>
      <c r="J130" s="118"/>
      <c r="K130" s="12"/>
      <c r="L130" s="13"/>
      <c r="M130" s="118"/>
      <c r="N130" s="12"/>
      <c r="O130" s="13"/>
      <c r="P130" s="118"/>
      <c r="Q130" s="12"/>
      <c r="R130" s="13"/>
    </row>
    <row r="131" spans="1:18" x14ac:dyDescent="0.25">
      <c r="A131" s="130"/>
      <c r="B131" s="41"/>
      <c r="C131" s="39"/>
      <c r="D131" s="12"/>
      <c r="E131" s="12"/>
      <c r="F131" s="13"/>
      <c r="G131" s="118"/>
      <c r="H131" s="12"/>
      <c r="I131" s="13"/>
      <c r="J131" s="118"/>
      <c r="K131" s="12"/>
      <c r="L131" s="13"/>
      <c r="M131" s="118"/>
      <c r="N131" s="12"/>
      <c r="O131" s="13"/>
      <c r="P131" s="118"/>
      <c r="Q131" s="12"/>
      <c r="R131" s="13"/>
    </row>
    <row r="132" spans="1:18" x14ac:dyDescent="0.25">
      <c r="A132" s="130"/>
      <c r="B132" s="41"/>
      <c r="C132" s="39"/>
      <c r="D132" s="12"/>
      <c r="E132" s="12"/>
      <c r="F132" s="13"/>
      <c r="G132" s="118"/>
      <c r="H132" s="12"/>
      <c r="I132" s="13"/>
      <c r="J132" s="118"/>
      <c r="K132" s="12"/>
      <c r="L132" s="13"/>
      <c r="M132" s="118"/>
      <c r="N132" s="12"/>
      <c r="O132" s="13"/>
      <c r="P132" s="118"/>
      <c r="Q132" s="12"/>
      <c r="R132" s="13"/>
    </row>
    <row r="133" spans="1:18" x14ac:dyDescent="0.25">
      <c r="A133" s="130"/>
      <c r="B133" s="41"/>
      <c r="C133" s="39"/>
      <c r="D133" s="12"/>
      <c r="E133" s="12"/>
      <c r="F133" s="13"/>
      <c r="G133" s="118"/>
      <c r="H133" s="12"/>
      <c r="I133" s="13"/>
      <c r="J133" s="118"/>
      <c r="K133" s="12"/>
      <c r="L133" s="13"/>
      <c r="M133" s="118"/>
      <c r="N133" s="12"/>
      <c r="O133" s="13"/>
      <c r="P133" s="118"/>
      <c r="Q133" s="12"/>
      <c r="R133" s="13"/>
    </row>
    <row r="134" spans="1:18" x14ac:dyDescent="0.25">
      <c r="A134" s="130"/>
      <c r="B134" s="41"/>
      <c r="C134" s="39"/>
      <c r="D134" s="12"/>
      <c r="E134" s="12"/>
      <c r="F134" s="13"/>
      <c r="G134" s="118"/>
      <c r="H134" s="12"/>
      <c r="I134" s="13"/>
      <c r="J134" s="118"/>
      <c r="K134" s="12"/>
      <c r="L134" s="13"/>
      <c r="M134" s="118"/>
      <c r="N134" s="12"/>
      <c r="O134" s="13"/>
      <c r="P134" s="118"/>
      <c r="Q134" s="12"/>
      <c r="R134" s="13"/>
    </row>
    <row r="135" spans="1:18" x14ac:dyDescent="0.25">
      <c r="A135" s="130"/>
      <c r="B135" s="41"/>
      <c r="C135" s="39"/>
      <c r="D135" s="12"/>
      <c r="E135" s="12"/>
      <c r="F135" s="13"/>
      <c r="G135" s="118"/>
      <c r="H135" s="12"/>
      <c r="I135" s="13"/>
      <c r="J135" s="118"/>
      <c r="K135" s="12"/>
      <c r="L135" s="13"/>
      <c r="M135" s="118"/>
      <c r="N135" s="12"/>
      <c r="O135" s="13"/>
      <c r="P135" s="118"/>
      <c r="Q135" s="12"/>
      <c r="R135" s="13"/>
    </row>
    <row r="136" spans="1:18" x14ac:dyDescent="0.25">
      <c r="A136" s="130"/>
      <c r="B136" s="41"/>
      <c r="C136" s="39"/>
      <c r="D136" s="12"/>
      <c r="E136" s="12"/>
      <c r="F136" s="13"/>
      <c r="G136" s="118"/>
      <c r="H136" s="12"/>
      <c r="I136" s="13"/>
      <c r="J136" s="118"/>
      <c r="K136" s="12"/>
      <c r="L136" s="13"/>
      <c r="M136" s="118"/>
      <c r="N136" s="12"/>
      <c r="O136" s="13"/>
      <c r="P136" s="118"/>
      <c r="Q136" s="12"/>
      <c r="R136" s="13"/>
    </row>
    <row r="137" spans="1:18" x14ac:dyDescent="0.25">
      <c r="A137" s="130"/>
      <c r="B137" s="41"/>
      <c r="C137" s="39"/>
      <c r="D137" s="12"/>
      <c r="E137" s="12"/>
      <c r="F137" s="13"/>
      <c r="G137" s="118"/>
      <c r="H137" s="12"/>
      <c r="I137" s="13"/>
      <c r="J137" s="118"/>
      <c r="K137" s="12"/>
      <c r="L137" s="13"/>
      <c r="M137" s="118"/>
      <c r="N137" s="12"/>
      <c r="O137" s="13"/>
      <c r="P137" s="118"/>
      <c r="Q137" s="12"/>
      <c r="R137" s="13"/>
    </row>
    <row r="138" spans="1:18" x14ac:dyDescent="0.25">
      <c r="A138" s="130"/>
      <c r="B138" s="41"/>
      <c r="C138" s="39"/>
      <c r="D138" s="12"/>
      <c r="E138" s="12"/>
      <c r="F138" s="13"/>
      <c r="G138" s="118"/>
      <c r="H138" s="12"/>
      <c r="I138" s="13"/>
      <c r="J138" s="118"/>
      <c r="K138" s="12"/>
      <c r="L138" s="13"/>
      <c r="M138" s="118"/>
      <c r="N138" s="12"/>
      <c r="O138" s="13"/>
      <c r="P138" s="118"/>
      <c r="Q138" s="12"/>
      <c r="R138" s="13"/>
    </row>
    <row r="139" spans="1:18" x14ac:dyDescent="0.25">
      <c r="A139" s="130"/>
      <c r="B139" s="41"/>
      <c r="C139" s="39"/>
      <c r="D139" s="12"/>
      <c r="E139" s="12"/>
      <c r="F139" s="13"/>
      <c r="G139" s="118"/>
      <c r="H139" s="12"/>
      <c r="I139" s="13"/>
      <c r="J139" s="118"/>
      <c r="K139" s="12"/>
      <c r="L139" s="13"/>
      <c r="M139" s="118"/>
      <c r="N139" s="12"/>
      <c r="O139" s="13"/>
      <c r="P139" s="118"/>
      <c r="Q139" s="12"/>
      <c r="R139" s="13"/>
    </row>
    <row r="140" spans="1:18" x14ac:dyDescent="0.25">
      <c r="A140" s="130"/>
      <c r="B140" s="41"/>
      <c r="C140" s="39"/>
      <c r="D140" s="12"/>
      <c r="E140" s="12"/>
      <c r="F140" s="13"/>
      <c r="G140" s="118"/>
      <c r="H140" s="12"/>
      <c r="I140" s="13"/>
      <c r="J140" s="118"/>
      <c r="K140" s="12"/>
      <c r="L140" s="13"/>
      <c r="M140" s="118"/>
      <c r="N140" s="12"/>
      <c r="O140" s="13"/>
      <c r="P140" s="118"/>
      <c r="Q140" s="12"/>
      <c r="R140" s="13"/>
    </row>
    <row r="141" spans="1:18" x14ac:dyDescent="0.25">
      <c r="A141" s="130"/>
      <c r="B141" s="41"/>
      <c r="C141" s="39"/>
      <c r="D141" s="12"/>
      <c r="E141" s="12"/>
      <c r="F141" s="13"/>
      <c r="G141" s="118"/>
      <c r="H141" s="12"/>
      <c r="I141" s="13"/>
      <c r="J141" s="118"/>
      <c r="K141" s="12"/>
      <c r="L141" s="13"/>
      <c r="M141" s="118"/>
      <c r="N141" s="12"/>
      <c r="O141" s="13"/>
      <c r="P141" s="118"/>
      <c r="Q141" s="12"/>
      <c r="R141" s="13"/>
    </row>
    <row r="142" spans="1:18" x14ac:dyDescent="0.25">
      <c r="A142" s="130"/>
      <c r="B142" s="41"/>
      <c r="C142" s="39"/>
      <c r="D142" s="12"/>
      <c r="E142" s="12"/>
      <c r="F142" s="13"/>
      <c r="G142" s="118"/>
      <c r="H142" s="12"/>
      <c r="I142" s="13"/>
      <c r="J142" s="118"/>
      <c r="K142" s="12"/>
      <c r="L142" s="13"/>
      <c r="M142" s="118"/>
      <c r="N142" s="12"/>
      <c r="O142" s="13"/>
      <c r="P142" s="118"/>
      <c r="Q142" s="12"/>
      <c r="R142" s="13"/>
    </row>
    <row r="143" spans="1:18" x14ac:dyDescent="0.25">
      <c r="A143" s="130"/>
      <c r="B143" s="41"/>
      <c r="C143" s="39"/>
      <c r="D143" s="12"/>
      <c r="E143" s="12"/>
      <c r="F143" s="13"/>
      <c r="G143" s="118"/>
      <c r="H143" s="12"/>
      <c r="I143" s="13"/>
      <c r="J143" s="118"/>
      <c r="K143" s="12"/>
      <c r="L143" s="13"/>
      <c r="M143" s="118"/>
      <c r="N143" s="12"/>
      <c r="O143" s="13"/>
      <c r="P143" s="118"/>
      <c r="Q143" s="12"/>
      <c r="R143" s="13"/>
    </row>
    <row r="144" spans="1:18" x14ac:dyDescent="0.25">
      <c r="A144" s="130"/>
      <c r="B144" s="41"/>
      <c r="C144" s="39"/>
      <c r="D144" s="12"/>
      <c r="E144" s="12"/>
      <c r="F144" s="13"/>
      <c r="G144" s="118"/>
      <c r="H144" s="12"/>
      <c r="I144" s="13"/>
      <c r="J144" s="118"/>
      <c r="K144" s="12"/>
      <c r="L144" s="13"/>
      <c r="M144" s="118"/>
      <c r="N144" s="12"/>
      <c r="O144" s="13"/>
      <c r="P144" s="118"/>
      <c r="Q144" s="12"/>
      <c r="R144" s="13"/>
    </row>
    <row r="145" spans="1:18" x14ac:dyDescent="0.25">
      <c r="A145" s="130"/>
      <c r="B145" s="41"/>
      <c r="C145" s="39"/>
      <c r="D145" s="12"/>
      <c r="E145" s="12"/>
      <c r="F145" s="13"/>
      <c r="G145" s="118"/>
      <c r="H145" s="12"/>
      <c r="I145" s="13"/>
      <c r="J145" s="118"/>
      <c r="K145" s="12"/>
      <c r="L145" s="13"/>
      <c r="M145" s="118"/>
      <c r="N145" s="12"/>
      <c r="O145" s="13"/>
      <c r="P145" s="118"/>
      <c r="Q145" s="12"/>
      <c r="R145" s="13"/>
    </row>
    <row r="146" spans="1:18" x14ac:dyDescent="0.25">
      <c r="A146" s="130"/>
      <c r="B146" s="41"/>
      <c r="C146" s="39"/>
      <c r="D146" s="12"/>
      <c r="E146" s="12"/>
      <c r="F146" s="13"/>
      <c r="G146" s="118"/>
      <c r="H146" s="12"/>
      <c r="I146" s="13"/>
      <c r="J146" s="118"/>
      <c r="K146" s="12"/>
      <c r="L146" s="13"/>
      <c r="M146" s="118"/>
      <c r="N146" s="12"/>
      <c r="O146" s="13"/>
      <c r="P146" s="118"/>
      <c r="Q146" s="12"/>
      <c r="R146" s="13"/>
    </row>
    <row r="147" spans="1:18" x14ac:dyDescent="0.25">
      <c r="A147" s="130"/>
      <c r="B147" s="41"/>
      <c r="C147" s="39"/>
      <c r="D147" s="12"/>
      <c r="E147" s="12"/>
      <c r="F147" s="13"/>
      <c r="G147" s="118"/>
      <c r="H147" s="12"/>
      <c r="I147" s="13"/>
      <c r="J147" s="118"/>
      <c r="K147" s="12"/>
      <c r="L147" s="13"/>
      <c r="M147" s="118"/>
      <c r="N147" s="12"/>
      <c r="O147" s="13"/>
      <c r="P147" s="118"/>
      <c r="Q147" s="12"/>
      <c r="R147" s="13"/>
    </row>
    <row r="148" spans="1:18" x14ac:dyDescent="0.25">
      <c r="A148" s="130"/>
      <c r="B148" s="41"/>
      <c r="C148" s="39"/>
      <c r="D148" s="12"/>
      <c r="E148" s="12"/>
      <c r="F148" s="13"/>
      <c r="G148" s="118"/>
      <c r="H148" s="12"/>
      <c r="I148" s="13"/>
      <c r="J148" s="118"/>
      <c r="K148" s="12"/>
      <c r="L148" s="13"/>
      <c r="M148" s="118"/>
      <c r="N148" s="12"/>
      <c r="O148" s="13"/>
      <c r="P148" s="118"/>
      <c r="Q148" s="12"/>
      <c r="R148" s="13"/>
    </row>
    <row r="149" spans="1:18" x14ac:dyDescent="0.25">
      <c r="A149" s="130"/>
      <c r="B149" s="41"/>
      <c r="C149" s="39"/>
      <c r="D149" s="12"/>
      <c r="E149" s="12"/>
      <c r="F149" s="13"/>
      <c r="G149" s="118"/>
      <c r="H149" s="12"/>
      <c r="I149" s="13"/>
      <c r="J149" s="118"/>
      <c r="K149" s="12"/>
      <c r="L149" s="13"/>
      <c r="M149" s="118"/>
      <c r="N149" s="12"/>
      <c r="O149" s="13"/>
      <c r="P149" s="118"/>
      <c r="Q149" s="12"/>
      <c r="R149" s="13"/>
    </row>
    <row r="150" spans="1:18" x14ac:dyDescent="0.25">
      <c r="A150" s="130"/>
      <c r="B150" s="41"/>
      <c r="C150" s="39"/>
      <c r="D150" s="12"/>
      <c r="E150" s="12"/>
      <c r="F150" s="13"/>
      <c r="G150" s="118"/>
      <c r="H150" s="12"/>
      <c r="I150" s="13"/>
      <c r="J150" s="118"/>
      <c r="K150" s="12"/>
      <c r="L150" s="13"/>
      <c r="M150" s="118"/>
      <c r="N150" s="12"/>
      <c r="O150" s="13"/>
      <c r="P150" s="118"/>
      <c r="Q150" s="12"/>
      <c r="R150" s="13"/>
    </row>
    <row r="151" spans="1:18" x14ac:dyDescent="0.25">
      <c r="A151" s="130"/>
      <c r="B151" s="41"/>
      <c r="C151" s="39"/>
      <c r="D151" s="12"/>
      <c r="E151" s="12"/>
      <c r="F151" s="13"/>
      <c r="G151" s="118"/>
      <c r="H151" s="12"/>
      <c r="I151" s="13"/>
      <c r="J151" s="118"/>
      <c r="K151" s="12"/>
      <c r="L151" s="13"/>
      <c r="M151" s="118"/>
      <c r="N151" s="12"/>
      <c r="O151" s="13"/>
      <c r="P151" s="118"/>
      <c r="Q151" s="12"/>
      <c r="R151" s="13"/>
    </row>
    <row r="152" spans="1:18" x14ac:dyDescent="0.25">
      <c r="A152" s="130"/>
      <c r="B152" s="41"/>
      <c r="C152" s="39"/>
      <c r="D152" s="12"/>
      <c r="E152" s="12"/>
      <c r="F152" s="13"/>
      <c r="G152" s="118"/>
      <c r="H152" s="12"/>
      <c r="I152" s="13"/>
      <c r="J152" s="118"/>
      <c r="K152" s="12"/>
      <c r="L152" s="13"/>
      <c r="M152" s="118"/>
      <c r="N152" s="12"/>
      <c r="O152" s="13"/>
      <c r="P152" s="118"/>
      <c r="Q152" s="12"/>
      <c r="R152" s="13"/>
    </row>
    <row r="153" spans="1:18" x14ac:dyDescent="0.25">
      <c r="A153" s="130"/>
      <c r="B153" s="41"/>
      <c r="C153" s="39"/>
      <c r="D153" s="12"/>
      <c r="E153" s="12"/>
      <c r="F153" s="13"/>
      <c r="G153" s="118"/>
      <c r="H153" s="12"/>
      <c r="I153" s="13"/>
      <c r="J153" s="118"/>
      <c r="K153" s="12"/>
      <c r="L153" s="13"/>
      <c r="M153" s="118"/>
      <c r="N153" s="12"/>
      <c r="O153" s="13"/>
      <c r="P153" s="118"/>
      <c r="Q153" s="12"/>
      <c r="R153" s="13"/>
    </row>
    <row r="154" spans="1:18" x14ac:dyDescent="0.25">
      <c r="A154" s="130"/>
      <c r="B154" s="41"/>
      <c r="C154" s="39"/>
      <c r="D154" s="12"/>
      <c r="E154" s="12"/>
      <c r="F154" s="13"/>
      <c r="G154" s="118"/>
      <c r="H154" s="12"/>
      <c r="I154" s="13"/>
      <c r="J154" s="118"/>
      <c r="K154" s="12"/>
      <c r="L154" s="13"/>
      <c r="M154" s="118"/>
      <c r="N154" s="12"/>
      <c r="O154" s="13"/>
      <c r="P154" s="118"/>
      <c r="Q154" s="12"/>
      <c r="R154" s="13"/>
    </row>
    <row r="155" spans="1:18" x14ac:dyDescent="0.25">
      <c r="A155" s="130"/>
      <c r="B155" s="41"/>
      <c r="C155" s="39"/>
      <c r="D155" s="12"/>
      <c r="E155" s="12"/>
      <c r="F155" s="13"/>
      <c r="G155" s="118"/>
      <c r="H155" s="12"/>
      <c r="I155" s="13"/>
      <c r="J155" s="118"/>
      <c r="K155" s="12"/>
      <c r="L155" s="13"/>
      <c r="M155" s="118"/>
      <c r="N155" s="12"/>
      <c r="O155" s="13"/>
      <c r="P155" s="118"/>
      <c r="Q155" s="12"/>
      <c r="R155" s="13"/>
    </row>
    <row r="156" spans="1:18" x14ac:dyDescent="0.25">
      <c r="A156" s="130"/>
      <c r="B156" s="41"/>
      <c r="C156" s="39"/>
      <c r="D156" s="12"/>
      <c r="E156" s="12"/>
      <c r="F156" s="13"/>
      <c r="G156" s="118"/>
      <c r="H156" s="12"/>
      <c r="I156" s="13"/>
      <c r="J156" s="118"/>
      <c r="K156" s="12"/>
      <c r="L156" s="13"/>
      <c r="M156" s="118"/>
      <c r="N156" s="12"/>
      <c r="O156" s="13"/>
      <c r="P156" s="118"/>
      <c r="Q156" s="12"/>
      <c r="R156" s="13"/>
    </row>
    <row r="157" spans="1:18" x14ac:dyDescent="0.25">
      <c r="A157" s="130"/>
      <c r="B157" s="41"/>
      <c r="C157" s="39"/>
      <c r="D157" s="12"/>
      <c r="E157" s="12"/>
      <c r="F157" s="13"/>
      <c r="G157" s="118"/>
      <c r="H157" s="12"/>
      <c r="I157" s="13"/>
      <c r="J157" s="118"/>
      <c r="K157" s="12"/>
      <c r="L157" s="13"/>
      <c r="M157" s="118"/>
      <c r="N157" s="12"/>
      <c r="O157" s="13"/>
      <c r="P157" s="118"/>
      <c r="Q157" s="12"/>
      <c r="R157" s="13"/>
    </row>
    <row r="158" spans="1:18" x14ac:dyDescent="0.25">
      <c r="A158" s="130"/>
      <c r="B158" s="41"/>
      <c r="C158" s="39"/>
      <c r="D158" s="12"/>
      <c r="E158" s="12"/>
      <c r="F158" s="13"/>
      <c r="G158" s="118"/>
      <c r="H158" s="12"/>
      <c r="I158" s="13"/>
      <c r="J158" s="118"/>
      <c r="K158" s="12"/>
      <c r="L158" s="13"/>
      <c r="M158" s="118"/>
      <c r="N158" s="12"/>
      <c r="O158" s="13"/>
      <c r="P158" s="118"/>
      <c r="Q158" s="12"/>
      <c r="R158" s="13"/>
    </row>
    <row r="159" spans="1:18" x14ac:dyDescent="0.25">
      <c r="A159" s="130"/>
      <c r="B159" s="41"/>
      <c r="C159" s="39"/>
      <c r="D159" s="12"/>
      <c r="E159" s="12"/>
      <c r="F159" s="13"/>
      <c r="G159" s="118"/>
      <c r="H159" s="12"/>
      <c r="I159" s="13"/>
      <c r="J159" s="118"/>
      <c r="K159" s="12"/>
      <c r="L159" s="13"/>
      <c r="M159" s="118"/>
      <c r="N159" s="12"/>
      <c r="O159" s="13"/>
      <c r="P159" s="118"/>
      <c r="Q159" s="12"/>
      <c r="R159" s="13"/>
    </row>
    <row r="160" spans="1:18" x14ac:dyDescent="0.25">
      <c r="A160" s="130"/>
      <c r="B160" s="41"/>
      <c r="C160" s="39"/>
      <c r="D160" s="12"/>
      <c r="E160" s="12"/>
      <c r="F160" s="13"/>
      <c r="G160" s="118"/>
      <c r="H160" s="12"/>
      <c r="I160" s="13"/>
      <c r="J160" s="118"/>
      <c r="K160" s="12"/>
      <c r="L160" s="13"/>
      <c r="M160" s="118"/>
      <c r="N160" s="12"/>
      <c r="O160" s="13"/>
      <c r="P160" s="118"/>
      <c r="Q160" s="12"/>
      <c r="R160" s="13"/>
    </row>
    <row r="161" spans="1:18" x14ac:dyDescent="0.25">
      <c r="A161" s="130"/>
      <c r="B161" s="41"/>
      <c r="C161" s="39"/>
      <c r="D161" s="12"/>
      <c r="E161" s="12"/>
      <c r="F161" s="13"/>
      <c r="G161" s="118"/>
      <c r="H161" s="12"/>
      <c r="I161" s="13"/>
      <c r="J161" s="118"/>
      <c r="K161" s="12"/>
      <c r="L161" s="13"/>
      <c r="M161" s="118"/>
      <c r="N161" s="12"/>
      <c r="O161" s="13"/>
      <c r="P161" s="118"/>
      <c r="Q161" s="12"/>
      <c r="R161" s="13"/>
    </row>
    <row r="162" spans="1:18" x14ac:dyDescent="0.25">
      <c r="A162" s="130"/>
      <c r="B162" s="41"/>
      <c r="C162" s="39"/>
      <c r="D162" s="12"/>
      <c r="E162" s="12"/>
      <c r="F162" s="13"/>
      <c r="G162" s="118"/>
      <c r="H162" s="12"/>
      <c r="I162" s="13"/>
      <c r="J162" s="118"/>
      <c r="K162" s="12"/>
      <c r="L162" s="13"/>
      <c r="M162" s="118"/>
      <c r="N162" s="12"/>
      <c r="O162" s="13"/>
      <c r="P162" s="118"/>
      <c r="Q162" s="12"/>
      <c r="R162" s="13"/>
    </row>
    <row r="163" spans="1:18" x14ac:dyDescent="0.25">
      <c r="A163" s="130"/>
      <c r="B163" s="41"/>
      <c r="C163" s="39"/>
      <c r="D163" s="12"/>
      <c r="E163" s="12"/>
      <c r="F163" s="13"/>
      <c r="G163" s="118"/>
      <c r="H163" s="12"/>
      <c r="I163" s="13"/>
      <c r="J163" s="118"/>
      <c r="K163" s="12"/>
      <c r="L163" s="13"/>
      <c r="M163" s="118"/>
      <c r="N163" s="12"/>
      <c r="O163" s="13"/>
      <c r="P163" s="118"/>
      <c r="Q163" s="12"/>
      <c r="R163" s="13"/>
    </row>
    <row r="164" spans="1:18" x14ac:dyDescent="0.25">
      <c r="A164" s="130"/>
      <c r="B164" s="41"/>
      <c r="C164" s="39"/>
      <c r="D164" s="12"/>
      <c r="E164" s="12"/>
      <c r="F164" s="13"/>
      <c r="G164" s="118"/>
      <c r="H164" s="12"/>
      <c r="I164" s="13"/>
      <c r="J164" s="118"/>
      <c r="K164" s="12"/>
      <c r="L164" s="13"/>
      <c r="M164" s="118"/>
      <c r="N164" s="12"/>
      <c r="O164" s="13"/>
      <c r="P164" s="118"/>
      <c r="Q164" s="12"/>
      <c r="R164" s="13"/>
    </row>
    <row r="165" spans="1:18" x14ac:dyDescent="0.25">
      <c r="A165" s="130"/>
      <c r="B165" s="41"/>
      <c r="C165" s="39"/>
      <c r="D165" s="12"/>
      <c r="E165" s="12"/>
      <c r="F165" s="13"/>
      <c r="G165" s="118"/>
      <c r="H165" s="12"/>
      <c r="I165" s="13"/>
      <c r="J165" s="118"/>
      <c r="K165" s="12"/>
      <c r="L165" s="13"/>
      <c r="M165" s="118"/>
      <c r="N165" s="12"/>
      <c r="O165" s="13"/>
      <c r="P165" s="118"/>
      <c r="Q165" s="12"/>
      <c r="R165" s="13"/>
    </row>
    <row r="166" spans="1:18" x14ac:dyDescent="0.25">
      <c r="A166" s="130"/>
      <c r="B166" s="41"/>
      <c r="C166" s="39"/>
      <c r="D166" s="12"/>
      <c r="E166" s="12"/>
      <c r="F166" s="13"/>
      <c r="G166" s="118"/>
      <c r="H166" s="12"/>
      <c r="I166" s="13"/>
      <c r="J166" s="118"/>
      <c r="K166" s="12"/>
      <c r="L166" s="13"/>
      <c r="M166" s="118"/>
      <c r="N166" s="12"/>
      <c r="O166" s="13"/>
      <c r="P166" s="118"/>
      <c r="Q166" s="12"/>
      <c r="R166" s="13"/>
    </row>
    <row r="167" spans="1:18" x14ac:dyDescent="0.25">
      <c r="A167" s="130"/>
      <c r="B167" s="41"/>
      <c r="C167" s="39"/>
      <c r="D167" s="12"/>
      <c r="E167" s="12"/>
      <c r="F167" s="13"/>
      <c r="G167" s="118"/>
      <c r="H167" s="12"/>
      <c r="I167" s="13"/>
      <c r="J167" s="118"/>
      <c r="K167" s="12"/>
      <c r="L167" s="13"/>
      <c r="M167" s="118"/>
      <c r="N167" s="12"/>
      <c r="O167" s="13"/>
      <c r="P167" s="118"/>
      <c r="Q167" s="12"/>
      <c r="R167" s="13"/>
    </row>
    <row r="168" spans="1:18" x14ac:dyDescent="0.25">
      <c r="A168" s="130"/>
      <c r="B168" s="41"/>
      <c r="C168" s="39"/>
      <c r="D168" s="12"/>
      <c r="E168" s="12"/>
      <c r="F168" s="13"/>
      <c r="G168" s="118"/>
      <c r="H168" s="12"/>
      <c r="I168" s="13"/>
      <c r="J168" s="118"/>
      <c r="K168" s="12"/>
      <c r="L168" s="13"/>
      <c r="M168" s="118"/>
      <c r="N168" s="12"/>
      <c r="O168" s="13"/>
      <c r="P168" s="118"/>
      <c r="Q168" s="12"/>
      <c r="R168" s="13"/>
    </row>
    <row r="169" spans="1:18" x14ac:dyDescent="0.25">
      <c r="A169" s="130"/>
      <c r="B169" s="41"/>
      <c r="C169" s="39"/>
      <c r="D169" s="12"/>
      <c r="E169" s="12"/>
      <c r="F169" s="13"/>
      <c r="G169" s="118"/>
      <c r="H169" s="12"/>
      <c r="I169" s="13"/>
      <c r="J169" s="118"/>
      <c r="K169" s="12"/>
      <c r="L169" s="13"/>
      <c r="M169" s="118"/>
      <c r="N169" s="12"/>
      <c r="O169" s="13"/>
      <c r="P169" s="118"/>
      <c r="Q169" s="12"/>
      <c r="R169" s="13"/>
    </row>
    <row r="170" spans="1:18" x14ac:dyDescent="0.25">
      <c r="A170" s="130"/>
      <c r="B170" s="41"/>
      <c r="C170" s="39"/>
      <c r="D170" s="12"/>
      <c r="E170" s="12"/>
      <c r="F170" s="13"/>
      <c r="G170" s="118"/>
      <c r="H170" s="12"/>
      <c r="I170" s="13"/>
      <c r="J170" s="118"/>
      <c r="K170" s="12"/>
      <c r="L170" s="13"/>
      <c r="M170" s="118"/>
      <c r="N170" s="12"/>
      <c r="O170" s="13"/>
      <c r="P170" s="118"/>
      <c r="Q170" s="12"/>
      <c r="R170" s="13"/>
    </row>
    <row r="171" spans="1:18" x14ac:dyDescent="0.25">
      <c r="A171" s="130"/>
      <c r="B171" s="41"/>
      <c r="C171" s="39"/>
      <c r="D171" s="12"/>
      <c r="E171" s="12"/>
      <c r="F171" s="13"/>
      <c r="G171" s="118"/>
      <c r="H171" s="12"/>
      <c r="I171" s="13"/>
      <c r="J171" s="118"/>
      <c r="K171" s="12"/>
      <c r="L171" s="13"/>
      <c r="M171" s="118"/>
      <c r="N171" s="12"/>
      <c r="O171" s="13"/>
      <c r="P171" s="118"/>
      <c r="Q171" s="12"/>
      <c r="R171" s="13"/>
    </row>
    <row r="172" spans="1:18" x14ac:dyDescent="0.25">
      <c r="A172" s="130"/>
      <c r="B172" s="41"/>
      <c r="C172" s="39"/>
      <c r="D172" s="12"/>
      <c r="E172" s="12"/>
      <c r="F172" s="13"/>
      <c r="G172" s="118"/>
      <c r="H172" s="12"/>
      <c r="I172" s="13"/>
      <c r="J172" s="118"/>
      <c r="K172" s="12"/>
      <c r="L172" s="13"/>
      <c r="M172" s="118"/>
      <c r="N172" s="12"/>
      <c r="O172" s="13"/>
      <c r="P172" s="118"/>
      <c r="Q172" s="12"/>
      <c r="R172" s="13"/>
    </row>
    <row r="173" spans="1:18" x14ac:dyDescent="0.25">
      <c r="A173" s="130"/>
      <c r="B173" s="41"/>
      <c r="C173" s="39"/>
      <c r="D173" s="12"/>
      <c r="E173" s="12"/>
      <c r="F173" s="13"/>
      <c r="G173" s="118"/>
      <c r="H173" s="12"/>
      <c r="I173" s="13"/>
      <c r="J173" s="118"/>
      <c r="K173" s="12"/>
      <c r="L173" s="13"/>
      <c r="M173" s="118"/>
      <c r="N173" s="12"/>
      <c r="O173" s="13"/>
      <c r="P173" s="118"/>
      <c r="Q173" s="12"/>
      <c r="R173" s="13"/>
    </row>
    <row r="174" spans="1:18" x14ac:dyDescent="0.25">
      <c r="A174" s="130"/>
      <c r="B174" s="41"/>
      <c r="C174" s="39"/>
      <c r="D174" s="12"/>
      <c r="E174" s="12"/>
      <c r="F174" s="13"/>
      <c r="G174" s="118"/>
      <c r="H174" s="12"/>
      <c r="I174" s="13"/>
      <c r="J174" s="118"/>
      <c r="K174" s="12"/>
      <c r="L174" s="13"/>
      <c r="M174" s="118"/>
      <c r="N174" s="12"/>
      <c r="O174" s="13"/>
      <c r="P174" s="118"/>
      <c r="Q174" s="12"/>
      <c r="R174" s="13"/>
    </row>
    <row r="175" spans="1:18" x14ac:dyDescent="0.25">
      <c r="A175" s="130"/>
      <c r="B175" s="41"/>
      <c r="C175" s="39"/>
      <c r="D175" s="12"/>
      <c r="E175" s="12"/>
      <c r="F175" s="13"/>
      <c r="G175" s="118"/>
      <c r="H175" s="12"/>
      <c r="I175" s="13"/>
      <c r="J175" s="118"/>
      <c r="K175" s="12"/>
      <c r="L175" s="13"/>
      <c r="M175" s="118"/>
      <c r="N175" s="12"/>
      <c r="O175" s="13"/>
      <c r="P175" s="118"/>
      <c r="Q175" s="12"/>
      <c r="R175" s="13"/>
    </row>
    <row r="176" spans="1:18" x14ac:dyDescent="0.25">
      <c r="A176" s="130"/>
      <c r="B176" s="41"/>
      <c r="C176" s="39"/>
      <c r="D176" s="12"/>
      <c r="E176" s="12"/>
      <c r="F176" s="13"/>
      <c r="G176" s="118"/>
      <c r="H176" s="12"/>
      <c r="I176" s="13"/>
      <c r="J176" s="118"/>
      <c r="K176" s="12"/>
      <c r="L176" s="13"/>
      <c r="M176" s="118"/>
      <c r="N176" s="12"/>
      <c r="O176" s="13"/>
      <c r="P176" s="118"/>
      <c r="Q176" s="12"/>
      <c r="R176" s="13"/>
    </row>
    <row r="177" spans="1:18" x14ac:dyDescent="0.25">
      <c r="A177" s="130"/>
      <c r="B177" s="41"/>
      <c r="C177" s="39"/>
      <c r="D177" s="12"/>
      <c r="E177" s="12"/>
      <c r="F177" s="13"/>
      <c r="G177" s="118"/>
      <c r="H177" s="12"/>
      <c r="I177" s="13"/>
      <c r="J177" s="118"/>
      <c r="K177" s="12"/>
      <c r="L177" s="13"/>
      <c r="M177" s="118"/>
      <c r="N177" s="12"/>
      <c r="O177" s="13"/>
      <c r="P177" s="118"/>
      <c r="Q177" s="12"/>
      <c r="R177" s="13"/>
    </row>
    <row r="178" spans="1:18" x14ac:dyDescent="0.25">
      <c r="A178" s="130"/>
      <c r="B178" s="41"/>
      <c r="C178" s="39"/>
      <c r="D178" s="12"/>
      <c r="E178" s="12"/>
      <c r="F178" s="13"/>
      <c r="G178" s="118"/>
      <c r="H178" s="12"/>
      <c r="I178" s="13"/>
      <c r="J178" s="118"/>
      <c r="K178" s="12"/>
      <c r="L178" s="13"/>
      <c r="M178" s="118"/>
      <c r="N178" s="12"/>
      <c r="O178" s="13"/>
      <c r="P178" s="118"/>
      <c r="Q178" s="12"/>
      <c r="R178" s="13"/>
    </row>
    <row r="179" spans="1:18" x14ac:dyDescent="0.25">
      <c r="A179" s="130"/>
      <c r="B179" s="41"/>
      <c r="C179" s="39"/>
      <c r="D179" s="12"/>
      <c r="E179" s="12"/>
      <c r="F179" s="13"/>
      <c r="G179" s="118"/>
      <c r="H179" s="12"/>
      <c r="I179" s="13"/>
      <c r="J179" s="118"/>
      <c r="K179" s="12"/>
      <c r="L179" s="13"/>
      <c r="M179" s="118"/>
      <c r="N179" s="12"/>
      <c r="O179" s="13"/>
      <c r="P179" s="118"/>
      <c r="Q179" s="12"/>
      <c r="R179" s="13"/>
    </row>
    <row r="180" spans="1:18" x14ac:dyDescent="0.25">
      <c r="A180" s="130"/>
      <c r="B180" s="41"/>
      <c r="C180" s="39"/>
      <c r="D180" s="12"/>
      <c r="E180" s="12"/>
      <c r="F180" s="13"/>
      <c r="G180" s="118"/>
      <c r="H180" s="12"/>
      <c r="I180" s="13"/>
      <c r="J180" s="118"/>
      <c r="K180" s="12"/>
      <c r="L180" s="13"/>
      <c r="M180" s="118"/>
      <c r="N180" s="12"/>
      <c r="O180" s="13"/>
      <c r="P180" s="118"/>
      <c r="Q180" s="12"/>
      <c r="R180" s="13"/>
    </row>
    <row r="181" spans="1:18" x14ac:dyDescent="0.25">
      <c r="A181" s="130"/>
      <c r="B181" s="41"/>
      <c r="C181" s="39"/>
      <c r="D181" s="12"/>
      <c r="E181" s="12"/>
      <c r="F181" s="13"/>
      <c r="G181" s="118"/>
      <c r="H181" s="12"/>
      <c r="I181" s="13"/>
      <c r="J181" s="118"/>
      <c r="K181" s="12"/>
      <c r="L181" s="13"/>
      <c r="M181" s="118"/>
      <c r="N181" s="12"/>
      <c r="O181" s="13"/>
      <c r="P181" s="118"/>
      <c r="Q181" s="12"/>
      <c r="R181" s="13"/>
    </row>
    <row r="182" spans="1:18" x14ac:dyDescent="0.25">
      <c r="A182" s="130"/>
      <c r="B182" s="41"/>
      <c r="C182" s="39"/>
      <c r="D182" s="12"/>
      <c r="E182" s="12"/>
      <c r="F182" s="13"/>
      <c r="G182" s="118"/>
      <c r="H182" s="12"/>
      <c r="I182" s="13"/>
      <c r="J182" s="118"/>
      <c r="K182" s="12"/>
      <c r="L182" s="13"/>
      <c r="M182" s="118"/>
      <c r="N182" s="12"/>
      <c r="O182" s="13"/>
      <c r="P182" s="118"/>
      <c r="Q182" s="12"/>
      <c r="R182" s="13"/>
    </row>
    <row r="183" spans="1:18" x14ac:dyDescent="0.25">
      <c r="A183" s="130"/>
      <c r="B183" s="41"/>
      <c r="C183" s="39"/>
      <c r="D183" s="12"/>
      <c r="E183" s="12"/>
      <c r="F183" s="13"/>
      <c r="G183" s="118"/>
      <c r="H183" s="12"/>
      <c r="I183" s="13"/>
      <c r="J183" s="118"/>
      <c r="K183" s="12"/>
      <c r="L183" s="13"/>
      <c r="M183" s="118"/>
      <c r="N183" s="12"/>
      <c r="O183" s="13"/>
      <c r="P183" s="118"/>
      <c r="Q183" s="12"/>
      <c r="R183" s="13"/>
    </row>
    <row r="184" spans="1:18" x14ac:dyDescent="0.25">
      <c r="A184" s="130"/>
      <c r="B184" s="41"/>
      <c r="C184" s="39"/>
      <c r="D184" s="12"/>
      <c r="E184" s="12"/>
      <c r="F184" s="13"/>
      <c r="G184" s="118"/>
      <c r="H184" s="12"/>
      <c r="I184" s="13"/>
      <c r="J184" s="118"/>
      <c r="K184" s="12"/>
      <c r="L184" s="13"/>
      <c r="M184" s="118"/>
      <c r="N184" s="12"/>
      <c r="O184" s="13"/>
      <c r="P184" s="118"/>
      <c r="Q184" s="12"/>
      <c r="R184" s="13"/>
    </row>
    <row r="185" spans="1:18" x14ac:dyDescent="0.25">
      <c r="A185" s="130"/>
      <c r="B185" s="41"/>
      <c r="C185" s="39"/>
      <c r="D185" s="12"/>
      <c r="E185" s="12"/>
      <c r="F185" s="13"/>
      <c r="G185" s="118"/>
      <c r="H185" s="12"/>
      <c r="I185" s="13"/>
      <c r="J185" s="118"/>
      <c r="K185" s="12"/>
      <c r="L185" s="13"/>
      <c r="M185" s="118"/>
      <c r="N185" s="12"/>
      <c r="O185" s="13"/>
      <c r="P185" s="118"/>
      <c r="Q185" s="12"/>
      <c r="R185" s="13"/>
    </row>
    <row r="186" spans="1:18" x14ac:dyDescent="0.25">
      <c r="A186" s="130"/>
      <c r="B186" s="41"/>
      <c r="C186" s="39"/>
      <c r="D186" s="12"/>
      <c r="E186" s="12"/>
      <c r="F186" s="13"/>
      <c r="G186" s="118"/>
      <c r="H186" s="12"/>
      <c r="I186" s="13"/>
      <c r="J186" s="118"/>
      <c r="K186" s="12"/>
      <c r="L186" s="13"/>
      <c r="M186" s="118"/>
      <c r="N186" s="12"/>
      <c r="O186" s="13"/>
      <c r="P186" s="118"/>
      <c r="Q186" s="12"/>
      <c r="R186" s="13"/>
    </row>
    <row r="187" spans="1:18" x14ac:dyDescent="0.25">
      <c r="A187" s="130"/>
      <c r="B187" s="41"/>
      <c r="C187" s="39"/>
      <c r="D187" s="12"/>
      <c r="E187" s="12"/>
      <c r="F187" s="13"/>
      <c r="G187" s="118"/>
      <c r="H187" s="12"/>
      <c r="I187" s="13"/>
      <c r="J187" s="118"/>
      <c r="K187" s="12"/>
      <c r="L187" s="13"/>
      <c r="M187" s="118"/>
      <c r="N187" s="12"/>
      <c r="O187" s="13"/>
      <c r="P187" s="118"/>
      <c r="Q187" s="12"/>
      <c r="R187" s="13"/>
    </row>
    <row r="188" spans="1:18" x14ac:dyDescent="0.25">
      <c r="A188" s="130"/>
      <c r="B188" s="41"/>
      <c r="C188" s="39"/>
      <c r="D188" s="12"/>
      <c r="E188" s="12"/>
      <c r="F188" s="13"/>
      <c r="G188" s="118"/>
      <c r="H188" s="12"/>
      <c r="I188" s="13"/>
      <c r="J188" s="118"/>
      <c r="K188" s="12"/>
      <c r="L188" s="13"/>
      <c r="M188" s="118"/>
      <c r="N188" s="12"/>
      <c r="O188" s="13"/>
      <c r="P188" s="118"/>
      <c r="Q188" s="12"/>
      <c r="R188" s="13"/>
    </row>
    <row r="189" spans="1:18" x14ac:dyDescent="0.25">
      <c r="A189" s="130"/>
      <c r="B189" s="41"/>
      <c r="C189" s="39"/>
      <c r="D189" s="12"/>
      <c r="E189" s="12"/>
      <c r="F189" s="13"/>
      <c r="G189" s="118"/>
      <c r="H189" s="12"/>
      <c r="I189" s="13"/>
      <c r="J189" s="118"/>
      <c r="K189" s="12"/>
      <c r="L189" s="13"/>
      <c r="M189" s="118"/>
      <c r="N189" s="12"/>
      <c r="O189" s="13"/>
      <c r="P189" s="118"/>
      <c r="Q189" s="12"/>
      <c r="R189" s="13"/>
    </row>
    <row r="190" spans="1:18" x14ac:dyDescent="0.25">
      <c r="A190" s="130"/>
      <c r="B190" s="41"/>
      <c r="C190" s="39"/>
      <c r="D190" s="12"/>
      <c r="E190" s="12"/>
      <c r="F190" s="13"/>
      <c r="G190" s="118"/>
      <c r="H190" s="12"/>
      <c r="I190" s="13"/>
      <c r="J190" s="118"/>
      <c r="K190" s="12"/>
      <c r="L190" s="13"/>
      <c r="M190" s="118"/>
      <c r="N190" s="12"/>
      <c r="O190" s="13"/>
      <c r="P190" s="118"/>
      <c r="Q190" s="12"/>
      <c r="R190" s="13"/>
    </row>
    <row r="191" spans="1:18" x14ac:dyDescent="0.25">
      <c r="A191" s="130"/>
      <c r="B191" s="41"/>
      <c r="C191" s="39"/>
      <c r="D191" s="12"/>
      <c r="E191" s="12"/>
      <c r="F191" s="13"/>
      <c r="G191" s="118"/>
      <c r="H191" s="12"/>
      <c r="I191" s="13"/>
      <c r="J191" s="118"/>
      <c r="K191" s="12"/>
      <c r="L191" s="13"/>
      <c r="M191" s="118"/>
      <c r="N191" s="12"/>
      <c r="O191" s="13"/>
      <c r="P191" s="118"/>
      <c r="Q191" s="12"/>
      <c r="R191" s="13"/>
    </row>
    <row r="192" spans="1:18" x14ac:dyDescent="0.25">
      <c r="A192" s="130"/>
      <c r="B192" s="41"/>
      <c r="C192" s="39"/>
      <c r="D192" s="12"/>
      <c r="E192" s="12"/>
      <c r="F192" s="13"/>
      <c r="G192" s="118"/>
      <c r="H192" s="12"/>
      <c r="I192" s="13"/>
      <c r="J192" s="118"/>
      <c r="K192" s="12"/>
      <c r="L192" s="13"/>
      <c r="M192" s="118"/>
      <c r="N192" s="12"/>
      <c r="O192" s="13"/>
      <c r="P192" s="118"/>
      <c r="Q192" s="12"/>
      <c r="R192" s="13"/>
    </row>
    <row r="193" spans="1:18" x14ac:dyDescent="0.25">
      <c r="A193" s="130"/>
      <c r="B193" s="41"/>
      <c r="C193" s="39"/>
      <c r="D193" s="12"/>
      <c r="E193" s="12"/>
      <c r="F193" s="13"/>
      <c r="G193" s="118"/>
      <c r="H193" s="12"/>
      <c r="I193" s="13"/>
      <c r="J193" s="118"/>
      <c r="K193" s="12"/>
      <c r="L193" s="13"/>
      <c r="M193" s="118"/>
      <c r="N193" s="12"/>
      <c r="O193" s="13"/>
      <c r="P193" s="118"/>
      <c r="Q193" s="12"/>
      <c r="R193" s="13"/>
    </row>
    <row r="194" spans="1:18" x14ac:dyDescent="0.25">
      <c r="A194" s="130"/>
      <c r="B194" s="41"/>
      <c r="C194" s="39"/>
      <c r="D194" s="12"/>
      <c r="E194" s="12"/>
      <c r="F194" s="13"/>
      <c r="G194" s="118"/>
      <c r="H194" s="12"/>
      <c r="I194" s="13"/>
      <c r="J194" s="118"/>
      <c r="K194" s="12"/>
      <c r="L194" s="13"/>
      <c r="M194" s="118"/>
      <c r="N194" s="12"/>
      <c r="O194" s="13"/>
      <c r="P194" s="118"/>
      <c r="Q194" s="12"/>
      <c r="R194" s="13"/>
    </row>
    <row r="195" spans="1:18" x14ac:dyDescent="0.25">
      <c r="A195" s="130"/>
      <c r="B195" s="41"/>
      <c r="C195" s="39"/>
      <c r="D195" s="12"/>
      <c r="E195" s="12"/>
      <c r="F195" s="13"/>
      <c r="G195" s="118"/>
      <c r="H195" s="12"/>
      <c r="I195" s="13"/>
      <c r="J195" s="118"/>
      <c r="K195" s="12"/>
      <c r="L195" s="13"/>
      <c r="M195" s="118"/>
      <c r="N195" s="12"/>
      <c r="O195" s="13"/>
      <c r="P195" s="118"/>
      <c r="Q195" s="12"/>
      <c r="R195" s="13"/>
    </row>
    <row r="196" spans="1:18" x14ac:dyDescent="0.25">
      <c r="A196" s="130"/>
      <c r="B196" s="41"/>
      <c r="C196" s="39"/>
      <c r="D196" s="12"/>
      <c r="E196" s="12"/>
      <c r="F196" s="13"/>
      <c r="G196" s="118"/>
      <c r="H196" s="12"/>
      <c r="I196" s="13"/>
      <c r="J196" s="118"/>
      <c r="K196" s="12"/>
      <c r="L196" s="13"/>
      <c r="M196" s="118"/>
      <c r="N196" s="12"/>
      <c r="O196" s="13"/>
      <c r="P196" s="118"/>
      <c r="Q196" s="12"/>
      <c r="R196" s="13"/>
    </row>
    <row r="197" spans="1:18" x14ac:dyDescent="0.25">
      <c r="A197" s="130"/>
      <c r="B197" s="41"/>
      <c r="C197" s="39"/>
      <c r="D197" s="12"/>
      <c r="E197" s="12"/>
      <c r="F197" s="13"/>
      <c r="G197" s="118"/>
      <c r="H197" s="12"/>
      <c r="I197" s="13"/>
      <c r="J197" s="118"/>
      <c r="K197" s="12"/>
      <c r="L197" s="13"/>
      <c r="M197" s="118"/>
      <c r="N197" s="12"/>
      <c r="O197" s="13"/>
      <c r="P197" s="118"/>
      <c r="Q197" s="12"/>
      <c r="R197" s="13"/>
    </row>
    <row r="198" spans="1:18" x14ac:dyDescent="0.25">
      <c r="A198" s="130"/>
      <c r="B198" s="41"/>
      <c r="C198" s="39"/>
      <c r="D198" s="12"/>
      <c r="E198" s="12"/>
      <c r="F198" s="13"/>
      <c r="G198" s="118"/>
      <c r="H198" s="12"/>
      <c r="I198" s="13"/>
      <c r="J198" s="118"/>
      <c r="K198" s="12"/>
      <c r="L198" s="13"/>
      <c r="M198" s="118"/>
      <c r="N198" s="12"/>
      <c r="O198" s="13"/>
      <c r="P198" s="118"/>
      <c r="Q198" s="12"/>
      <c r="R198" s="13"/>
    </row>
    <row r="199" spans="1:18" x14ac:dyDescent="0.25">
      <c r="A199" s="130"/>
      <c r="B199" s="41"/>
      <c r="C199" s="39"/>
      <c r="D199" s="12"/>
      <c r="E199" s="12"/>
      <c r="F199" s="13"/>
      <c r="G199" s="118"/>
      <c r="H199" s="12"/>
      <c r="I199" s="13"/>
      <c r="J199" s="118"/>
      <c r="K199" s="12"/>
      <c r="L199" s="13"/>
      <c r="M199" s="118"/>
      <c r="N199" s="12"/>
      <c r="O199" s="13"/>
      <c r="P199" s="118"/>
      <c r="Q199" s="12"/>
      <c r="R199" s="13"/>
    </row>
    <row r="200" spans="1:18" x14ac:dyDescent="0.25">
      <c r="A200" s="130"/>
      <c r="B200" s="41"/>
      <c r="C200" s="39"/>
      <c r="D200" s="12"/>
      <c r="E200" s="12"/>
      <c r="F200" s="13"/>
      <c r="G200" s="118"/>
      <c r="H200" s="12"/>
      <c r="I200" s="13"/>
      <c r="J200" s="118"/>
      <c r="K200" s="12"/>
      <c r="L200" s="13"/>
      <c r="M200" s="118"/>
      <c r="N200" s="12"/>
      <c r="O200" s="13"/>
      <c r="P200" s="118"/>
      <c r="Q200" s="12"/>
      <c r="R200" s="13"/>
    </row>
    <row r="201" spans="1:18" x14ac:dyDescent="0.25">
      <c r="A201" s="130"/>
      <c r="B201" s="41"/>
      <c r="C201" s="39"/>
      <c r="D201" s="12"/>
      <c r="E201" s="12"/>
      <c r="F201" s="13"/>
      <c r="G201" s="118"/>
      <c r="H201" s="12"/>
      <c r="I201" s="13"/>
      <c r="J201" s="118"/>
      <c r="K201" s="12"/>
      <c r="L201" s="13"/>
      <c r="M201" s="118"/>
      <c r="N201" s="12"/>
      <c r="O201" s="13"/>
      <c r="P201" s="118"/>
      <c r="Q201" s="12"/>
      <c r="R201" s="13"/>
    </row>
    <row r="202" spans="1:18" x14ac:dyDescent="0.25">
      <c r="A202" s="130"/>
      <c r="B202" s="41"/>
      <c r="C202" s="39"/>
      <c r="D202" s="12"/>
      <c r="E202" s="12"/>
      <c r="F202" s="13"/>
      <c r="G202" s="118"/>
      <c r="H202" s="12"/>
      <c r="I202" s="13"/>
      <c r="J202" s="118"/>
      <c r="K202" s="12"/>
      <c r="L202" s="13"/>
      <c r="M202" s="118"/>
      <c r="N202" s="12"/>
      <c r="O202" s="13"/>
      <c r="P202" s="118"/>
      <c r="Q202" s="12"/>
      <c r="R202" s="13"/>
    </row>
    <row r="203" spans="1:18" x14ac:dyDescent="0.25">
      <c r="A203" s="130"/>
      <c r="B203" s="41"/>
      <c r="C203" s="39"/>
      <c r="D203" s="12"/>
      <c r="E203" s="12"/>
      <c r="F203" s="13"/>
      <c r="G203" s="118"/>
      <c r="H203" s="12"/>
      <c r="I203" s="13"/>
      <c r="J203" s="118"/>
      <c r="K203" s="12"/>
      <c r="L203" s="13"/>
      <c r="M203" s="118"/>
      <c r="N203" s="12"/>
      <c r="O203" s="13"/>
      <c r="P203" s="118"/>
      <c r="Q203" s="12"/>
      <c r="R203" s="13"/>
    </row>
    <row r="204" spans="1:18" x14ac:dyDescent="0.25">
      <c r="A204" s="130"/>
      <c r="B204" s="41"/>
      <c r="C204" s="39"/>
      <c r="D204" s="12"/>
      <c r="E204" s="12"/>
      <c r="F204" s="13"/>
      <c r="G204" s="118"/>
      <c r="H204" s="12"/>
      <c r="I204" s="13"/>
      <c r="J204" s="118"/>
      <c r="K204" s="12"/>
      <c r="L204" s="13"/>
      <c r="M204" s="118"/>
      <c r="N204" s="12"/>
      <c r="O204" s="13"/>
      <c r="P204" s="118"/>
      <c r="Q204" s="12"/>
      <c r="R204" s="13"/>
    </row>
    <row r="205" spans="1:18" x14ac:dyDescent="0.25">
      <c r="A205" s="130"/>
      <c r="B205" s="41"/>
      <c r="C205" s="39"/>
      <c r="D205" s="12"/>
      <c r="E205" s="12"/>
      <c r="F205" s="13"/>
      <c r="G205" s="118"/>
      <c r="H205" s="12"/>
      <c r="I205" s="13"/>
      <c r="J205" s="118"/>
      <c r="K205" s="12"/>
      <c r="L205" s="13"/>
      <c r="M205" s="118"/>
      <c r="N205" s="12"/>
      <c r="O205" s="13"/>
      <c r="P205" s="118"/>
      <c r="Q205" s="12"/>
      <c r="R205" s="13"/>
    </row>
    <row r="206" spans="1:18" x14ac:dyDescent="0.25">
      <c r="A206" s="130"/>
      <c r="B206" s="41"/>
      <c r="C206" s="39"/>
      <c r="D206" s="12"/>
      <c r="E206" s="12"/>
      <c r="F206" s="13"/>
      <c r="G206" s="118"/>
      <c r="H206" s="12"/>
      <c r="I206" s="13"/>
      <c r="J206" s="118"/>
      <c r="K206" s="12"/>
      <c r="L206" s="13"/>
      <c r="M206" s="118"/>
      <c r="N206" s="12"/>
      <c r="O206" s="13"/>
      <c r="P206" s="118"/>
      <c r="Q206" s="12"/>
      <c r="R206" s="13"/>
    </row>
    <row r="207" spans="1:18" x14ac:dyDescent="0.25">
      <c r="A207" s="130"/>
      <c r="B207" s="41"/>
      <c r="C207" s="39"/>
      <c r="D207" s="12"/>
      <c r="E207" s="12"/>
      <c r="F207" s="13"/>
      <c r="G207" s="118"/>
      <c r="H207" s="12"/>
      <c r="I207" s="13"/>
      <c r="J207" s="118"/>
      <c r="K207" s="12"/>
      <c r="L207" s="13"/>
      <c r="M207" s="118"/>
      <c r="N207" s="12"/>
      <c r="O207" s="13"/>
      <c r="P207" s="118"/>
      <c r="Q207" s="12"/>
      <c r="R207" s="13"/>
    </row>
    <row r="208" spans="1:18" x14ac:dyDescent="0.25">
      <c r="A208" s="130"/>
      <c r="B208" s="41"/>
      <c r="C208" s="39"/>
      <c r="D208" s="12"/>
      <c r="E208" s="12"/>
      <c r="F208" s="13"/>
      <c r="G208" s="118"/>
      <c r="H208" s="12"/>
      <c r="I208" s="13"/>
      <c r="J208" s="118"/>
      <c r="K208" s="12"/>
      <c r="L208" s="13"/>
      <c r="M208" s="118"/>
      <c r="N208" s="12"/>
      <c r="O208" s="13"/>
      <c r="P208" s="118"/>
      <c r="Q208" s="12"/>
      <c r="R208" s="13"/>
    </row>
    <row r="209" spans="1:18" x14ac:dyDescent="0.25">
      <c r="A209" s="130"/>
      <c r="B209" s="41"/>
      <c r="C209" s="39"/>
      <c r="D209" s="12"/>
      <c r="E209" s="12"/>
      <c r="F209" s="13"/>
      <c r="G209" s="118"/>
      <c r="H209" s="12"/>
      <c r="I209" s="13"/>
      <c r="J209" s="118"/>
      <c r="K209" s="12"/>
      <c r="L209" s="13"/>
      <c r="M209" s="118"/>
      <c r="N209" s="12"/>
      <c r="O209" s="13"/>
      <c r="P209" s="118"/>
      <c r="Q209" s="12"/>
      <c r="R209" s="13"/>
    </row>
    <row r="210" spans="1:18" x14ac:dyDescent="0.25">
      <c r="A210" s="130"/>
      <c r="B210" s="41"/>
      <c r="C210" s="39"/>
      <c r="D210" s="12"/>
      <c r="E210" s="12"/>
      <c r="F210" s="13"/>
      <c r="G210" s="118"/>
      <c r="H210" s="12"/>
      <c r="I210" s="13"/>
      <c r="J210" s="118"/>
      <c r="K210" s="12"/>
      <c r="L210" s="13"/>
      <c r="M210" s="118"/>
      <c r="N210" s="12"/>
      <c r="O210" s="13"/>
      <c r="P210" s="118"/>
      <c r="Q210" s="12"/>
      <c r="R210" s="13"/>
    </row>
    <row r="211" spans="1:18" x14ac:dyDescent="0.25">
      <c r="A211" s="130"/>
      <c r="B211" s="41"/>
      <c r="C211" s="39"/>
      <c r="D211" s="12"/>
      <c r="E211" s="12"/>
      <c r="F211" s="13"/>
      <c r="G211" s="118"/>
      <c r="H211" s="12"/>
      <c r="I211" s="13"/>
      <c r="J211" s="118"/>
      <c r="K211" s="12"/>
      <c r="L211" s="13"/>
      <c r="M211" s="118"/>
      <c r="N211" s="12"/>
      <c r="O211" s="13"/>
      <c r="P211" s="118"/>
      <c r="Q211" s="12"/>
      <c r="R211" s="13"/>
    </row>
    <row r="212" spans="1:18" x14ac:dyDescent="0.25">
      <c r="A212" s="130"/>
      <c r="B212" s="41"/>
      <c r="C212" s="39"/>
      <c r="D212" s="12"/>
      <c r="E212" s="12"/>
      <c r="F212" s="13"/>
      <c r="G212" s="118"/>
      <c r="H212" s="12"/>
      <c r="I212" s="13"/>
      <c r="J212" s="118"/>
      <c r="K212" s="12"/>
      <c r="L212" s="13"/>
      <c r="M212" s="118"/>
      <c r="N212" s="12"/>
      <c r="O212" s="13"/>
      <c r="P212" s="118"/>
      <c r="Q212" s="12"/>
      <c r="R212" s="13"/>
    </row>
    <row r="213" spans="1:18" x14ac:dyDescent="0.25">
      <c r="A213" s="130"/>
      <c r="B213" s="41"/>
      <c r="C213" s="39"/>
      <c r="D213" s="12"/>
      <c r="E213" s="12"/>
      <c r="F213" s="13"/>
      <c r="G213" s="118"/>
      <c r="H213" s="12"/>
      <c r="I213" s="13"/>
      <c r="J213" s="118"/>
      <c r="K213" s="12"/>
      <c r="L213" s="13"/>
      <c r="M213" s="118"/>
      <c r="N213" s="12"/>
      <c r="O213" s="13"/>
      <c r="P213" s="118"/>
      <c r="Q213" s="12"/>
      <c r="R213" s="13"/>
    </row>
    <row r="214" spans="1:18" x14ac:dyDescent="0.25">
      <c r="A214" s="130"/>
      <c r="B214" s="41"/>
      <c r="C214" s="39"/>
      <c r="D214" s="12"/>
      <c r="E214" s="12"/>
      <c r="F214" s="13"/>
      <c r="G214" s="118"/>
      <c r="H214" s="12"/>
      <c r="I214" s="13"/>
      <c r="J214" s="118"/>
      <c r="K214" s="12"/>
      <c r="L214" s="13"/>
      <c r="M214" s="118"/>
      <c r="N214" s="12"/>
      <c r="O214" s="13"/>
      <c r="P214" s="118"/>
      <c r="Q214" s="12"/>
      <c r="R214" s="13"/>
    </row>
    <row r="215" spans="1:18" x14ac:dyDescent="0.25">
      <c r="A215" s="130"/>
      <c r="B215" s="41"/>
      <c r="C215" s="39"/>
      <c r="D215" s="12"/>
      <c r="E215" s="12"/>
      <c r="F215" s="13"/>
      <c r="G215" s="118"/>
      <c r="H215" s="12"/>
      <c r="I215" s="13"/>
      <c r="J215" s="118"/>
      <c r="K215" s="12"/>
      <c r="L215" s="13"/>
      <c r="M215" s="118"/>
      <c r="N215" s="12"/>
      <c r="O215" s="13"/>
      <c r="P215" s="118"/>
      <c r="Q215" s="12"/>
      <c r="R215" s="13"/>
    </row>
    <row r="216" spans="1:18" x14ac:dyDescent="0.25">
      <c r="A216" s="130"/>
      <c r="B216" s="41"/>
      <c r="C216" s="39"/>
      <c r="D216" s="12"/>
      <c r="E216" s="12"/>
      <c r="F216" s="13"/>
      <c r="G216" s="118"/>
      <c r="H216" s="12"/>
      <c r="I216" s="13"/>
      <c r="J216" s="118"/>
      <c r="K216" s="12"/>
      <c r="L216" s="13"/>
      <c r="M216" s="118"/>
      <c r="N216" s="12"/>
      <c r="O216" s="13"/>
      <c r="P216" s="118"/>
      <c r="Q216" s="12"/>
      <c r="R216" s="13"/>
    </row>
    <row r="217" spans="1:18" x14ac:dyDescent="0.25">
      <c r="A217" s="130"/>
      <c r="B217" s="41"/>
      <c r="C217" s="39"/>
      <c r="D217" s="12"/>
      <c r="E217" s="12"/>
      <c r="F217" s="13"/>
      <c r="G217" s="118"/>
      <c r="H217" s="12"/>
      <c r="I217" s="13"/>
      <c r="J217" s="118"/>
      <c r="K217" s="12"/>
      <c r="L217" s="13"/>
      <c r="M217" s="118"/>
      <c r="N217" s="12"/>
      <c r="O217" s="13"/>
      <c r="P217" s="118"/>
      <c r="Q217" s="12"/>
      <c r="R217" s="13"/>
    </row>
    <row r="218" spans="1:18" x14ac:dyDescent="0.25">
      <c r="A218" s="130"/>
      <c r="B218" s="41"/>
      <c r="C218" s="39"/>
      <c r="D218" s="12"/>
      <c r="E218" s="12"/>
      <c r="F218" s="13"/>
      <c r="G218" s="118"/>
      <c r="H218" s="12"/>
      <c r="I218" s="13"/>
      <c r="J218" s="118"/>
      <c r="K218" s="12"/>
      <c r="L218" s="13"/>
      <c r="M218" s="118"/>
      <c r="N218" s="12"/>
      <c r="O218" s="13"/>
      <c r="P218" s="118"/>
      <c r="Q218" s="12"/>
      <c r="R218" s="13"/>
    </row>
    <row r="219" spans="1:18" x14ac:dyDescent="0.25">
      <c r="A219" s="130"/>
      <c r="B219" s="41"/>
      <c r="C219" s="39"/>
      <c r="D219" s="12"/>
      <c r="E219" s="12"/>
      <c r="F219" s="13"/>
      <c r="G219" s="118"/>
      <c r="H219" s="12"/>
      <c r="I219" s="13"/>
      <c r="J219" s="118"/>
      <c r="K219" s="12"/>
      <c r="L219" s="13"/>
      <c r="M219" s="118"/>
      <c r="N219" s="12"/>
      <c r="O219" s="13"/>
      <c r="P219" s="118"/>
      <c r="Q219" s="12"/>
      <c r="R219" s="13"/>
    </row>
    <row r="220" spans="1:18" x14ac:dyDescent="0.25">
      <c r="A220" s="130"/>
      <c r="B220" s="41"/>
      <c r="C220" s="39"/>
      <c r="D220" s="12"/>
      <c r="E220" s="12"/>
      <c r="F220" s="13"/>
      <c r="G220" s="118"/>
      <c r="H220" s="12"/>
      <c r="I220" s="13"/>
      <c r="J220" s="118"/>
      <c r="K220" s="12"/>
      <c r="L220" s="13"/>
      <c r="M220" s="118"/>
      <c r="N220" s="12"/>
      <c r="O220" s="13"/>
      <c r="P220" s="118"/>
      <c r="Q220" s="12"/>
      <c r="R220" s="13"/>
    </row>
    <row r="221" spans="1:18" x14ac:dyDescent="0.25">
      <c r="A221" s="130"/>
      <c r="B221" s="41"/>
      <c r="C221" s="39"/>
      <c r="D221" s="12"/>
      <c r="E221" s="12"/>
      <c r="F221" s="13"/>
      <c r="G221" s="118"/>
      <c r="H221" s="12"/>
      <c r="I221" s="13"/>
      <c r="J221" s="118"/>
      <c r="K221" s="12"/>
      <c r="L221" s="13"/>
      <c r="M221" s="118"/>
      <c r="N221" s="12"/>
      <c r="O221" s="13"/>
      <c r="P221" s="118"/>
      <c r="Q221" s="12"/>
      <c r="R221" s="13"/>
    </row>
    <row r="222" spans="1:18" x14ac:dyDescent="0.25">
      <c r="A222" s="130"/>
      <c r="B222" s="41"/>
      <c r="C222" s="39"/>
      <c r="D222" s="12"/>
      <c r="E222" s="12"/>
      <c r="F222" s="13"/>
      <c r="G222" s="118"/>
      <c r="H222" s="12"/>
      <c r="I222" s="13"/>
      <c r="J222" s="118"/>
      <c r="K222" s="12"/>
      <c r="L222" s="13"/>
      <c r="M222" s="118"/>
      <c r="N222" s="12"/>
      <c r="O222" s="13"/>
      <c r="P222" s="118"/>
      <c r="Q222" s="12"/>
      <c r="R222" s="13"/>
    </row>
    <row r="223" spans="1:18" x14ac:dyDescent="0.25">
      <c r="A223" s="130"/>
      <c r="B223" s="41"/>
      <c r="C223" s="39"/>
      <c r="D223" s="12"/>
      <c r="E223" s="12"/>
      <c r="F223" s="13"/>
      <c r="G223" s="118"/>
      <c r="H223" s="12"/>
      <c r="I223" s="13"/>
      <c r="J223" s="118"/>
      <c r="K223" s="12"/>
      <c r="L223" s="13"/>
      <c r="M223" s="118"/>
      <c r="N223" s="12"/>
      <c r="O223" s="13"/>
      <c r="P223" s="118"/>
      <c r="Q223" s="12"/>
      <c r="R223" s="13"/>
    </row>
    <row r="224" spans="1:18" x14ac:dyDescent="0.25">
      <c r="A224" s="130"/>
      <c r="B224" s="41"/>
      <c r="C224" s="39"/>
      <c r="D224" s="12"/>
      <c r="E224" s="12"/>
      <c r="F224" s="13"/>
      <c r="G224" s="118"/>
      <c r="H224" s="12"/>
      <c r="I224" s="13"/>
      <c r="J224" s="118"/>
      <c r="K224" s="12"/>
      <c r="L224" s="13"/>
      <c r="M224" s="118"/>
      <c r="N224" s="12"/>
      <c r="O224" s="13"/>
      <c r="P224" s="118"/>
      <c r="Q224" s="12"/>
      <c r="R224" s="13"/>
    </row>
    <row r="225" spans="1:18" x14ac:dyDescent="0.25">
      <c r="A225" s="130"/>
      <c r="B225" s="41"/>
      <c r="C225" s="39"/>
      <c r="D225" s="12"/>
      <c r="E225" s="12"/>
      <c r="F225" s="13"/>
      <c r="G225" s="118"/>
      <c r="H225" s="12"/>
      <c r="I225" s="13"/>
      <c r="J225" s="118"/>
      <c r="K225" s="12"/>
      <c r="L225" s="13"/>
      <c r="M225" s="118"/>
      <c r="N225" s="12"/>
      <c r="O225" s="13"/>
      <c r="P225" s="118"/>
      <c r="Q225" s="12"/>
      <c r="R225" s="13"/>
    </row>
    <row r="226" spans="1:18" x14ac:dyDescent="0.25">
      <c r="A226" s="130"/>
      <c r="B226" s="41"/>
      <c r="C226" s="39"/>
      <c r="D226" s="12"/>
      <c r="E226" s="12"/>
      <c r="F226" s="13"/>
      <c r="G226" s="118"/>
      <c r="H226" s="12"/>
      <c r="I226" s="13"/>
      <c r="J226" s="118"/>
      <c r="K226" s="12"/>
      <c r="L226" s="13"/>
      <c r="M226" s="118"/>
      <c r="N226" s="12"/>
      <c r="O226" s="13"/>
      <c r="P226" s="118"/>
      <c r="Q226" s="12"/>
      <c r="R226" s="13"/>
    </row>
    <row r="227" spans="1:18" x14ac:dyDescent="0.25">
      <c r="A227" s="130"/>
      <c r="B227" s="41"/>
      <c r="C227" s="39"/>
      <c r="D227" s="12"/>
      <c r="E227" s="12"/>
      <c r="F227" s="13"/>
      <c r="G227" s="118"/>
      <c r="H227" s="12"/>
      <c r="I227" s="13"/>
      <c r="J227" s="118"/>
      <c r="K227" s="12"/>
      <c r="L227" s="13"/>
      <c r="M227" s="118"/>
      <c r="N227" s="12"/>
      <c r="O227" s="13"/>
      <c r="P227" s="118"/>
      <c r="Q227" s="12"/>
      <c r="R227" s="13"/>
    </row>
    <row r="228" spans="1:18" x14ac:dyDescent="0.25">
      <c r="A228" s="130"/>
      <c r="B228" s="41"/>
      <c r="C228" s="39"/>
      <c r="D228" s="12"/>
      <c r="E228" s="12"/>
      <c r="F228" s="13"/>
      <c r="G228" s="118"/>
      <c r="H228" s="12"/>
      <c r="I228" s="13"/>
      <c r="J228" s="118"/>
      <c r="K228" s="12"/>
      <c r="L228" s="13"/>
      <c r="M228" s="118"/>
      <c r="N228" s="12"/>
      <c r="O228" s="13"/>
      <c r="P228" s="118"/>
      <c r="Q228" s="12"/>
      <c r="R228" s="13"/>
    </row>
    <row r="229" spans="1:18" x14ac:dyDescent="0.25">
      <c r="A229" s="130"/>
      <c r="B229" s="41"/>
      <c r="C229" s="39"/>
      <c r="D229" s="12"/>
      <c r="E229" s="12"/>
      <c r="F229" s="13"/>
      <c r="G229" s="118"/>
      <c r="H229" s="12"/>
      <c r="I229" s="13"/>
      <c r="J229" s="118"/>
      <c r="K229" s="12"/>
      <c r="L229" s="13"/>
      <c r="M229" s="118"/>
      <c r="N229" s="12"/>
      <c r="O229" s="13"/>
      <c r="P229" s="118"/>
      <c r="Q229" s="12"/>
      <c r="R229" s="13"/>
    </row>
    <row r="230" spans="1:18" x14ac:dyDescent="0.25">
      <c r="A230" s="130"/>
      <c r="B230" s="41"/>
      <c r="C230" s="39"/>
      <c r="D230" s="12"/>
      <c r="E230" s="12"/>
      <c r="F230" s="13"/>
      <c r="G230" s="118"/>
      <c r="H230" s="12"/>
      <c r="I230" s="13"/>
      <c r="J230" s="118"/>
      <c r="K230" s="12"/>
      <c r="L230" s="13"/>
      <c r="M230" s="118"/>
      <c r="N230" s="12"/>
      <c r="O230" s="13"/>
      <c r="P230" s="118"/>
      <c r="Q230" s="12"/>
      <c r="R230" s="13"/>
    </row>
    <row r="231" spans="1:18" x14ac:dyDescent="0.25">
      <c r="A231" s="130"/>
      <c r="B231" s="41"/>
      <c r="C231" s="39"/>
      <c r="D231" s="12"/>
      <c r="E231" s="12"/>
      <c r="F231" s="13"/>
      <c r="G231" s="118"/>
      <c r="H231" s="12"/>
      <c r="I231" s="13"/>
      <c r="J231" s="118"/>
      <c r="K231" s="12"/>
      <c r="L231" s="13"/>
      <c r="M231" s="118"/>
      <c r="N231" s="12"/>
      <c r="O231" s="13"/>
      <c r="P231" s="118"/>
      <c r="Q231" s="12"/>
      <c r="R231" s="13"/>
    </row>
    <row r="232" spans="1:18" x14ac:dyDescent="0.25">
      <c r="A232" s="130"/>
      <c r="B232" s="41"/>
      <c r="C232" s="39"/>
      <c r="D232" s="12"/>
      <c r="E232" s="12"/>
      <c r="F232" s="13"/>
      <c r="G232" s="118"/>
      <c r="H232" s="12"/>
      <c r="I232" s="13"/>
      <c r="J232" s="118"/>
      <c r="K232" s="12"/>
      <c r="L232" s="13"/>
      <c r="M232" s="118"/>
      <c r="N232" s="12"/>
      <c r="O232" s="13"/>
      <c r="P232" s="118"/>
      <c r="Q232" s="12"/>
      <c r="R232" s="13"/>
    </row>
    <row r="233" spans="1:18" x14ac:dyDescent="0.25">
      <c r="A233" s="130"/>
      <c r="B233" s="41"/>
      <c r="C233" s="39"/>
      <c r="D233" s="12"/>
      <c r="E233" s="12"/>
      <c r="F233" s="13"/>
      <c r="G233" s="118"/>
      <c r="H233" s="12"/>
      <c r="I233" s="13"/>
      <c r="J233" s="118"/>
      <c r="K233" s="12"/>
      <c r="L233" s="13"/>
      <c r="M233" s="118"/>
      <c r="N233" s="12"/>
      <c r="O233" s="13"/>
      <c r="P233" s="118"/>
      <c r="Q233" s="12"/>
      <c r="R233" s="13"/>
    </row>
    <row r="234" spans="1:18" x14ac:dyDescent="0.25">
      <c r="A234" s="130"/>
      <c r="B234" s="41"/>
      <c r="C234" s="39"/>
      <c r="D234" s="12"/>
      <c r="E234" s="12"/>
      <c r="F234" s="13"/>
      <c r="G234" s="118"/>
      <c r="H234" s="12"/>
      <c r="I234" s="13"/>
      <c r="J234" s="118"/>
      <c r="K234" s="12"/>
      <c r="L234" s="13"/>
      <c r="M234" s="118"/>
      <c r="N234" s="12"/>
      <c r="O234" s="13"/>
      <c r="P234" s="118"/>
      <c r="Q234" s="12"/>
      <c r="R234" s="13"/>
    </row>
    <row r="235" spans="1:18" x14ac:dyDescent="0.25">
      <c r="A235" s="130"/>
      <c r="B235" s="41"/>
      <c r="C235" s="39"/>
      <c r="D235" s="12"/>
      <c r="E235" s="12"/>
      <c r="F235" s="13"/>
      <c r="G235" s="118"/>
      <c r="H235" s="12"/>
      <c r="I235" s="13"/>
      <c r="J235" s="118"/>
      <c r="K235" s="12"/>
      <c r="L235" s="13"/>
      <c r="M235" s="118"/>
      <c r="N235" s="12"/>
      <c r="O235" s="13"/>
      <c r="P235" s="118"/>
      <c r="Q235" s="12"/>
      <c r="R235" s="13"/>
    </row>
    <row r="236" spans="1:18" x14ac:dyDescent="0.25">
      <c r="A236" s="130"/>
      <c r="B236" s="41"/>
      <c r="C236" s="39"/>
      <c r="D236" s="12"/>
      <c r="E236" s="12"/>
      <c r="F236" s="13"/>
      <c r="G236" s="118"/>
      <c r="H236" s="12"/>
      <c r="I236" s="13"/>
      <c r="J236" s="118"/>
      <c r="K236" s="12"/>
      <c r="L236" s="13"/>
      <c r="M236" s="118"/>
      <c r="N236" s="12"/>
      <c r="O236" s="13"/>
      <c r="P236" s="118"/>
      <c r="Q236" s="12"/>
      <c r="R236" s="13"/>
    </row>
    <row r="237" spans="1:18" x14ac:dyDescent="0.25">
      <c r="A237" s="130"/>
      <c r="B237" s="41"/>
      <c r="C237" s="39"/>
      <c r="D237" s="12"/>
      <c r="E237" s="12"/>
      <c r="F237" s="13"/>
      <c r="G237" s="118"/>
      <c r="H237" s="12"/>
      <c r="I237" s="13"/>
      <c r="J237" s="118"/>
      <c r="K237" s="12"/>
      <c r="L237" s="13"/>
      <c r="M237" s="118"/>
      <c r="N237" s="12"/>
      <c r="O237" s="13"/>
      <c r="P237" s="118"/>
      <c r="Q237" s="12"/>
      <c r="R237" s="13"/>
    </row>
    <row r="238" spans="1:18" x14ac:dyDescent="0.25">
      <c r="A238" s="130"/>
      <c r="B238" s="41"/>
      <c r="C238" s="39"/>
      <c r="D238" s="12"/>
      <c r="E238" s="12"/>
      <c r="F238" s="13"/>
      <c r="G238" s="118"/>
      <c r="H238" s="12"/>
      <c r="I238" s="13"/>
      <c r="J238" s="118"/>
      <c r="K238" s="12"/>
      <c r="L238" s="13"/>
      <c r="M238" s="118"/>
      <c r="N238" s="12"/>
      <c r="O238" s="13"/>
      <c r="P238" s="118"/>
      <c r="Q238" s="12"/>
      <c r="R238" s="13"/>
    </row>
    <row r="239" spans="1:18" x14ac:dyDescent="0.25">
      <c r="A239" s="130"/>
      <c r="B239" s="41"/>
      <c r="C239" s="39"/>
      <c r="D239" s="12"/>
      <c r="E239" s="12"/>
      <c r="F239" s="13"/>
      <c r="G239" s="118"/>
      <c r="H239" s="12"/>
      <c r="I239" s="13"/>
      <c r="J239" s="118"/>
      <c r="K239" s="12"/>
      <c r="L239" s="13"/>
      <c r="M239" s="118"/>
      <c r="N239" s="12"/>
      <c r="O239" s="13"/>
      <c r="P239" s="118"/>
      <c r="Q239" s="12"/>
      <c r="R239" s="13"/>
    </row>
    <row r="240" spans="1:18" x14ac:dyDescent="0.25">
      <c r="A240" s="130"/>
      <c r="B240" s="41"/>
      <c r="C240" s="39"/>
      <c r="D240" s="12"/>
      <c r="E240" s="12"/>
      <c r="F240" s="13"/>
      <c r="G240" s="118"/>
      <c r="H240" s="12"/>
      <c r="I240" s="13"/>
      <c r="J240" s="118"/>
      <c r="K240" s="12"/>
      <c r="L240" s="13"/>
      <c r="M240" s="118"/>
      <c r="N240" s="12"/>
      <c r="O240" s="13"/>
      <c r="P240" s="118"/>
      <c r="Q240" s="12"/>
      <c r="R240" s="13"/>
    </row>
    <row r="241" spans="1:18" x14ac:dyDescent="0.25">
      <c r="A241" s="130"/>
      <c r="B241" s="41"/>
      <c r="C241" s="39"/>
      <c r="D241" s="12"/>
      <c r="E241" s="12"/>
      <c r="F241" s="13"/>
      <c r="G241" s="118"/>
      <c r="H241" s="12"/>
      <c r="I241" s="13"/>
      <c r="J241" s="118"/>
      <c r="K241" s="12"/>
      <c r="L241" s="13"/>
      <c r="M241" s="118"/>
      <c r="N241" s="12"/>
      <c r="O241" s="13"/>
      <c r="P241" s="118"/>
      <c r="Q241" s="12"/>
      <c r="R241" s="13"/>
    </row>
    <row r="242" spans="1:18" x14ac:dyDescent="0.25">
      <c r="A242" s="130"/>
      <c r="B242" s="41"/>
      <c r="C242" s="39"/>
      <c r="D242" s="12"/>
      <c r="E242" s="12"/>
      <c r="F242" s="13"/>
      <c r="G242" s="118"/>
      <c r="H242" s="12"/>
      <c r="I242" s="13"/>
      <c r="J242" s="118"/>
      <c r="K242" s="12"/>
      <c r="L242" s="13"/>
      <c r="M242" s="118"/>
      <c r="N242" s="12"/>
      <c r="O242" s="13"/>
      <c r="P242" s="118"/>
      <c r="Q242" s="12"/>
      <c r="R242" s="13"/>
    </row>
    <row r="243" spans="1:18" x14ac:dyDescent="0.25">
      <c r="A243" s="130"/>
      <c r="B243" s="41"/>
      <c r="C243" s="39"/>
      <c r="D243" s="12"/>
      <c r="E243" s="12"/>
      <c r="F243" s="13"/>
      <c r="G243" s="118"/>
      <c r="H243" s="12"/>
      <c r="I243" s="13"/>
      <c r="J243" s="118"/>
      <c r="K243" s="12"/>
      <c r="L243" s="13"/>
      <c r="M243" s="118"/>
      <c r="N243" s="12"/>
      <c r="O243" s="13"/>
      <c r="P243" s="118"/>
      <c r="Q243" s="12"/>
      <c r="R243" s="13"/>
    </row>
    <row r="244" spans="1:18" x14ac:dyDescent="0.25">
      <c r="A244" s="130"/>
      <c r="B244" s="41"/>
      <c r="C244" s="39"/>
      <c r="D244" s="12"/>
      <c r="E244" s="12"/>
      <c r="F244" s="13"/>
      <c r="G244" s="118"/>
      <c r="H244" s="12"/>
      <c r="I244" s="13"/>
      <c r="J244" s="118"/>
      <c r="K244" s="12"/>
      <c r="L244" s="13"/>
      <c r="M244" s="118"/>
      <c r="N244" s="12"/>
      <c r="O244" s="13"/>
      <c r="P244" s="118"/>
      <c r="Q244" s="12"/>
      <c r="R244" s="13"/>
    </row>
    <row r="245" spans="1:18" x14ac:dyDescent="0.25">
      <c r="A245" s="130"/>
      <c r="B245" s="41"/>
      <c r="C245" s="39"/>
      <c r="D245" s="12"/>
      <c r="E245" s="12"/>
      <c r="F245" s="13"/>
      <c r="G245" s="118"/>
      <c r="H245" s="12"/>
      <c r="I245" s="13"/>
      <c r="J245" s="118"/>
      <c r="K245" s="12"/>
      <c r="L245" s="13"/>
      <c r="M245" s="118"/>
      <c r="N245" s="12"/>
      <c r="O245" s="13"/>
      <c r="P245" s="118"/>
      <c r="Q245" s="12"/>
      <c r="R245" s="13"/>
    </row>
    <row r="246" spans="1:18" x14ac:dyDescent="0.25">
      <c r="A246" s="130"/>
      <c r="B246" s="41"/>
      <c r="C246" s="39"/>
      <c r="D246" s="12"/>
      <c r="E246" s="12"/>
      <c r="F246" s="13"/>
      <c r="G246" s="118"/>
      <c r="H246" s="12"/>
      <c r="I246" s="13"/>
      <c r="J246" s="118"/>
      <c r="K246" s="12"/>
      <c r="L246" s="13"/>
      <c r="M246" s="118"/>
      <c r="N246" s="12"/>
      <c r="O246" s="13"/>
      <c r="P246" s="118"/>
      <c r="Q246" s="12"/>
      <c r="R246" s="13"/>
    </row>
    <row r="247" spans="1:18" x14ac:dyDescent="0.25">
      <c r="A247" s="130"/>
      <c r="B247" s="41"/>
      <c r="C247" s="39"/>
      <c r="D247" s="12"/>
      <c r="E247" s="12"/>
      <c r="F247" s="13"/>
      <c r="G247" s="118"/>
      <c r="H247" s="12"/>
      <c r="I247" s="13"/>
      <c r="J247" s="118"/>
      <c r="K247" s="12"/>
      <c r="L247" s="13"/>
      <c r="M247" s="118"/>
      <c r="N247" s="12"/>
      <c r="O247" s="13"/>
      <c r="P247" s="118"/>
      <c r="Q247" s="12"/>
      <c r="R247" s="13"/>
    </row>
    <row r="248" spans="1:18" x14ac:dyDescent="0.25">
      <c r="A248" s="130"/>
      <c r="B248" s="41"/>
      <c r="C248" s="39"/>
      <c r="D248" s="12"/>
      <c r="E248" s="12"/>
      <c r="F248" s="13"/>
      <c r="G248" s="118"/>
      <c r="H248" s="12"/>
      <c r="I248" s="13"/>
      <c r="J248" s="118"/>
      <c r="K248" s="12"/>
      <c r="L248" s="13"/>
      <c r="M248" s="118"/>
      <c r="N248" s="12"/>
      <c r="O248" s="13"/>
      <c r="P248" s="118"/>
      <c r="Q248" s="12"/>
      <c r="R248" s="13"/>
    </row>
    <row r="249" spans="1:18" x14ac:dyDescent="0.25">
      <c r="A249" s="130"/>
      <c r="B249" s="41"/>
      <c r="C249" s="39"/>
      <c r="D249" s="12"/>
      <c r="E249" s="12"/>
      <c r="F249" s="13"/>
      <c r="G249" s="118"/>
      <c r="H249" s="12"/>
      <c r="I249" s="13"/>
      <c r="J249" s="118"/>
      <c r="K249" s="12"/>
      <c r="L249" s="13"/>
      <c r="M249" s="118"/>
      <c r="N249" s="12"/>
      <c r="O249" s="13"/>
      <c r="P249" s="118"/>
      <c r="Q249" s="12"/>
      <c r="R249" s="13"/>
    </row>
    <row r="250" spans="1:18" x14ac:dyDescent="0.25">
      <c r="A250" s="130"/>
      <c r="B250" s="41"/>
      <c r="C250" s="39"/>
      <c r="D250" s="12"/>
      <c r="E250" s="12"/>
      <c r="F250" s="13"/>
      <c r="G250" s="118"/>
      <c r="H250" s="12"/>
      <c r="I250" s="13"/>
      <c r="J250" s="118"/>
      <c r="K250" s="12"/>
      <c r="L250" s="13"/>
      <c r="M250" s="118"/>
      <c r="N250" s="12"/>
      <c r="O250" s="13"/>
      <c r="P250" s="118"/>
      <c r="Q250" s="12"/>
      <c r="R250" s="13"/>
    </row>
    <row r="251" spans="1:18" x14ac:dyDescent="0.25">
      <c r="A251" s="130"/>
      <c r="B251" s="41"/>
      <c r="C251" s="39"/>
      <c r="D251" s="12"/>
      <c r="E251" s="12"/>
      <c r="F251" s="13"/>
      <c r="G251" s="118"/>
      <c r="H251" s="12"/>
      <c r="I251" s="13"/>
      <c r="J251" s="118"/>
      <c r="K251" s="12"/>
      <c r="L251" s="13"/>
      <c r="M251" s="118"/>
      <c r="N251" s="12"/>
      <c r="O251" s="13"/>
      <c r="P251" s="118"/>
      <c r="Q251" s="12"/>
      <c r="R251" s="13"/>
    </row>
    <row r="252" spans="1:18" x14ac:dyDescent="0.25">
      <c r="A252" s="130"/>
      <c r="B252" s="41"/>
      <c r="C252" s="39"/>
      <c r="D252" s="12"/>
      <c r="E252" s="12"/>
      <c r="F252" s="13"/>
      <c r="G252" s="118"/>
      <c r="H252" s="12"/>
      <c r="I252" s="13"/>
      <c r="J252" s="118"/>
      <c r="K252" s="12"/>
      <c r="L252" s="13"/>
      <c r="M252" s="118"/>
      <c r="N252" s="12"/>
      <c r="O252" s="13"/>
      <c r="P252" s="118"/>
      <c r="Q252" s="12"/>
      <c r="R252" s="13"/>
    </row>
    <row r="253" spans="1:18" x14ac:dyDescent="0.25">
      <c r="A253" s="130"/>
      <c r="B253" s="41"/>
      <c r="C253" s="39"/>
      <c r="D253" s="12"/>
      <c r="E253" s="12"/>
      <c r="F253" s="13"/>
      <c r="G253" s="118"/>
      <c r="H253" s="12"/>
      <c r="I253" s="13"/>
      <c r="J253" s="118"/>
      <c r="K253" s="12"/>
      <c r="L253" s="13"/>
      <c r="M253" s="118"/>
      <c r="N253" s="12"/>
      <c r="O253" s="13"/>
      <c r="P253" s="118"/>
      <c r="Q253" s="12"/>
      <c r="R253" s="13"/>
    </row>
    <row r="254" spans="1:18" x14ac:dyDescent="0.25">
      <c r="A254" s="130"/>
      <c r="B254" s="41"/>
      <c r="C254" s="39"/>
      <c r="D254" s="12"/>
      <c r="E254" s="12"/>
      <c r="F254" s="13"/>
      <c r="G254" s="118"/>
      <c r="H254" s="12"/>
      <c r="I254" s="13"/>
      <c r="J254" s="118"/>
      <c r="K254" s="12"/>
      <c r="L254" s="13"/>
      <c r="M254" s="118"/>
      <c r="N254" s="12"/>
      <c r="O254" s="13"/>
      <c r="P254" s="118"/>
      <c r="Q254" s="12"/>
      <c r="R254" s="13"/>
    </row>
    <row r="255" spans="1:18" x14ac:dyDescent="0.25">
      <c r="A255" s="130"/>
      <c r="B255" s="41"/>
      <c r="C255" s="39"/>
      <c r="D255" s="12"/>
      <c r="E255" s="12"/>
      <c r="F255" s="13"/>
      <c r="G255" s="118"/>
      <c r="H255" s="12"/>
      <c r="I255" s="13"/>
      <c r="J255" s="118"/>
      <c r="K255" s="12"/>
      <c r="L255" s="13"/>
      <c r="M255" s="118"/>
      <c r="N255" s="12"/>
      <c r="O255" s="13"/>
      <c r="P255" s="118"/>
      <c r="Q255" s="12"/>
      <c r="R255" s="13"/>
    </row>
    <row r="256" spans="1:18" x14ac:dyDescent="0.25">
      <c r="A256" s="130"/>
      <c r="B256" s="41"/>
      <c r="C256" s="39"/>
      <c r="D256" s="12"/>
      <c r="E256" s="12"/>
      <c r="F256" s="13"/>
      <c r="G256" s="118"/>
      <c r="H256" s="12"/>
      <c r="I256" s="13"/>
      <c r="J256" s="118"/>
      <c r="K256" s="12"/>
      <c r="L256" s="13"/>
      <c r="M256" s="118"/>
      <c r="N256" s="12"/>
      <c r="O256" s="13"/>
      <c r="P256" s="118"/>
      <c r="Q256" s="12"/>
      <c r="R256" s="13"/>
    </row>
    <row r="257" spans="1:18" x14ac:dyDescent="0.25">
      <c r="A257" s="130"/>
      <c r="B257" s="41"/>
      <c r="C257" s="39"/>
      <c r="D257" s="12"/>
      <c r="E257" s="12"/>
      <c r="F257" s="13"/>
      <c r="G257" s="118"/>
      <c r="H257" s="12"/>
      <c r="I257" s="13"/>
      <c r="J257" s="118"/>
      <c r="K257" s="12"/>
      <c r="L257" s="13"/>
      <c r="M257" s="118"/>
      <c r="N257" s="12"/>
      <c r="O257" s="13"/>
      <c r="P257" s="118"/>
      <c r="Q257" s="12"/>
      <c r="R257" s="13"/>
    </row>
    <row r="258" spans="1:18" x14ac:dyDescent="0.25">
      <c r="A258" s="130"/>
      <c r="B258" s="41"/>
      <c r="C258" s="39"/>
      <c r="D258" s="12"/>
      <c r="E258" s="12"/>
      <c r="F258" s="13"/>
      <c r="G258" s="118"/>
      <c r="H258" s="12"/>
      <c r="I258" s="13"/>
      <c r="J258" s="118"/>
      <c r="K258" s="12"/>
      <c r="L258" s="13"/>
      <c r="M258" s="118"/>
      <c r="N258" s="12"/>
      <c r="O258" s="13"/>
      <c r="P258" s="118"/>
      <c r="Q258" s="12"/>
      <c r="R258" s="13"/>
    </row>
    <row r="259" spans="1:18" x14ac:dyDescent="0.25">
      <c r="A259" s="130"/>
      <c r="B259" s="41"/>
      <c r="C259" s="39"/>
      <c r="D259" s="12"/>
      <c r="E259" s="12"/>
      <c r="F259" s="13"/>
      <c r="G259" s="118"/>
      <c r="H259" s="12"/>
      <c r="I259" s="13"/>
      <c r="J259" s="118"/>
      <c r="K259" s="12"/>
      <c r="L259" s="13"/>
      <c r="M259" s="118"/>
      <c r="N259" s="12"/>
      <c r="O259" s="13"/>
      <c r="P259" s="118"/>
      <c r="Q259" s="12"/>
      <c r="R259" s="13"/>
    </row>
    <row r="260" spans="1:18" x14ac:dyDescent="0.25">
      <c r="A260" s="130"/>
      <c r="B260" s="41"/>
      <c r="C260" s="39"/>
      <c r="D260" s="12"/>
      <c r="E260" s="12"/>
      <c r="F260" s="13"/>
      <c r="G260" s="118"/>
      <c r="H260" s="12"/>
      <c r="I260" s="13"/>
      <c r="J260" s="118"/>
      <c r="K260" s="12"/>
      <c r="L260" s="13"/>
      <c r="M260" s="118"/>
      <c r="N260" s="12"/>
      <c r="O260" s="13"/>
      <c r="P260" s="118"/>
      <c r="Q260" s="12"/>
      <c r="R260" s="13"/>
    </row>
    <row r="261" spans="1:18" x14ac:dyDescent="0.25">
      <c r="A261" s="130"/>
      <c r="B261" s="41"/>
      <c r="C261" s="39"/>
      <c r="D261" s="12"/>
      <c r="E261" s="12"/>
      <c r="F261" s="13"/>
      <c r="G261" s="118"/>
      <c r="H261" s="12"/>
      <c r="I261" s="13"/>
      <c r="J261" s="118"/>
      <c r="K261" s="12"/>
      <c r="L261" s="13"/>
      <c r="M261" s="118"/>
      <c r="N261" s="12"/>
      <c r="O261" s="13"/>
      <c r="P261" s="118"/>
      <c r="Q261" s="12"/>
      <c r="R261" s="13"/>
    </row>
    <row r="262" spans="1:18" x14ac:dyDescent="0.25">
      <c r="A262" s="130"/>
      <c r="B262" s="41"/>
      <c r="C262" s="39"/>
      <c r="D262" s="12"/>
      <c r="E262" s="12"/>
      <c r="F262" s="13"/>
      <c r="G262" s="118"/>
      <c r="H262" s="12"/>
      <c r="I262" s="13"/>
      <c r="J262" s="118"/>
      <c r="K262" s="12"/>
      <c r="L262" s="13"/>
      <c r="M262" s="118"/>
      <c r="N262" s="12"/>
      <c r="O262" s="13"/>
      <c r="P262" s="118"/>
      <c r="Q262" s="12"/>
      <c r="R262" s="13"/>
    </row>
    <row r="263" spans="1:18" x14ac:dyDescent="0.25">
      <c r="A263" s="130"/>
      <c r="B263" s="41"/>
      <c r="C263" s="39"/>
      <c r="D263" s="12"/>
      <c r="E263" s="12"/>
      <c r="F263" s="13"/>
      <c r="G263" s="118"/>
      <c r="H263" s="12"/>
      <c r="I263" s="13"/>
      <c r="J263" s="118"/>
      <c r="K263" s="12"/>
      <c r="L263" s="13"/>
      <c r="M263" s="118"/>
      <c r="N263" s="12"/>
      <c r="O263" s="13"/>
      <c r="P263" s="118"/>
      <c r="Q263" s="12"/>
      <c r="R263" s="13"/>
    </row>
    <row r="264" spans="1:18" x14ac:dyDescent="0.25">
      <c r="A264" s="130"/>
      <c r="B264" s="41"/>
      <c r="C264" s="39"/>
      <c r="D264" s="12"/>
      <c r="E264" s="12"/>
      <c r="F264" s="13"/>
      <c r="G264" s="118"/>
      <c r="H264" s="12"/>
      <c r="I264" s="13"/>
      <c r="J264" s="118"/>
      <c r="K264" s="12"/>
      <c r="L264" s="13"/>
      <c r="M264" s="118"/>
      <c r="N264" s="12"/>
      <c r="O264" s="13"/>
      <c r="P264" s="118"/>
      <c r="Q264" s="12"/>
      <c r="R264" s="13"/>
    </row>
    <row r="265" spans="1:18" x14ac:dyDescent="0.25">
      <c r="A265" s="130"/>
      <c r="B265" s="41"/>
      <c r="C265" s="39"/>
      <c r="D265" s="12"/>
      <c r="E265" s="12"/>
      <c r="F265" s="13"/>
      <c r="G265" s="118"/>
      <c r="H265" s="12"/>
      <c r="I265" s="13"/>
      <c r="J265" s="118"/>
      <c r="K265" s="12"/>
      <c r="L265" s="13"/>
      <c r="M265" s="118"/>
      <c r="N265" s="12"/>
      <c r="O265" s="13"/>
      <c r="P265" s="118"/>
      <c r="Q265" s="12"/>
      <c r="R265" s="13"/>
    </row>
    <row r="266" spans="1:18" x14ac:dyDescent="0.25">
      <c r="A266" s="130"/>
      <c r="B266" s="41"/>
      <c r="C266" s="39"/>
      <c r="D266" s="12"/>
      <c r="E266" s="12"/>
      <c r="F266" s="13"/>
      <c r="G266" s="118"/>
      <c r="H266" s="12"/>
      <c r="I266" s="13"/>
      <c r="J266" s="118"/>
      <c r="K266" s="12"/>
      <c r="L266" s="13"/>
      <c r="M266" s="118"/>
      <c r="N266" s="12"/>
      <c r="O266" s="13"/>
      <c r="P266" s="118"/>
      <c r="Q266" s="12"/>
      <c r="R266" s="13"/>
    </row>
    <row r="267" spans="1:18" x14ac:dyDescent="0.25">
      <c r="A267" s="130"/>
      <c r="B267" s="41"/>
      <c r="C267" s="39"/>
      <c r="D267" s="12"/>
      <c r="E267" s="12"/>
      <c r="F267" s="13"/>
      <c r="G267" s="118"/>
      <c r="H267" s="12"/>
      <c r="I267" s="13"/>
      <c r="J267" s="118"/>
      <c r="K267" s="12"/>
      <c r="L267" s="13"/>
      <c r="M267" s="118"/>
      <c r="N267" s="12"/>
      <c r="O267" s="13"/>
      <c r="P267" s="118"/>
      <c r="Q267" s="12"/>
      <c r="R267" s="13"/>
    </row>
    <row r="268" spans="1:18" x14ac:dyDescent="0.25">
      <c r="A268" s="130"/>
      <c r="B268" s="41"/>
      <c r="C268" s="39"/>
      <c r="D268" s="12"/>
      <c r="E268" s="12"/>
      <c r="F268" s="13"/>
      <c r="G268" s="118"/>
      <c r="H268" s="12"/>
      <c r="I268" s="13"/>
      <c r="J268" s="118"/>
      <c r="K268" s="12"/>
      <c r="L268" s="13"/>
      <c r="M268" s="118"/>
      <c r="N268" s="12"/>
      <c r="O268" s="13"/>
      <c r="P268" s="118"/>
      <c r="Q268" s="12"/>
      <c r="R268" s="13"/>
    </row>
    <row r="269" spans="1:18" x14ac:dyDescent="0.25">
      <c r="A269" s="130"/>
      <c r="B269" s="41"/>
      <c r="C269" s="39"/>
      <c r="D269" s="12"/>
      <c r="E269" s="12"/>
      <c r="F269" s="13"/>
      <c r="G269" s="118"/>
      <c r="H269" s="12"/>
      <c r="I269" s="13"/>
      <c r="J269" s="118"/>
      <c r="K269" s="12"/>
      <c r="L269" s="13"/>
      <c r="M269" s="118"/>
      <c r="N269" s="12"/>
      <c r="O269" s="13"/>
      <c r="P269" s="118"/>
      <c r="Q269" s="12"/>
      <c r="R269" s="13"/>
    </row>
    <row r="270" spans="1:18" x14ac:dyDescent="0.25">
      <c r="A270" s="130"/>
      <c r="B270" s="41"/>
      <c r="C270" s="39"/>
      <c r="D270" s="12"/>
      <c r="E270" s="12"/>
      <c r="F270" s="13"/>
      <c r="G270" s="118"/>
      <c r="H270" s="12"/>
      <c r="I270" s="13"/>
      <c r="J270" s="118"/>
      <c r="K270" s="12"/>
      <c r="L270" s="13"/>
      <c r="M270" s="118"/>
      <c r="N270" s="12"/>
      <c r="O270" s="13"/>
      <c r="P270" s="118"/>
      <c r="Q270" s="12"/>
      <c r="R270" s="13"/>
    </row>
    <row r="271" spans="1:18" x14ac:dyDescent="0.25">
      <c r="A271" s="130"/>
      <c r="B271" s="41"/>
      <c r="C271" s="39"/>
      <c r="D271" s="12"/>
      <c r="E271" s="12"/>
      <c r="F271" s="13"/>
      <c r="G271" s="118"/>
      <c r="H271" s="12"/>
      <c r="I271" s="13"/>
      <c r="J271" s="118"/>
      <c r="K271" s="12"/>
      <c r="L271" s="13"/>
      <c r="M271" s="118"/>
      <c r="N271" s="12"/>
      <c r="O271" s="13"/>
      <c r="P271" s="118"/>
      <c r="Q271" s="12"/>
      <c r="R271" s="13"/>
    </row>
    <row r="272" spans="1:18" x14ac:dyDescent="0.25">
      <c r="A272" s="130"/>
      <c r="B272" s="41"/>
      <c r="C272" s="39"/>
      <c r="D272" s="12"/>
      <c r="E272" s="12"/>
      <c r="F272" s="13"/>
      <c r="G272" s="118"/>
      <c r="H272" s="12"/>
      <c r="I272" s="13"/>
      <c r="J272" s="118"/>
      <c r="K272" s="12"/>
      <c r="L272" s="13"/>
      <c r="M272" s="118"/>
      <c r="N272" s="12"/>
      <c r="O272" s="13"/>
      <c r="P272" s="118"/>
      <c r="Q272" s="12"/>
      <c r="R272" s="13"/>
    </row>
    <row r="273" spans="1:18" x14ac:dyDescent="0.25">
      <c r="A273" s="130"/>
      <c r="B273" s="41"/>
      <c r="C273" s="39"/>
      <c r="D273" s="12"/>
      <c r="E273" s="12"/>
      <c r="F273" s="13"/>
      <c r="G273" s="118"/>
      <c r="H273" s="12"/>
      <c r="I273" s="13"/>
      <c r="J273" s="118"/>
      <c r="K273" s="12"/>
      <c r="L273" s="13"/>
      <c r="M273" s="118"/>
      <c r="N273" s="12"/>
      <c r="O273" s="13"/>
      <c r="P273" s="118"/>
      <c r="Q273" s="12"/>
      <c r="R273" s="13"/>
    </row>
    <row r="274" spans="1:18" x14ac:dyDescent="0.25">
      <c r="A274" s="130"/>
      <c r="B274" s="41"/>
      <c r="C274" s="39"/>
      <c r="D274" s="12"/>
      <c r="E274" s="12"/>
      <c r="F274" s="13"/>
      <c r="G274" s="118"/>
      <c r="H274" s="12"/>
      <c r="I274" s="13"/>
      <c r="J274" s="118"/>
      <c r="K274" s="12"/>
      <c r="L274" s="13"/>
      <c r="M274" s="118"/>
      <c r="N274" s="12"/>
      <c r="O274" s="13"/>
      <c r="P274" s="118"/>
      <c r="Q274" s="12"/>
      <c r="R274" s="13"/>
    </row>
    <row r="275" spans="1:18" x14ac:dyDescent="0.25">
      <c r="A275" s="130"/>
      <c r="B275" s="41"/>
      <c r="C275" s="39"/>
      <c r="D275" s="12"/>
      <c r="E275" s="12"/>
      <c r="F275" s="13"/>
      <c r="G275" s="118"/>
      <c r="H275" s="12"/>
      <c r="I275" s="13"/>
      <c r="J275" s="118"/>
      <c r="K275" s="12"/>
      <c r="L275" s="13"/>
      <c r="M275" s="118"/>
      <c r="N275" s="12"/>
      <c r="O275" s="13"/>
      <c r="P275" s="118"/>
      <c r="Q275" s="12"/>
      <c r="R275" s="13"/>
    </row>
    <row r="276" spans="1:18" x14ac:dyDescent="0.25">
      <c r="A276" s="130"/>
      <c r="B276" s="41"/>
      <c r="C276" s="39"/>
      <c r="D276" s="12"/>
      <c r="E276" s="12"/>
      <c r="F276" s="13"/>
      <c r="G276" s="118"/>
      <c r="H276" s="12"/>
      <c r="I276" s="13"/>
      <c r="J276" s="118"/>
      <c r="K276" s="12"/>
      <c r="L276" s="13"/>
      <c r="M276" s="118"/>
      <c r="N276" s="12"/>
      <c r="O276" s="13"/>
      <c r="P276" s="118"/>
      <c r="Q276" s="12"/>
      <c r="R276" s="13"/>
    </row>
    <row r="277" spans="1:18" x14ac:dyDescent="0.25">
      <c r="A277" s="130"/>
      <c r="B277" s="41"/>
      <c r="C277" s="39"/>
      <c r="D277" s="12"/>
      <c r="E277" s="12"/>
      <c r="F277" s="13"/>
      <c r="G277" s="118"/>
      <c r="H277" s="12"/>
      <c r="I277" s="13"/>
      <c r="J277" s="118"/>
      <c r="K277" s="12"/>
      <c r="L277" s="13"/>
      <c r="M277" s="118"/>
      <c r="N277" s="12"/>
      <c r="O277" s="13"/>
      <c r="P277" s="118"/>
      <c r="Q277" s="12"/>
      <c r="R277" s="13"/>
    </row>
    <row r="278" spans="1:18" x14ac:dyDescent="0.25">
      <c r="A278" s="130"/>
      <c r="B278" s="41"/>
      <c r="C278" s="39"/>
      <c r="D278" s="12"/>
      <c r="E278" s="12"/>
      <c r="F278" s="13"/>
      <c r="G278" s="118"/>
      <c r="H278" s="12"/>
      <c r="I278" s="13"/>
      <c r="J278" s="118"/>
      <c r="K278" s="12"/>
      <c r="L278" s="13"/>
      <c r="M278" s="118"/>
      <c r="N278" s="12"/>
      <c r="O278" s="13"/>
      <c r="P278" s="118"/>
      <c r="Q278" s="12"/>
      <c r="R278" s="13"/>
    </row>
    <row r="279" spans="1:18" x14ac:dyDescent="0.25">
      <c r="A279" s="130"/>
      <c r="B279" s="41"/>
      <c r="C279" s="39"/>
      <c r="D279" s="12"/>
      <c r="E279" s="12"/>
      <c r="F279" s="13"/>
      <c r="G279" s="118"/>
      <c r="H279" s="12"/>
      <c r="I279" s="13"/>
      <c r="J279" s="118"/>
      <c r="K279" s="12"/>
      <c r="L279" s="13"/>
      <c r="M279" s="118"/>
      <c r="N279" s="12"/>
      <c r="O279" s="13"/>
      <c r="P279" s="118"/>
      <c r="Q279" s="12"/>
      <c r="R279" s="13"/>
    </row>
    <row r="280" spans="1:18" x14ac:dyDescent="0.25">
      <c r="A280" s="130"/>
      <c r="B280" s="41"/>
      <c r="C280" s="39"/>
      <c r="D280" s="12"/>
      <c r="E280" s="12"/>
      <c r="F280" s="13"/>
      <c r="G280" s="118"/>
      <c r="H280" s="12"/>
      <c r="I280" s="13"/>
      <c r="J280" s="118"/>
      <c r="K280" s="12"/>
      <c r="L280" s="13"/>
      <c r="M280" s="118"/>
      <c r="N280" s="12"/>
      <c r="O280" s="13"/>
      <c r="P280" s="118"/>
      <c r="Q280" s="12"/>
      <c r="R280" s="13"/>
    </row>
    <row r="281" spans="1:18" x14ac:dyDescent="0.25">
      <c r="A281" s="130"/>
      <c r="B281" s="41"/>
      <c r="C281" s="39"/>
      <c r="D281" s="12"/>
      <c r="E281" s="12"/>
      <c r="F281" s="13"/>
      <c r="G281" s="118"/>
      <c r="H281" s="12"/>
      <c r="I281" s="13"/>
      <c r="J281" s="118"/>
      <c r="K281" s="12"/>
      <c r="L281" s="13"/>
      <c r="M281" s="118"/>
      <c r="N281" s="12"/>
      <c r="O281" s="13"/>
      <c r="P281" s="118"/>
      <c r="Q281" s="12"/>
      <c r="R281" s="13"/>
    </row>
    <row r="282" spans="1:18" x14ac:dyDescent="0.25">
      <c r="A282" s="130"/>
      <c r="B282" s="41"/>
      <c r="C282" s="39"/>
      <c r="D282" s="12"/>
      <c r="E282" s="12"/>
      <c r="F282" s="13"/>
      <c r="G282" s="118"/>
      <c r="H282" s="12"/>
      <c r="I282" s="13"/>
      <c r="J282" s="118"/>
      <c r="K282" s="12"/>
      <c r="L282" s="13"/>
      <c r="M282" s="118"/>
      <c r="N282" s="12"/>
      <c r="O282" s="13"/>
      <c r="P282" s="118"/>
      <c r="Q282" s="12"/>
      <c r="R282" s="13"/>
    </row>
    <row r="283" spans="1:18" x14ac:dyDescent="0.25">
      <c r="A283" s="130"/>
      <c r="B283" s="41"/>
      <c r="C283" s="39"/>
      <c r="D283" s="12"/>
      <c r="E283" s="12"/>
      <c r="F283" s="13"/>
      <c r="G283" s="118"/>
      <c r="H283" s="12"/>
      <c r="I283" s="13"/>
      <c r="J283" s="118"/>
      <c r="K283" s="12"/>
      <c r="L283" s="13"/>
      <c r="M283" s="118"/>
      <c r="N283" s="12"/>
      <c r="O283" s="13"/>
      <c r="P283" s="118"/>
      <c r="Q283" s="12"/>
      <c r="R283" s="13"/>
    </row>
    <row r="284" spans="1:18" x14ac:dyDescent="0.25">
      <c r="A284" s="130"/>
      <c r="B284" s="41"/>
      <c r="C284" s="39"/>
      <c r="D284" s="12"/>
      <c r="E284" s="12"/>
      <c r="F284" s="13"/>
      <c r="G284" s="118"/>
      <c r="H284" s="12"/>
      <c r="I284" s="13"/>
      <c r="J284" s="118"/>
      <c r="K284" s="12"/>
      <c r="L284" s="13"/>
      <c r="M284" s="118"/>
      <c r="N284" s="12"/>
      <c r="O284" s="13"/>
      <c r="P284" s="118"/>
      <c r="Q284" s="12"/>
      <c r="R284" s="13"/>
    </row>
    <row r="285" spans="1:18" ht="15.75" thickBot="1" x14ac:dyDescent="0.3">
      <c r="A285" s="131"/>
      <c r="B285" s="132"/>
      <c r="C285" s="133"/>
      <c r="D285" s="17"/>
      <c r="E285" s="17"/>
      <c r="F285" s="18"/>
      <c r="G285" s="119"/>
      <c r="H285" s="17"/>
      <c r="I285" s="18"/>
      <c r="J285" s="119"/>
      <c r="K285" s="17"/>
      <c r="L285" s="18"/>
      <c r="M285" s="119"/>
      <c r="N285" s="17"/>
      <c r="O285" s="18"/>
      <c r="P285" s="119"/>
      <c r="Q285" s="17"/>
      <c r="R285" s="1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S&amp;P500_US_Quadnomial (2)</vt:lpstr>
      <vt:lpstr>US UK Long-Term GDP (Annual)</vt:lpstr>
      <vt:lpstr>S&amp;P500_USGDP Correlation</vt:lpstr>
      <vt:lpstr>S&amp;P500_US_Quadnomial</vt:lpstr>
      <vt:lpstr>STOXX600_EUGDP Correlation</vt:lpstr>
      <vt:lpstr>STOXX600_Quadnomial</vt:lpstr>
      <vt:lpstr>STOXX600_EZGDP Correlation</vt:lpstr>
      <vt:lpstr>STOXX600_EZ_Quadnomial</vt:lpstr>
      <vt:lpstr>SZSC_CNGDP Correlation</vt:lpstr>
      <vt:lpstr>SZSC_CN_Quadnomial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Vyvoda</cp:lastModifiedBy>
  <dcterms:created xsi:type="dcterms:W3CDTF">2021-01-08T09:56:59Z</dcterms:created>
  <dcterms:modified xsi:type="dcterms:W3CDTF">2025-01-09T05:22:12Z</dcterms:modified>
</cp:coreProperties>
</file>