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:\My Drive\MRV\Financial\Investing\Trading\Institute of Trading and Portfolio Management (ITPM)\2021 Trading Masterclass\Professional Trading Masterclass (PTM 2.0)\Documents\Video 06\"/>
    </mc:Choice>
  </mc:AlternateContent>
  <xr:revisionPtr revIDLastSave="0" documentId="13_ncr:1_{8E6830D7-FF06-4D34-BCE5-C01C708088CE}" xr6:coauthVersionLast="47" xr6:coauthVersionMax="47" xr10:uidLastSave="{00000000-0000-0000-0000-000000000000}"/>
  <bookViews>
    <workbookView xWindow="-38520" yWindow="-120" windowWidth="38640" windowHeight="21120" tabRatio="768" activeTab="1" xr2:uid="{00000000-000D-0000-FFFF-FFFF00000000}"/>
  </bookViews>
  <sheets>
    <sheet name="Nominal M2 - Monthly" sheetId="1" r:id="rId1"/>
    <sheet name="Historical Analysis MoM" sheetId="6" r:id="rId2"/>
  </sheets>
  <definedNames>
    <definedName name="_xlnm._FilterDatabase" localSheetId="1" hidden="1">'Historical Analysis MoM'!$A$24:$D$769</definedName>
    <definedName name="_xlnm._FilterDatabase" localSheetId="0" hidden="1">'Nominal M2 - Monthly'!$A$1:$D$2097</definedName>
    <definedName name="_xlnm.Criteria" localSheetId="1">'Historical Analysis MoM'!$M$17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0" i="6" l="1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D26" i="6" l="1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Q75" i="1"/>
  <c r="J75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7" i="1"/>
  <c r="M17" i="6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R75" i="1" s="1"/>
  <c r="R76" i="1" s="1"/>
  <c r="D14" i="1"/>
  <c r="O6" i="1" s="1"/>
  <c r="R9" i="1" l="1"/>
  <c r="O82" i="1"/>
  <c r="O86" i="1"/>
  <c r="O88" i="1"/>
  <c r="O83" i="1"/>
  <c r="O84" i="1"/>
  <c r="O85" i="1"/>
  <c r="O87" i="1"/>
  <c r="O75" i="1"/>
  <c r="O89" i="1"/>
  <c r="O76" i="1"/>
  <c r="O77" i="1"/>
  <c r="O78" i="1"/>
  <c r="O79" i="1"/>
  <c r="O80" i="1"/>
  <c r="O81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J36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8" i="1"/>
  <c r="J17" i="1"/>
  <c r="M4" i="6" l="1"/>
  <c r="M16" i="6"/>
  <c r="M13" i="6"/>
  <c r="M15" i="6"/>
  <c r="M5" i="6"/>
  <c r="M3" i="6"/>
  <c r="M6" i="6"/>
  <c r="M7" i="6"/>
  <c r="M11" i="6"/>
  <c r="M8" i="6"/>
  <c r="M14" i="6"/>
  <c r="M9" i="6"/>
  <c r="M12" i="6"/>
  <c r="M10" i="6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K75" i="1" s="1"/>
  <c r="K76" i="1" s="1"/>
  <c r="C3" i="1"/>
  <c r="H79" i="1" l="1"/>
  <c r="H81" i="1"/>
  <c r="H82" i="1"/>
  <c r="H84" i="1"/>
  <c r="H86" i="1"/>
  <c r="H80" i="1"/>
  <c r="H83" i="1"/>
  <c r="H85" i="1"/>
  <c r="H89" i="1"/>
  <c r="H88" i="1"/>
  <c r="H76" i="1"/>
  <c r="H78" i="1"/>
  <c r="H87" i="1"/>
  <c r="H77" i="1"/>
  <c r="H75" i="1"/>
  <c r="H9" i="1"/>
  <c r="R10" i="1"/>
  <c r="Q10" i="1"/>
  <c r="Q9" i="1"/>
  <c r="H4" i="1"/>
  <c r="K10" i="1"/>
  <c r="J10" i="1"/>
  <c r="H14" i="1"/>
  <c r="K9" i="1"/>
  <c r="J9" i="1"/>
  <c r="H8" i="1"/>
  <c r="H6" i="1"/>
  <c r="L10" i="1"/>
  <c r="O9" i="1"/>
  <c r="O8" i="1"/>
  <c r="O7" i="1"/>
  <c r="O4" i="1"/>
  <c r="O5" i="1"/>
  <c r="O3" i="1"/>
  <c r="O15" i="1"/>
  <c r="O14" i="1"/>
  <c r="O13" i="1"/>
  <c r="O12" i="1"/>
  <c r="O10" i="1"/>
  <c r="P30" i="1"/>
  <c r="I20" i="1"/>
  <c r="P29" i="1"/>
  <c r="R29" i="1" s="1"/>
  <c r="I30" i="1"/>
  <c r="I28" i="1"/>
  <c r="P19" i="1"/>
  <c r="P31" i="1"/>
  <c r="H10" i="1"/>
  <c r="H15" i="1"/>
  <c r="I27" i="1"/>
  <c r="P20" i="1"/>
  <c r="P32" i="1"/>
  <c r="R32" i="1" s="1"/>
  <c r="I26" i="1"/>
  <c r="P21" i="1"/>
  <c r="P33" i="1"/>
  <c r="R33" i="1" s="1"/>
  <c r="I17" i="1"/>
  <c r="I25" i="1"/>
  <c r="P22" i="1"/>
  <c r="P34" i="1"/>
  <c r="R34" i="1" s="1"/>
  <c r="H3" i="1"/>
  <c r="I18" i="1"/>
  <c r="I24" i="1"/>
  <c r="P23" i="1"/>
  <c r="R23" i="1" s="1"/>
  <c r="P35" i="1"/>
  <c r="R35" i="1" s="1"/>
  <c r="I36" i="1"/>
  <c r="H5" i="1"/>
  <c r="I35" i="1"/>
  <c r="I23" i="1"/>
  <c r="P24" i="1"/>
  <c r="R24" i="1" s="1"/>
  <c r="P36" i="1"/>
  <c r="H7" i="1"/>
  <c r="I34" i="1"/>
  <c r="I22" i="1"/>
  <c r="P25" i="1"/>
  <c r="R25" i="1" s="1"/>
  <c r="P17" i="1"/>
  <c r="R17" i="1" s="1"/>
  <c r="H12" i="1"/>
  <c r="I33" i="1"/>
  <c r="I21" i="1"/>
  <c r="P26" i="1"/>
  <c r="R26" i="1" s="1"/>
  <c r="H13" i="1"/>
  <c r="I32" i="1"/>
  <c r="K32" i="1" s="1"/>
  <c r="P27" i="1"/>
  <c r="R27" i="1" s="1"/>
  <c r="I31" i="1"/>
  <c r="I19" i="1"/>
  <c r="P28" i="1"/>
  <c r="R28" i="1" s="1"/>
  <c r="I29" i="1"/>
  <c r="P18" i="1"/>
  <c r="R18" i="1" s="1"/>
  <c r="R31" i="1" l="1"/>
  <c r="R19" i="1"/>
  <c r="K33" i="1"/>
  <c r="R22" i="1"/>
  <c r="R30" i="1"/>
  <c r="K29" i="1"/>
  <c r="R36" i="1"/>
  <c r="R21" i="1"/>
  <c r="K31" i="1"/>
  <c r="K35" i="1"/>
  <c r="R20" i="1"/>
  <c r="J3" i="1"/>
  <c r="L11" i="1"/>
  <c r="L12" i="1" s="1"/>
  <c r="O11" i="1"/>
  <c r="L3" i="1"/>
  <c r="K4" i="1"/>
  <c r="L4" i="1"/>
  <c r="J4" i="1"/>
  <c r="K3" i="1"/>
  <c r="S4" i="1"/>
  <c r="Q4" i="1"/>
  <c r="R3" i="1"/>
  <c r="S3" i="1"/>
  <c r="Q3" i="1"/>
  <c r="R4" i="1"/>
  <c r="J11" i="1"/>
  <c r="J12" i="1" s="1"/>
  <c r="K11" i="1"/>
  <c r="K12" i="1" s="1"/>
  <c r="K21" i="1"/>
  <c r="K36" i="1"/>
  <c r="K26" i="1"/>
  <c r="K28" i="1"/>
  <c r="K24" i="1"/>
  <c r="K22" i="1"/>
  <c r="K18" i="1"/>
  <c r="K19" i="1"/>
  <c r="K34" i="1"/>
  <c r="K25" i="1"/>
  <c r="K27" i="1"/>
  <c r="K23" i="1"/>
  <c r="S17" i="1"/>
  <c r="S18" i="1" s="1"/>
  <c r="K17" i="1"/>
  <c r="L17" i="1" s="1"/>
  <c r="H11" i="1"/>
  <c r="K30" i="1"/>
  <c r="K20" i="1"/>
  <c r="L5" i="1" l="1"/>
  <c r="L6" i="1" s="1"/>
  <c r="S5" i="1"/>
  <c r="S6" i="1" s="1"/>
  <c r="J5" i="1"/>
  <c r="J6" i="1" s="1"/>
  <c r="K5" i="1"/>
  <c r="K6" i="1" s="1"/>
  <c r="Q5" i="1"/>
  <c r="Q6" i="1" s="1"/>
  <c r="R5" i="1"/>
  <c r="R6" i="1" s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S19" i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R11" i="1" l="1"/>
  <c r="R12" i="1" s="1"/>
  <c r="Q11" i="1"/>
  <c r="Q12" i="1" s="1"/>
  <c r="S10" i="1"/>
  <c r="S11" i="1" s="1"/>
  <c r="S12" i="1" s="1"/>
</calcChain>
</file>

<file path=xl/sharedStrings.xml><?xml version="1.0" encoding="utf-8"?>
<sst xmlns="http://schemas.openxmlformats.org/spreadsheetml/2006/main" count="100" uniqueCount="50">
  <si>
    <t>Date</t>
  </si>
  <si>
    <t>YoY %</t>
  </si>
  <si>
    <t>Mean</t>
  </si>
  <si>
    <t>Median</t>
  </si>
  <si>
    <t>Standard Deviation</t>
  </si>
  <si>
    <t>Min</t>
  </si>
  <si>
    <t>Max</t>
  </si>
  <si>
    <t>Range</t>
  </si>
  <si>
    <t>Count</t>
  </si>
  <si>
    <t>Interval</t>
  </si>
  <si>
    <t>Kurtosis</t>
  </si>
  <si>
    <t>Skew</t>
  </si>
  <si>
    <t>Std Dev Bounds</t>
  </si>
  <si>
    <t>Probability</t>
  </si>
  <si>
    <t>Bin</t>
  </si>
  <si>
    <t>Sum</t>
  </si>
  <si>
    <t>Standard Error</t>
  </si>
  <si>
    <t>Mode</t>
  </si>
  <si>
    <t>Sample Variance</t>
  </si>
  <si>
    <t>Upper Bound</t>
  </si>
  <si>
    <t>Lower Bound</t>
  </si>
  <si>
    <t>Actual Count</t>
  </si>
  <si>
    <t>Actual % Count</t>
  </si>
  <si>
    <t>Normal % Count</t>
  </si>
  <si>
    <t>Descriptive Statistics</t>
  </si>
  <si>
    <t>Positive Data</t>
  </si>
  <si>
    <t>Negative Data</t>
  </si>
  <si>
    <t>Frequency %</t>
  </si>
  <si>
    <t>Zero</t>
  </si>
  <si>
    <t>Cu. Probability</t>
  </si>
  <si>
    <t>More</t>
  </si>
  <si>
    <t>SP500</t>
  </si>
  <si>
    <t>Nominal M2 Money Stock, Billions of Dollars, Monthly, Seasonally Adjusted</t>
  </si>
  <si>
    <t>MoM %</t>
  </si>
  <si>
    <t>M2 Money Supply Month-on-Month Percentage Change</t>
  </si>
  <si>
    <t>M2 Money Supply Year-on-Year Percentage Change</t>
  </si>
  <si>
    <t>M2 MoM</t>
  </si>
  <si>
    <t>Percentile Analysis</t>
  </si>
  <si>
    <t>Covid</t>
  </si>
  <si>
    <t>US Credit Downgrade</t>
  </si>
  <si>
    <t>Wage and Price freezes by Nixon, Exiting Bretton Woods</t>
  </si>
  <si>
    <t>End of Brokers fixed commissions</t>
  </si>
  <si>
    <t>Following assassination attempt on Reagan</t>
  </si>
  <si>
    <t>9/11 terrorist attack</t>
  </si>
  <si>
    <t>Global Financial Crisis</t>
  </si>
  <si>
    <t>Removal of Interest Rate Ceilings in Money Market Accounts</t>
  </si>
  <si>
    <t>Percentiles</t>
  </si>
  <si>
    <t>Current Value</t>
  </si>
  <si>
    <t>Percent Rank:</t>
  </si>
  <si>
    <t>Freq Adj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</si>
</sst>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164" fontId="0" fillId="0" borderId="0" xfId="0" applyNumberFormat="1"/>
    <xf numFmtId="15" fontId="0" fillId="0" borderId="0" xfId="0" applyNumberFormat="1"/>
    <xf numFmtId="15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0" fontId="3" fillId="0" borderId="0" xfId="1" applyFont="1" applyAlignment="1">
      <alignment wrapText="1"/>
    </xf>
    <xf numFmtId="0" fontId="1" fillId="0" borderId="0" xfId="0" applyFont="1"/>
    <xf numFmtId="0" fontId="0" fillId="2" borderId="4" xfId="0" applyFill="1" applyBorder="1"/>
    <xf numFmtId="0" fontId="0" fillId="2" borderId="0" xfId="0" applyFill="1"/>
    <xf numFmtId="10" fontId="0" fillId="2" borderId="0" xfId="0" applyNumberFormat="1" applyFill="1"/>
    <xf numFmtId="10" fontId="0" fillId="2" borderId="5" xfId="0" applyNumberFormat="1" applyFill="1" applyBorder="1"/>
    <xf numFmtId="0" fontId="0" fillId="2" borderId="7" xfId="0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0" fillId="2" borderId="1" xfId="0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165" fontId="0" fillId="2" borderId="5" xfId="0" applyNumberFormat="1" applyFill="1" applyBorder="1"/>
    <xf numFmtId="10" fontId="1" fillId="2" borderId="4" xfId="0" applyNumberFormat="1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8" xfId="0" applyFill="1" applyBorder="1"/>
    <xf numFmtId="166" fontId="0" fillId="2" borderId="5" xfId="0" applyNumberForma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1" fillId="2" borderId="0" xfId="0" applyFont="1" applyFill="1"/>
    <xf numFmtId="165" fontId="0" fillId="2" borderId="0" xfId="0" applyNumberFormat="1" applyFill="1"/>
    <xf numFmtId="166" fontId="0" fillId="2" borderId="0" xfId="0" applyNumberFormat="1" applyFill="1"/>
    <xf numFmtId="0" fontId="0" fillId="2" borderId="6" xfId="0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2" xfId="0" applyFill="1" applyBorder="1"/>
    <xf numFmtId="0" fontId="6" fillId="2" borderId="13" xfId="0" quotePrefix="1" applyFont="1" applyFill="1" applyBorder="1"/>
    <xf numFmtId="0" fontId="6" fillId="2" borderId="14" xfId="0" applyFont="1" applyFill="1" applyBorder="1"/>
    <xf numFmtId="0" fontId="0" fillId="2" borderId="13" xfId="0" applyFill="1" applyBorder="1"/>
    <xf numFmtId="0" fontId="6" fillId="2" borderId="13" xfId="0" applyFont="1" applyFill="1" applyBorder="1"/>
    <xf numFmtId="10" fontId="0" fillId="2" borderId="13" xfId="0" applyNumberFormat="1" applyFill="1" applyBorder="1"/>
    <xf numFmtId="10" fontId="0" fillId="2" borderId="16" xfId="0" applyNumberFormat="1" applyFill="1" applyBorder="1"/>
    <xf numFmtId="0" fontId="0" fillId="2" borderId="17" xfId="0" applyFill="1" applyBorder="1" applyAlignment="1">
      <alignment horizontal="right"/>
    </xf>
    <xf numFmtId="0" fontId="0" fillId="2" borderId="14" xfId="0" applyFill="1" applyBorder="1"/>
    <xf numFmtId="10" fontId="0" fillId="2" borderId="14" xfId="0" applyNumberFormat="1" applyFill="1" applyBorder="1"/>
    <xf numFmtId="10" fontId="0" fillId="2" borderId="18" xfId="0" applyNumberFormat="1" applyFill="1" applyBorder="1"/>
    <xf numFmtId="0" fontId="1" fillId="2" borderId="12" xfId="0" applyFont="1" applyFill="1" applyBorder="1"/>
    <xf numFmtId="0" fontId="1" fillId="2" borderId="19" xfId="0" applyFont="1" applyFill="1" applyBorder="1"/>
    <xf numFmtId="2" fontId="0" fillId="0" borderId="0" xfId="0" applyNumberFormat="1"/>
    <xf numFmtId="0" fontId="0" fillId="2" borderId="3" xfId="0" applyFill="1" applyBorder="1"/>
    <xf numFmtId="0" fontId="4" fillId="0" borderId="0" xfId="0" applyFont="1"/>
    <xf numFmtId="9" fontId="0" fillId="0" borderId="0" xfId="0" applyNumberFormat="1"/>
    <xf numFmtId="0" fontId="1" fillId="0" borderId="0" xfId="0" applyFont="1" applyAlignment="1">
      <alignment wrapText="1"/>
    </xf>
    <xf numFmtId="0" fontId="7" fillId="0" borderId="0" xfId="0" applyFont="1" applyAlignment="1">
      <alignment horizontal="centerContinuous"/>
    </xf>
    <xf numFmtId="0" fontId="8" fillId="0" borderId="0" xfId="0" applyFont="1"/>
    <xf numFmtId="13" fontId="0" fillId="0" borderId="0" xfId="0" applyNumberFormat="1"/>
    <xf numFmtId="10" fontId="0" fillId="2" borderId="15" xfId="0" applyNumberFormat="1" applyFill="1" applyBorder="1"/>
    <xf numFmtId="0" fontId="8" fillId="2" borderId="1" xfId="0" applyFont="1" applyFill="1" applyBorder="1"/>
    <xf numFmtId="9" fontId="0" fillId="2" borderId="4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2" borderId="2" xfId="0" applyFont="1" applyFill="1" applyBorder="1" applyAlignment="1">
      <alignment horizontal="left"/>
    </xf>
    <xf numFmtId="0" fontId="1" fillId="2" borderId="20" xfId="0" applyFont="1" applyFill="1" applyBorder="1"/>
    <xf numFmtId="10" fontId="0" fillId="2" borderId="21" xfId="0" applyNumberFormat="1" applyFill="1" applyBorder="1"/>
    <xf numFmtId="0" fontId="0" fillId="2" borderId="22" xfId="0" applyFill="1" applyBorder="1" applyAlignment="1">
      <alignment horizontal="right"/>
    </xf>
    <xf numFmtId="0" fontId="8" fillId="2" borderId="2" xfId="0" applyFont="1" applyFill="1" applyBorder="1"/>
    <xf numFmtId="9" fontId="0" fillId="2" borderId="0" xfId="0" applyNumberFormat="1" applyFill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17" fontId="0" fillId="2" borderId="0" xfId="0" applyNumberFormat="1" applyFill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" fontId="0" fillId="0" borderId="0" xfId="0" applyNumberFormat="1"/>
  </cellXfs>
  <cellStyles count="2">
    <cellStyle name="Normal" xfId="0" builtinId="0"/>
    <cellStyle name="Normal 2" xfId="1" xr:uid="{753EEDA9-C222-47FA-881B-98FE0ABA7B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M2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'Nominal M2 - Monthly'!$J$17:$J$36</c:f>
              <c:strCache>
                <c:ptCount val="20"/>
                <c:pt idx="0">
                  <c:v>Less than -0.80%</c:v>
                </c:pt>
                <c:pt idx="1">
                  <c:v>-0.80% to -0.65%</c:v>
                </c:pt>
                <c:pt idx="2">
                  <c:v>-0.65% to -0.50%</c:v>
                </c:pt>
                <c:pt idx="3">
                  <c:v>-0.50% to -0.35%</c:v>
                </c:pt>
                <c:pt idx="4">
                  <c:v>-0.35% to -0.20%</c:v>
                </c:pt>
                <c:pt idx="5">
                  <c:v>-0.20% to -0.05%</c:v>
                </c:pt>
                <c:pt idx="6">
                  <c:v>-0.05% to 0.10%</c:v>
                </c:pt>
                <c:pt idx="7">
                  <c:v>0.10% to 0.25%</c:v>
                </c:pt>
                <c:pt idx="8">
                  <c:v>0.25% to 0.40%</c:v>
                </c:pt>
                <c:pt idx="9">
                  <c:v>0.40% to 0.55%</c:v>
                </c:pt>
                <c:pt idx="10">
                  <c:v>0.55% to 0.70%</c:v>
                </c:pt>
                <c:pt idx="11">
                  <c:v>0.70% to 0.85%</c:v>
                </c:pt>
                <c:pt idx="12">
                  <c:v>0.85% to 1.00%</c:v>
                </c:pt>
                <c:pt idx="13">
                  <c:v>1.00% to 1.15%</c:v>
                </c:pt>
                <c:pt idx="14">
                  <c:v>1.15% to 1.30%</c:v>
                </c:pt>
                <c:pt idx="15">
                  <c:v>1.30% to 1.45%</c:v>
                </c:pt>
                <c:pt idx="16">
                  <c:v>1.45% to 1.60%</c:v>
                </c:pt>
                <c:pt idx="17">
                  <c:v>1.60% to 1.75%</c:v>
                </c:pt>
                <c:pt idx="18">
                  <c:v>1.75% to 1.90%</c:v>
                </c:pt>
                <c:pt idx="19">
                  <c:v>Greater than 1.90%</c:v>
                </c:pt>
              </c:strCache>
            </c:strRef>
          </c:cat>
          <c:val>
            <c:numRef>
              <c:f>'Nominal M2 - Monthly'!$K$17:$K$36</c:f>
              <c:numCache>
                <c:formatCode>0.00%</c:formatCode>
                <c:ptCount val="20"/>
                <c:pt idx="0">
                  <c:v>1.2658227848101266E-3</c:v>
                </c:pt>
                <c:pt idx="1">
                  <c:v>1.2658227848101266E-3</c:v>
                </c:pt>
                <c:pt idx="2">
                  <c:v>2.5316455696202532E-3</c:v>
                </c:pt>
                <c:pt idx="3">
                  <c:v>5.0632911392405064E-3</c:v>
                </c:pt>
                <c:pt idx="4">
                  <c:v>1.0126582278481013E-2</c:v>
                </c:pt>
                <c:pt idx="5">
                  <c:v>2.4050632911392405E-2</c:v>
                </c:pt>
                <c:pt idx="6">
                  <c:v>5.1898734177215189E-2</c:v>
                </c:pt>
                <c:pt idx="7">
                  <c:v>0.10126582278481013</c:v>
                </c:pt>
                <c:pt idx="8">
                  <c:v>0.14556962025316456</c:v>
                </c:pt>
                <c:pt idx="9">
                  <c:v>0.18860759493670887</c:v>
                </c:pt>
                <c:pt idx="10">
                  <c:v>0.18481012658227849</c:v>
                </c:pt>
                <c:pt idx="11">
                  <c:v>0.12531645569620253</c:v>
                </c:pt>
                <c:pt idx="12">
                  <c:v>6.3291139240506333E-2</c:v>
                </c:pt>
                <c:pt idx="13">
                  <c:v>4.5569620253164557E-2</c:v>
                </c:pt>
                <c:pt idx="14">
                  <c:v>2.4050632911392405E-2</c:v>
                </c:pt>
                <c:pt idx="15">
                  <c:v>8.8607594936708865E-3</c:v>
                </c:pt>
                <c:pt idx="16">
                  <c:v>2.5316455696202532E-3</c:v>
                </c:pt>
                <c:pt idx="17">
                  <c:v>2.5316455696202532E-3</c:v>
                </c:pt>
                <c:pt idx="18">
                  <c:v>1.2658227848101266E-3</c:v>
                </c:pt>
                <c:pt idx="19">
                  <c:v>1.0126582278481013E-2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2-496A-8120-4C1ADCA2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536175"/>
        <c:axId val="1035534927"/>
      </c:barChart>
      <c:catAx>
        <c:axId val="1035536175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4927"/>
        <c:crosses val="autoZero"/>
        <c:auto val="1"/>
        <c:lblAlgn val="ctr"/>
        <c:lblOffset val="100"/>
        <c:noMultiLvlLbl val="0"/>
      </c:catAx>
      <c:valAx>
        <c:axId val="10355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1.7801048751201143E-2"/>
              <c:y val="0.31861603468837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M2 YoY%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'Nominal M2 - Monthly'!$Q$17:$Q$36</c:f>
              <c:strCache>
                <c:ptCount val="20"/>
                <c:pt idx="0">
                  <c:v>Less than 0.00%</c:v>
                </c:pt>
                <c:pt idx="1">
                  <c:v>0.00% to 1.00%</c:v>
                </c:pt>
                <c:pt idx="2">
                  <c:v>1.00% to 2.00%</c:v>
                </c:pt>
                <c:pt idx="3">
                  <c:v>2.00% to 3.00%</c:v>
                </c:pt>
                <c:pt idx="4">
                  <c:v>3.00% to 4.00%</c:v>
                </c:pt>
                <c:pt idx="5">
                  <c:v>4.00% to 5.00%</c:v>
                </c:pt>
                <c:pt idx="6">
                  <c:v>5.00% to 6.00%</c:v>
                </c:pt>
                <c:pt idx="7">
                  <c:v>6.00% to 7.00%</c:v>
                </c:pt>
                <c:pt idx="8">
                  <c:v>7.00% to 8.00%</c:v>
                </c:pt>
                <c:pt idx="9">
                  <c:v>8.00% to 9.00%</c:v>
                </c:pt>
                <c:pt idx="10">
                  <c:v>9.00% to 10.00%</c:v>
                </c:pt>
                <c:pt idx="11">
                  <c:v>10.00% to 11.00%</c:v>
                </c:pt>
                <c:pt idx="12">
                  <c:v>11.00% to 12.00%</c:v>
                </c:pt>
                <c:pt idx="13">
                  <c:v>12.00% to 13.00%</c:v>
                </c:pt>
                <c:pt idx="14">
                  <c:v>13.00% to 14.00%</c:v>
                </c:pt>
                <c:pt idx="15">
                  <c:v>14.00% to 15.00%</c:v>
                </c:pt>
                <c:pt idx="16">
                  <c:v>15.00% to 16.00%</c:v>
                </c:pt>
                <c:pt idx="17">
                  <c:v>16.00% to 17.00%</c:v>
                </c:pt>
                <c:pt idx="18">
                  <c:v>17.00% to 18.00%</c:v>
                </c:pt>
                <c:pt idx="19">
                  <c:v>Greater than 18.00%</c:v>
                </c:pt>
              </c:strCache>
            </c:strRef>
          </c:cat>
          <c:val>
            <c:numRef>
              <c:f>'Nominal M2 - Monthly'!$R$17:$R$36</c:f>
              <c:numCache>
                <c:formatCode>0.00%</c:formatCode>
                <c:ptCount val="20"/>
                <c:pt idx="0">
                  <c:v>2.0539152759948651E-2</c:v>
                </c:pt>
                <c:pt idx="1">
                  <c:v>2.0539152759948651E-2</c:v>
                </c:pt>
                <c:pt idx="2">
                  <c:v>3.9794608472400517E-2</c:v>
                </c:pt>
                <c:pt idx="3">
                  <c:v>2.8241335044929396E-2</c:v>
                </c:pt>
                <c:pt idx="4">
                  <c:v>6.290115532734275E-2</c:v>
                </c:pt>
                <c:pt idx="5">
                  <c:v>9.2426187419768935E-2</c:v>
                </c:pt>
                <c:pt idx="6">
                  <c:v>0.13478818998716302</c:v>
                </c:pt>
                <c:pt idx="7">
                  <c:v>0.13093709884467267</c:v>
                </c:pt>
                <c:pt idx="8">
                  <c:v>0.1540436456996149</c:v>
                </c:pt>
                <c:pt idx="9">
                  <c:v>0.1245186136071887</c:v>
                </c:pt>
                <c:pt idx="10">
                  <c:v>5.7766367137355584E-2</c:v>
                </c:pt>
                <c:pt idx="11">
                  <c:v>2.1822849807445442E-2</c:v>
                </c:pt>
                <c:pt idx="12">
                  <c:v>2.1822849807445442E-2</c:v>
                </c:pt>
                <c:pt idx="13">
                  <c:v>4.3645699614890884E-2</c:v>
                </c:pt>
                <c:pt idx="14">
                  <c:v>2.8241335044929396E-2</c:v>
                </c:pt>
                <c:pt idx="15">
                  <c:v>1.2836970474967907E-3</c:v>
                </c:pt>
                <c:pt idx="16">
                  <c:v>0</c:v>
                </c:pt>
                <c:pt idx="17">
                  <c:v>1.2836970474967907E-3</c:v>
                </c:pt>
                <c:pt idx="18">
                  <c:v>0</c:v>
                </c:pt>
                <c:pt idx="19">
                  <c:v>1.540436456996149E-2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F-423E-8408-A159BACA2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536175"/>
        <c:axId val="1035534927"/>
      </c:barChart>
      <c:catAx>
        <c:axId val="1035536175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4927"/>
        <c:crosses val="autoZero"/>
        <c:auto val="1"/>
        <c:lblAlgn val="ctr"/>
        <c:lblOffset val="100"/>
        <c:noMultiLvlLbl val="0"/>
      </c:catAx>
      <c:valAx>
        <c:axId val="10355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1.7525777305789702E-2"/>
              <c:y val="0.31114020082352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3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'Nominal M2 - Monthly'!$B$1</c:f>
              <c:strCache>
                <c:ptCount val="1"/>
                <c:pt idx="0">
                  <c:v>Nominal M2 Money Stock, Billions of Dollars, Monthly, Seasonally Adjusted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'Nominal M2 - Monthly'!$A$2:$A$10000</c:f>
              <c:numCache>
                <c:formatCode>d\-mmm\-yy</c:formatCode>
                <c:ptCount val="9999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  <c:pt idx="785">
                  <c:v>45444</c:v>
                </c:pt>
                <c:pt idx="786">
                  <c:v>45474</c:v>
                </c:pt>
                <c:pt idx="787">
                  <c:v>45505</c:v>
                </c:pt>
                <c:pt idx="788">
                  <c:v>45536</c:v>
                </c:pt>
                <c:pt idx="789">
                  <c:v>45566</c:v>
                </c:pt>
                <c:pt idx="790">
                  <c:v>45597</c:v>
                </c:pt>
              </c:numCache>
            </c:numRef>
          </c:cat>
          <c:val>
            <c:numRef>
              <c:f>'Nominal M2 - Monthly'!$B$2:$B$10000</c:f>
              <c:numCache>
                <c:formatCode>0.0</c:formatCode>
                <c:ptCount val="9999"/>
                <c:pt idx="0">
                  <c:v>286.60000000000002</c:v>
                </c:pt>
                <c:pt idx="1">
                  <c:v>287.7</c:v>
                </c:pt>
                <c:pt idx="2">
                  <c:v>289.2</c:v>
                </c:pt>
                <c:pt idx="3">
                  <c:v>290.10000000000002</c:v>
                </c:pt>
                <c:pt idx="4">
                  <c:v>292.2</c:v>
                </c:pt>
                <c:pt idx="5">
                  <c:v>294.10000000000002</c:v>
                </c:pt>
                <c:pt idx="6">
                  <c:v>295.2</c:v>
                </c:pt>
                <c:pt idx="7">
                  <c:v>296.39999999999998</c:v>
                </c:pt>
                <c:pt idx="8">
                  <c:v>296.7</c:v>
                </c:pt>
                <c:pt idx="9">
                  <c:v>296.5</c:v>
                </c:pt>
                <c:pt idx="10">
                  <c:v>297.10000000000002</c:v>
                </c:pt>
                <c:pt idx="11">
                  <c:v>297.8</c:v>
                </c:pt>
                <c:pt idx="12">
                  <c:v>298.2</c:v>
                </c:pt>
                <c:pt idx="13">
                  <c:v>298.39999999999998</c:v>
                </c:pt>
                <c:pt idx="14">
                  <c:v>299.3</c:v>
                </c:pt>
                <c:pt idx="15">
                  <c:v>300.10000000000002</c:v>
                </c:pt>
                <c:pt idx="16">
                  <c:v>300.89999999999998</c:v>
                </c:pt>
                <c:pt idx="17">
                  <c:v>302.3</c:v>
                </c:pt>
                <c:pt idx="18">
                  <c:v>304.10000000000002</c:v>
                </c:pt>
                <c:pt idx="19">
                  <c:v>306.89999999999998</c:v>
                </c:pt>
                <c:pt idx="20">
                  <c:v>308.39999999999998</c:v>
                </c:pt>
                <c:pt idx="21">
                  <c:v>309.5</c:v>
                </c:pt>
                <c:pt idx="22">
                  <c:v>310.89999999999998</c:v>
                </c:pt>
                <c:pt idx="23">
                  <c:v>312.39999999999998</c:v>
                </c:pt>
                <c:pt idx="24">
                  <c:v>314.10000000000002</c:v>
                </c:pt>
                <c:pt idx="25">
                  <c:v>316.5</c:v>
                </c:pt>
                <c:pt idx="26">
                  <c:v>318.3</c:v>
                </c:pt>
                <c:pt idx="27">
                  <c:v>319.89999999999998</c:v>
                </c:pt>
                <c:pt idx="28">
                  <c:v>322.2</c:v>
                </c:pt>
                <c:pt idx="29">
                  <c:v>324.3</c:v>
                </c:pt>
                <c:pt idx="30">
                  <c:v>325.60000000000002</c:v>
                </c:pt>
                <c:pt idx="31">
                  <c:v>327.60000000000002</c:v>
                </c:pt>
                <c:pt idx="32">
                  <c:v>329.5</c:v>
                </c:pt>
                <c:pt idx="33">
                  <c:v>331.1</c:v>
                </c:pt>
                <c:pt idx="34">
                  <c:v>333.4</c:v>
                </c:pt>
                <c:pt idx="35">
                  <c:v>335.5</c:v>
                </c:pt>
                <c:pt idx="36">
                  <c:v>337.5</c:v>
                </c:pt>
                <c:pt idx="37">
                  <c:v>340.1</c:v>
                </c:pt>
                <c:pt idx="38">
                  <c:v>343.1</c:v>
                </c:pt>
                <c:pt idx="39">
                  <c:v>345.5</c:v>
                </c:pt>
                <c:pt idx="40">
                  <c:v>347.5</c:v>
                </c:pt>
                <c:pt idx="41">
                  <c:v>349.3</c:v>
                </c:pt>
                <c:pt idx="42">
                  <c:v>350.8</c:v>
                </c:pt>
                <c:pt idx="43">
                  <c:v>352.8</c:v>
                </c:pt>
                <c:pt idx="44">
                  <c:v>354.9</c:v>
                </c:pt>
                <c:pt idx="45">
                  <c:v>357.2</c:v>
                </c:pt>
                <c:pt idx="46">
                  <c:v>359.8</c:v>
                </c:pt>
                <c:pt idx="47">
                  <c:v>362.7</c:v>
                </c:pt>
                <c:pt idx="48">
                  <c:v>365.2</c:v>
                </c:pt>
                <c:pt idx="49">
                  <c:v>367.9</c:v>
                </c:pt>
                <c:pt idx="50">
                  <c:v>370.7</c:v>
                </c:pt>
                <c:pt idx="51">
                  <c:v>373.3</c:v>
                </c:pt>
                <c:pt idx="52">
                  <c:v>376.1</c:v>
                </c:pt>
                <c:pt idx="53">
                  <c:v>378.4</c:v>
                </c:pt>
                <c:pt idx="54">
                  <c:v>381.1</c:v>
                </c:pt>
                <c:pt idx="55">
                  <c:v>383.6</c:v>
                </c:pt>
                <c:pt idx="56">
                  <c:v>386</c:v>
                </c:pt>
                <c:pt idx="57">
                  <c:v>388.3</c:v>
                </c:pt>
                <c:pt idx="58">
                  <c:v>391.5</c:v>
                </c:pt>
                <c:pt idx="59">
                  <c:v>393.2</c:v>
                </c:pt>
                <c:pt idx="60">
                  <c:v>395.2</c:v>
                </c:pt>
                <c:pt idx="61">
                  <c:v>397.6</c:v>
                </c:pt>
                <c:pt idx="62">
                  <c:v>399.8</c:v>
                </c:pt>
                <c:pt idx="63">
                  <c:v>401.7</c:v>
                </c:pt>
                <c:pt idx="64">
                  <c:v>404.2</c:v>
                </c:pt>
                <c:pt idx="65">
                  <c:v>407.1</c:v>
                </c:pt>
                <c:pt idx="66">
                  <c:v>410.1</c:v>
                </c:pt>
                <c:pt idx="67">
                  <c:v>413.4</c:v>
                </c:pt>
                <c:pt idx="68">
                  <c:v>416.9</c:v>
                </c:pt>
                <c:pt idx="69">
                  <c:v>419.1</c:v>
                </c:pt>
                <c:pt idx="70">
                  <c:v>422</c:v>
                </c:pt>
                <c:pt idx="71">
                  <c:v>424.7</c:v>
                </c:pt>
                <c:pt idx="72">
                  <c:v>427.5</c:v>
                </c:pt>
                <c:pt idx="73">
                  <c:v>430.4</c:v>
                </c:pt>
                <c:pt idx="74">
                  <c:v>433.2</c:v>
                </c:pt>
                <c:pt idx="75">
                  <c:v>435.4</c:v>
                </c:pt>
                <c:pt idx="76">
                  <c:v>437.1</c:v>
                </c:pt>
                <c:pt idx="77">
                  <c:v>440.1</c:v>
                </c:pt>
                <c:pt idx="78">
                  <c:v>442.9</c:v>
                </c:pt>
                <c:pt idx="79">
                  <c:v>445.8</c:v>
                </c:pt>
                <c:pt idx="80">
                  <c:v>449.5</c:v>
                </c:pt>
                <c:pt idx="81">
                  <c:v>452.6</c:v>
                </c:pt>
                <c:pt idx="82">
                  <c:v>455.7</c:v>
                </c:pt>
                <c:pt idx="83">
                  <c:v>459.2</c:v>
                </c:pt>
                <c:pt idx="84">
                  <c:v>462</c:v>
                </c:pt>
                <c:pt idx="85">
                  <c:v>464.6</c:v>
                </c:pt>
                <c:pt idx="86">
                  <c:v>467.2</c:v>
                </c:pt>
                <c:pt idx="87">
                  <c:v>469.3</c:v>
                </c:pt>
                <c:pt idx="88">
                  <c:v>470.1</c:v>
                </c:pt>
                <c:pt idx="89">
                  <c:v>471.2</c:v>
                </c:pt>
                <c:pt idx="90">
                  <c:v>470.9</c:v>
                </c:pt>
                <c:pt idx="91">
                  <c:v>472.6</c:v>
                </c:pt>
                <c:pt idx="92">
                  <c:v>475.4</c:v>
                </c:pt>
                <c:pt idx="93">
                  <c:v>475.7</c:v>
                </c:pt>
                <c:pt idx="94">
                  <c:v>477.3</c:v>
                </c:pt>
                <c:pt idx="95">
                  <c:v>480.2</c:v>
                </c:pt>
                <c:pt idx="96">
                  <c:v>481.6</c:v>
                </c:pt>
                <c:pt idx="97">
                  <c:v>485.1</c:v>
                </c:pt>
                <c:pt idx="98">
                  <c:v>489.7</c:v>
                </c:pt>
                <c:pt idx="99">
                  <c:v>492.1</c:v>
                </c:pt>
                <c:pt idx="100">
                  <c:v>497.2</c:v>
                </c:pt>
                <c:pt idx="101">
                  <c:v>502</c:v>
                </c:pt>
                <c:pt idx="102">
                  <c:v>506.3</c:v>
                </c:pt>
                <c:pt idx="103">
                  <c:v>510.8</c:v>
                </c:pt>
                <c:pt idx="104">
                  <c:v>514.70000000000005</c:v>
                </c:pt>
                <c:pt idx="105">
                  <c:v>518.20000000000005</c:v>
                </c:pt>
                <c:pt idx="106">
                  <c:v>521.20000000000005</c:v>
                </c:pt>
                <c:pt idx="107">
                  <c:v>524.79999999999995</c:v>
                </c:pt>
                <c:pt idx="108">
                  <c:v>527.4</c:v>
                </c:pt>
                <c:pt idx="109">
                  <c:v>530.4</c:v>
                </c:pt>
                <c:pt idx="110">
                  <c:v>533.20000000000005</c:v>
                </c:pt>
                <c:pt idx="111">
                  <c:v>535.70000000000005</c:v>
                </c:pt>
                <c:pt idx="112">
                  <c:v>538.9</c:v>
                </c:pt>
                <c:pt idx="113">
                  <c:v>542.6</c:v>
                </c:pt>
                <c:pt idx="114">
                  <c:v>545.6</c:v>
                </c:pt>
                <c:pt idx="115">
                  <c:v>549.4</c:v>
                </c:pt>
                <c:pt idx="116">
                  <c:v>553.6</c:v>
                </c:pt>
                <c:pt idx="117">
                  <c:v>557.6</c:v>
                </c:pt>
                <c:pt idx="118">
                  <c:v>562.4</c:v>
                </c:pt>
                <c:pt idx="119">
                  <c:v>566.79999999999995</c:v>
                </c:pt>
                <c:pt idx="120">
                  <c:v>569.29999999999995</c:v>
                </c:pt>
                <c:pt idx="121">
                  <c:v>571.9</c:v>
                </c:pt>
                <c:pt idx="122">
                  <c:v>574.4</c:v>
                </c:pt>
                <c:pt idx="123">
                  <c:v>575.70000000000005</c:v>
                </c:pt>
                <c:pt idx="124">
                  <c:v>576.5</c:v>
                </c:pt>
                <c:pt idx="125">
                  <c:v>578.5</c:v>
                </c:pt>
                <c:pt idx="126">
                  <c:v>579.5</c:v>
                </c:pt>
                <c:pt idx="127">
                  <c:v>580.1</c:v>
                </c:pt>
                <c:pt idx="128">
                  <c:v>582.1</c:v>
                </c:pt>
                <c:pt idx="129">
                  <c:v>583.4</c:v>
                </c:pt>
                <c:pt idx="130">
                  <c:v>585.4</c:v>
                </c:pt>
                <c:pt idx="131">
                  <c:v>587.9</c:v>
                </c:pt>
                <c:pt idx="132">
                  <c:v>589.6</c:v>
                </c:pt>
                <c:pt idx="133">
                  <c:v>586.29999999999995</c:v>
                </c:pt>
                <c:pt idx="134">
                  <c:v>587.29999999999995</c:v>
                </c:pt>
                <c:pt idx="135">
                  <c:v>588.4</c:v>
                </c:pt>
                <c:pt idx="136">
                  <c:v>591.5</c:v>
                </c:pt>
                <c:pt idx="137">
                  <c:v>595.20000000000005</c:v>
                </c:pt>
                <c:pt idx="138">
                  <c:v>599.1</c:v>
                </c:pt>
                <c:pt idx="139">
                  <c:v>604.9</c:v>
                </c:pt>
                <c:pt idx="140">
                  <c:v>611.20000000000005</c:v>
                </c:pt>
                <c:pt idx="141">
                  <c:v>616.4</c:v>
                </c:pt>
                <c:pt idx="142">
                  <c:v>621.1</c:v>
                </c:pt>
                <c:pt idx="143">
                  <c:v>626.5</c:v>
                </c:pt>
                <c:pt idx="144">
                  <c:v>632.9</c:v>
                </c:pt>
                <c:pt idx="145">
                  <c:v>641</c:v>
                </c:pt>
                <c:pt idx="146">
                  <c:v>649.9</c:v>
                </c:pt>
                <c:pt idx="147">
                  <c:v>658.4</c:v>
                </c:pt>
                <c:pt idx="148">
                  <c:v>666.7</c:v>
                </c:pt>
                <c:pt idx="149">
                  <c:v>673</c:v>
                </c:pt>
                <c:pt idx="150">
                  <c:v>679.6</c:v>
                </c:pt>
                <c:pt idx="151">
                  <c:v>685.5</c:v>
                </c:pt>
                <c:pt idx="152">
                  <c:v>692.5</c:v>
                </c:pt>
                <c:pt idx="153">
                  <c:v>698.4</c:v>
                </c:pt>
                <c:pt idx="154">
                  <c:v>704.6</c:v>
                </c:pt>
                <c:pt idx="155">
                  <c:v>710.3</c:v>
                </c:pt>
                <c:pt idx="156">
                  <c:v>717.7</c:v>
                </c:pt>
                <c:pt idx="157">
                  <c:v>725.7</c:v>
                </c:pt>
                <c:pt idx="158">
                  <c:v>733.5</c:v>
                </c:pt>
                <c:pt idx="159">
                  <c:v>738.4</c:v>
                </c:pt>
                <c:pt idx="160">
                  <c:v>743.3</c:v>
                </c:pt>
                <c:pt idx="161">
                  <c:v>749.7</c:v>
                </c:pt>
                <c:pt idx="162">
                  <c:v>759.5</c:v>
                </c:pt>
                <c:pt idx="163">
                  <c:v>768.7</c:v>
                </c:pt>
                <c:pt idx="164">
                  <c:v>778.3</c:v>
                </c:pt>
                <c:pt idx="165">
                  <c:v>786.9</c:v>
                </c:pt>
                <c:pt idx="166">
                  <c:v>793.9</c:v>
                </c:pt>
                <c:pt idx="167">
                  <c:v>802.3</c:v>
                </c:pt>
                <c:pt idx="168">
                  <c:v>810.3</c:v>
                </c:pt>
                <c:pt idx="169">
                  <c:v>814.1</c:v>
                </c:pt>
                <c:pt idx="170">
                  <c:v>815.3</c:v>
                </c:pt>
                <c:pt idx="171">
                  <c:v>819.7</c:v>
                </c:pt>
                <c:pt idx="172">
                  <c:v>826.8</c:v>
                </c:pt>
                <c:pt idx="173">
                  <c:v>833.3</c:v>
                </c:pt>
                <c:pt idx="174">
                  <c:v>836.5</c:v>
                </c:pt>
                <c:pt idx="175">
                  <c:v>838.8</c:v>
                </c:pt>
                <c:pt idx="176">
                  <c:v>839.3</c:v>
                </c:pt>
                <c:pt idx="177">
                  <c:v>842.6</c:v>
                </c:pt>
                <c:pt idx="178">
                  <c:v>848.9</c:v>
                </c:pt>
                <c:pt idx="179">
                  <c:v>855.5</c:v>
                </c:pt>
                <c:pt idx="180">
                  <c:v>859.7</c:v>
                </c:pt>
                <c:pt idx="181">
                  <c:v>864.2</c:v>
                </c:pt>
                <c:pt idx="182">
                  <c:v>870.1</c:v>
                </c:pt>
                <c:pt idx="183">
                  <c:v>872.9</c:v>
                </c:pt>
                <c:pt idx="184">
                  <c:v>874.6</c:v>
                </c:pt>
                <c:pt idx="185">
                  <c:v>877.8</c:v>
                </c:pt>
                <c:pt idx="186">
                  <c:v>881.4</c:v>
                </c:pt>
                <c:pt idx="187">
                  <c:v>884.1</c:v>
                </c:pt>
                <c:pt idx="188">
                  <c:v>887.9</c:v>
                </c:pt>
                <c:pt idx="189">
                  <c:v>893.3</c:v>
                </c:pt>
                <c:pt idx="190">
                  <c:v>898.6</c:v>
                </c:pt>
                <c:pt idx="191">
                  <c:v>902.1</c:v>
                </c:pt>
                <c:pt idx="192">
                  <c:v>906.3</c:v>
                </c:pt>
                <c:pt idx="193">
                  <c:v>914.1</c:v>
                </c:pt>
                <c:pt idx="194">
                  <c:v>925</c:v>
                </c:pt>
                <c:pt idx="195">
                  <c:v>935.1</c:v>
                </c:pt>
                <c:pt idx="196">
                  <c:v>947.9</c:v>
                </c:pt>
                <c:pt idx="197">
                  <c:v>963</c:v>
                </c:pt>
                <c:pt idx="198">
                  <c:v>975.1</c:v>
                </c:pt>
                <c:pt idx="199">
                  <c:v>983.1</c:v>
                </c:pt>
                <c:pt idx="200">
                  <c:v>991.5</c:v>
                </c:pt>
                <c:pt idx="201">
                  <c:v>997.8</c:v>
                </c:pt>
                <c:pt idx="202">
                  <c:v>1006.9</c:v>
                </c:pt>
                <c:pt idx="203">
                  <c:v>1016.2</c:v>
                </c:pt>
                <c:pt idx="204">
                  <c:v>1026.5999999999999</c:v>
                </c:pt>
                <c:pt idx="205">
                  <c:v>1040.3</c:v>
                </c:pt>
                <c:pt idx="206">
                  <c:v>1050</c:v>
                </c:pt>
                <c:pt idx="207">
                  <c:v>1060.8</c:v>
                </c:pt>
                <c:pt idx="208">
                  <c:v>1072.0999999999999</c:v>
                </c:pt>
                <c:pt idx="209">
                  <c:v>1077.5999999999999</c:v>
                </c:pt>
                <c:pt idx="210">
                  <c:v>1086.3</c:v>
                </c:pt>
                <c:pt idx="211">
                  <c:v>1098.7</c:v>
                </c:pt>
                <c:pt idx="212">
                  <c:v>1110.8</c:v>
                </c:pt>
                <c:pt idx="213">
                  <c:v>1125</c:v>
                </c:pt>
                <c:pt idx="214">
                  <c:v>1138.2</c:v>
                </c:pt>
                <c:pt idx="215">
                  <c:v>1152</c:v>
                </c:pt>
                <c:pt idx="216">
                  <c:v>1165.2</c:v>
                </c:pt>
                <c:pt idx="217">
                  <c:v>1177.5999999999999</c:v>
                </c:pt>
                <c:pt idx="218">
                  <c:v>1188.5</c:v>
                </c:pt>
                <c:pt idx="219">
                  <c:v>1199.5999999999999</c:v>
                </c:pt>
                <c:pt idx="220">
                  <c:v>1209</c:v>
                </c:pt>
                <c:pt idx="221">
                  <c:v>1217.8</c:v>
                </c:pt>
                <c:pt idx="222">
                  <c:v>1226.7</c:v>
                </c:pt>
                <c:pt idx="223">
                  <c:v>1237</c:v>
                </c:pt>
                <c:pt idx="224">
                  <c:v>1246.2</c:v>
                </c:pt>
                <c:pt idx="225">
                  <c:v>1254</c:v>
                </c:pt>
                <c:pt idx="226">
                  <c:v>1262.4000000000001</c:v>
                </c:pt>
                <c:pt idx="227">
                  <c:v>1270.3</c:v>
                </c:pt>
                <c:pt idx="228">
                  <c:v>1279.7</c:v>
                </c:pt>
                <c:pt idx="229">
                  <c:v>1285.5</c:v>
                </c:pt>
                <c:pt idx="230">
                  <c:v>1292.2</c:v>
                </c:pt>
                <c:pt idx="231">
                  <c:v>1300.4000000000001</c:v>
                </c:pt>
                <c:pt idx="232">
                  <c:v>1310.5</c:v>
                </c:pt>
                <c:pt idx="233">
                  <c:v>1318.5</c:v>
                </c:pt>
                <c:pt idx="234">
                  <c:v>1324.1</c:v>
                </c:pt>
                <c:pt idx="235">
                  <c:v>1333.5</c:v>
                </c:pt>
                <c:pt idx="236">
                  <c:v>1345</c:v>
                </c:pt>
                <c:pt idx="237">
                  <c:v>1352.3</c:v>
                </c:pt>
                <c:pt idx="238">
                  <c:v>1359.1</c:v>
                </c:pt>
                <c:pt idx="239">
                  <c:v>1366</c:v>
                </c:pt>
                <c:pt idx="240">
                  <c:v>1371.6</c:v>
                </c:pt>
                <c:pt idx="241">
                  <c:v>1377.8</c:v>
                </c:pt>
                <c:pt idx="242">
                  <c:v>1387.8</c:v>
                </c:pt>
                <c:pt idx="243">
                  <c:v>1402.1</c:v>
                </c:pt>
                <c:pt idx="244">
                  <c:v>1410.2</c:v>
                </c:pt>
                <c:pt idx="245">
                  <c:v>1423</c:v>
                </c:pt>
                <c:pt idx="246">
                  <c:v>1434.8</c:v>
                </c:pt>
                <c:pt idx="247">
                  <c:v>1446.6</c:v>
                </c:pt>
                <c:pt idx="248">
                  <c:v>1454.1</c:v>
                </c:pt>
                <c:pt idx="249">
                  <c:v>1460.4</c:v>
                </c:pt>
                <c:pt idx="250">
                  <c:v>1465.9</c:v>
                </c:pt>
                <c:pt idx="251">
                  <c:v>1473.7</c:v>
                </c:pt>
                <c:pt idx="252">
                  <c:v>1482.7</c:v>
                </c:pt>
                <c:pt idx="253">
                  <c:v>1494.6</c:v>
                </c:pt>
                <c:pt idx="254">
                  <c:v>1499.8</c:v>
                </c:pt>
                <c:pt idx="255">
                  <c:v>1502.2</c:v>
                </c:pt>
                <c:pt idx="256">
                  <c:v>1512.3</c:v>
                </c:pt>
                <c:pt idx="257">
                  <c:v>1529.2</c:v>
                </c:pt>
                <c:pt idx="258">
                  <c:v>1545.5</c:v>
                </c:pt>
                <c:pt idx="259">
                  <c:v>1561.5</c:v>
                </c:pt>
                <c:pt idx="260">
                  <c:v>1574</c:v>
                </c:pt>
                <c:pt idx="261">
                  <c:v>1584.8</c:v>
                </c:pt>
                <c:pt idx="262">
                  <c:v>1595.8</c:v>
                </c:pt>
                <c:pt idx="263">
                  <c:v>1599.8</c:v>
                </c:pt>
                <c:pt idx="264">
                  <c:v>1606.9</c:v>
                </c:pt>
                <c:pt idx="265">
                  <c:v>1618.7</c:v>
                </c:pt>
                <c:pt idx="266">
                  <c:v>1636.6</c:v>
                </c:pt>
                <c:pt idx="267">
                  <c:v>1659.2</c:v>
                </c:pt>
                <c:pt idx="268">
                  <c:v>1664.2</c:v>
                </c:pt>
                <c:pt idx="269">
                  <c:v>1670.3</c:v>
                </c:pt>
                <c:pt idx="270">
                  <c:v>1681.9</c:v>
                </c:pt>
                <c:pt idx="271">
                  <c:v>1694.3</c:v>
                </c:pt>
                <c:pt idx="272">
                  <c:v>1706</c:v>
                </c:pt>
                <c:pt idx="273">
                  <c:v>1721.8</c:v>
                </c:pt>
                <c:pt idx="274">
                  <c:v>1736.1</c:v>
                </c:pt>
                <c:pt idx="275">
                  <c:v>1755.5</c:v>
                </c:pt>
                <c:pt idx="276">
                  <c:v>1770.4</c:v>
                </c:pt>
                <c:pt idx="277">
                  <c:v>1774.5</c:v>
                </c:pt>
                <c:pt idx="278">
                  <c:v>1786.5</c:v>
                </c:pt>
                <c:pt idx="279">
                  <c:v>1803.9</c:v>
                </c:pt>
                <c:pt idx="280">
                  <c:v>1815.4</c:v>
                </c:pt>
                <c:pt idx="281">
                  <c:v>1826</c:v>
                </c:pt>
                <c:pt idx="282">
                  <c:v>1831.5</c:v>
                </c:pt>
                <c:pt idx="283">
                  <c:v>1845.2</c:v>
                </c:pt>
                <c:pt idx="284">
                  <c:v>1858.4</c:v>
                </c:pt>
                <c:pt idx="285">
                  <c:v>1869.7</c:v>
                </c:pt>
                <c:pt idx="286">
                  <c:v>1883.7</c:v>
                </c:pt>
                <c:pt idx="287">
                  <c:v>1905.9</c:v>
                </c:pt>
                <c:pt idx="288">
                  <c:v>1959.4</c:v>
                </c:pt>
                <c:pt idx="289">
                  <c:v>1996.8</c:v>
                </c:pt>
                <c:pt idx="290">
                  <c:v>2015.2</c:v>
                </c:pt>
                <c:pt idx="291">
                  <c:v>2028.6</c:v>
                </c:pt>
                <c:pt idx="292">
                  <c:v>2043.1</c:v>
                </c:pt>
                <c:pt idx="293">
                  <c:v>2053.5</c:v>
                </c:pt>
                <c:pt idx="294">
                  <c:v>2064.8000000000002</c:v>
                </c:pt>
                <c:pt idx="295">
                  <c:v>2074</c:v>
                </c:pt>
                <c:pt idx="296">
                  <c:v>2083.1999999999998</c:v>
                </c:pt>
                <c:pt idx="297">
                  <c:v>2099.1999999999998</c:v>
                </c:pt>
                <c:pt idx="298">
                  <c:v>2112.3000000000002</c:v>
                </c:pt>
                <c:pt idx="299">
                  <c:v>2123.5</c:v>
                </c:pt>
                <c:pt idx="300">
                  <c:v>2138.1999999999998</c:v>
                </c:pt>
                <c:pt idx="301">
                  <c:v>2158.1999999999998</c:v>
                </c:pt>
                <c:pt idx="302">
                  <c:v>2175.1999999999998</c:v>
                </c:pt>
                <c:pt idx="303">
                  <c:v>2191.6999999999998</c:v>
                </c:pt>
                <c:pt idx="304">
                  <c:v>2204.1</c:v>
                </c:pt>
                <c:pt idx="305">
                  <c:v>2215.1</c:v>
                </c:pt>
                <c:pt idx="306">
                  <c:v>2223.5</c:v>
                </c:pt>
                <c:pt idx="307">
                  <c:v>2230.4</c:v>
                </c:pt>
                <c:pt idx="308">
                  <c:v>2244.4</c:v>
                </c:pt>
                <c:pt idx="309">
                  <c:v>2258.9</c:v>
                </c:pt>
                <c:pt idx="310">
                  <c:v>2281.4</c:v>
                </c:pt>
                <c:pt idx="311">
                  <c:v>2306.4</c:v>
                </c:pt>
                <c:pt idx="312">
                  <c:v>2332.4</c:v>
                </c:pt>
                <c:pt idx="313">
                  <c:v>2354.1</c:v>
                </c:pt>
                <c:pt idx="314">
                  <c:v>2366.1999999999998</c:v>
                </c:pt>
                <c:pt idx="315">
                  <c:v>2375.4</c:v>
                </c:pt>
                <c:pt idx="316">
                  <c:v>2389.5</c:v>
                </c:pt>
                <c:pt idx="317">
                  <c:v>2412.6</c:v>
                </c:pt>
                <c:pt idx="318">
                  <c:v>2429.5</c:v>
                </c:pt>
                <c:pt idx="319">
                  <c:v>2444</c:v>
                </c:pt>
                <c:pt idx="320">
                  <c:v>2456.4</c:v>
                </c:pt>
                <c:pt idx="321">
                  <c:v>2468</c:v>
                </c:pt>
                <c:pt idx="322">
                  <c:v>2477.8000000000002</c:v>
                </c:pt>
                <c:pt idx="323">
                  <c:v>2492.1</c:v>
                </c:pt>
                <c:pt idx="324">
                  <c:v>2502.1</c:v>
                </c:pt>
                <c:pt idx="325">
                  <c:v>2512.9</c:v>
                </c:pt>
                <c:pt idx="326">
                  <c:v>2533.1</c:v>
                </c:pt>
                <c:pt idx="327">
                  <c:v>2557.8000000000002</c:v>
                </c:pt>
                <c:pt idx="328">
                  <c:v>2584.8000000000002</c:v>
                </c:pt>
                <c:pt idx="329">
                  <c:v>2605</c:v>
                </c:pt>
                <c:pt idx="330">
                  <c:v>2626.6</c:v>
                </c:pt>
                <c:pt idx="331">
                  <c:v>2646.5</c:v>
                </c:pt>
                <c:pt idx="332">
                  <c:v>2667.8</c:v>
                </c:pt>
                <c:pt idx="333">
                  <c:v>2687.4</c:v>
                </c:pt>
                <c:pt idx="334">
                  <c:v>2701.3</c:v>
                </c:pt>
                <c:pt idx="335">
                  <c:v>2728</c:v>
                </c:pt>
                <c:pt idx="336">
                  <c:v>2743.9</c:v>
                </c:pt>
                <c:pt idx="337">
                  <c:v>2747.5</c:v>
                </c:pt>
                <c:pt idx="338">
                  <c:v>2753.7</c:v>
                </c:pt>
                <c:pt idx="339">
                  <c:v>2767.7</c:v>
                </c:pt>
                <c:pt idx="340">
                  <c:v>2772.9</c:v>
                </c:pt>
                <c:pt idx="341">
                  <c:v>2774.6</c:v>
                </c:pt>
                <c:pt idx="342">
                  <c:v>2779</c:v>
                </c:pt>
                <c:pt idx="343">
                  <c:v>2788.2</c:v>
                </c:pt>
                <c:pt idx="344">
                  <c:v>2799.5</c:v>
                </c:pt>
                <c:pt idx="345">
                  <c:v>2814.8</c:v>
                </c:pt>
                <c:pt idx="346">
                  <c:v>2818.9</c:v>
                </c:pt>
                <c:pt idx="347">
                  <c:v>2826.4</c:v>
                </c:pt>
                <c:pt idx="348">
                  <c:v>2847.4</c:v>
                </c:pt>
                <c:pt idx="349">
                  <c:v>2870.4</c:v>
                </c:pt>
                <c:pt idx="350">
                  <c:v>2890.7</c:v>
                </c:pt>
                <c:pt idx="351">
                  <c:v>2910.7</c:v>
                </c:pt>
                <c:pt idx="352">
                  <c:v>2926</c:v>
                </c:pt>
                <c:pt idx="353">
                  <c:v>2938.4</c:v>
                </c:pt>
                <c:pt idx="354">
                  <c:v>2947.2</c:v>
                </c:pt>
                <c:pt idx="355">
                  <c:v>2952</c:v>
                </c:pt>
                <c:pt idx="356">
                  <c:v>2956.9</c:v>
                </c:pt>
                <c:pt idx="357">
                  <c:v>2965.3</c:v>
                </c:pt>
                <c:pt idx="358">
                  <c:v>2980.2</c:v>
                </c:pt>
                <c:pt idx="359">
                  <c:v>2988.2</c:v>
                </c:pt>
                <c:pt idx="360">
                  <c:v>2991.7</c:v>
                </c:pt>
                <c:pt idx="361">
                  <c:v>2992.2</c:v>
                </c:pt>
                <c:pt idx="362">
                  <c:v>2999.7</c:v>
                </c:pt>
                <c:pt idx="363">
                  <c:v>3006</c:v>
                </c:pt>
                <c:pt idx="364">
                  <c:v>3011.6</c:v>
                </c:pt>
                <c:pt idx="365">
                  <c:v>3027.9</c:v>
                </c:pt>
                <c:pt idx="366">
                  <c:v>3052.4</c:v>
                </c:pt>
                <c:pt idx="367">
                  <c:v>3074.4</c:v>
                </c:pt>
                <c:pt idx="368">
                  <c:v>3092.5</c:v>
                </c:pt>
                <c:pt idx="369">
                  <c:v>3114.1</c:v>
                </c:pt>
                <c:pt idx="370">
                  <c:v>3133.3</c:v>
                </c:pt>
                <c:pt idx="371">
                  <c:v>3152.5</c:v>
                </c:pt>
                <c:pt idx="372">
                  <c:v>3166.8</c:v>
                </c:pt>
                <c:pt idx="373">
                  <c:v>3179.2</c:v>
                </c:pt>
                <c:pt idx="374">
                  <c:v>3190.1</c:v>
                </c:pt>
                <c:pt idx="375">
                  <c:v>3201.6</c:v>
                </c:pt>
                <c:pt idx="376">
                  <c:v>3200.6</c:v>
                </c:pt>
                <c:pt idx="377">
                  <c:v>3213.7</c:v>
                </c:pt>
                <c:pt idx="378">
                  <c:v>3224.5</c:v>
                </c:pt>
                <c:pt idx="379">
                  <c:v>3242</c:v>
                </c:pt>
                <c:pt idx="380">
                  <c:v>3254.6</c:v>
                </c:pt>
                <c:pt idx="381">
                  <c:v>3259.3</c:v>
                </c:pt>
                <c:pt idx="382">
                  <c:v>3262.6</c:v>
                </c:pt>
                <c:pt idx="383">
                  <c:v>3271.8</c:v>
                </c:pt>
                <c:pt idx="384">
                  <c:v>3287.7</c:v>
                </c:pt>
                <c:pt idx="385">
                  <c:v>3304.5</c:v>
                </c:pt>
                <c:pt idx="386">
                  <c:v>3321.9</c:v>
                </c:pt>
                <c:pt idx="387">
                  <c:v>3332.4</c:v>
                </c:pt>
                <c:pt idx="388">
                  <c:v>3343</c:v>
                </c:pt>
                <c:pt idx="389">
                  <c:v>3351.9</c:v>
                </c:pt>
                <c:pt idx="390">
                  <c:v>3356.1</c:v>
                </c:pt>
                <c:pt idx="391">
                  <c:v>3355</c:v>
                </c:pt>
                <c:pt idx="392">
                  <c:v>3354.9</c:v>
                </c:pt>
                <c:pt idx="393">
                  <c:v>3360.1</c:v>
                </c:pt>
                <c:pt idx="394">
                  <c:v>3365.5</c:v>
                </c:pt>
                <c:pt idx="395">
                  <c:v>3372.2</c:v>
                </c:pt>
                <c:pt idx="396">
                  <c:v>3381.2</c:v>
                </c:pt>
                <c:pt idx="397">
                  <c:v>3400</c:v>
                </c:pt>
                <c:pt idx="398">
                  <c:v>3403.9</c:v>
                </c:pt>
                <c:pt idx="399">
                  <c:v>3399.7</c:v>
                </c:pt>
                <c:pt idx="400">
                  <c:v>3398.6</c:v>
                </c:pt>
                <c:pt idx="401">
                  <c:v>3393.4</c:v>
                </c:pt>
                <c:pt idx="402">
                  <c:v>3393.9</c:v>
                </c:pt>
                <c:pt idx="403">
                  <c:v>3398.8</c:v>
                </c:pt>
                <c:pt idx="404">
                  <c:v>3410.3</c:v>
                </c:pt>
                <c:pt idx="405">
                  <c:v>3423.8</c:v>
                </c:pt>
                <c:pt idx="406">
                  <c:v>3426.5</c:v>
                </c:pt>
                <c:pt idx="407">
                  <c:v>3424.7</c:v>
                </c:pt>
                <c:pt idx="408">
                  <c:v>3419.1</c:v>
                </c:pt>
                <c:pt idx="409">
                  <c:v>3414.5</c:v>
                </c:pt>
                <c:pt idx="410">
                  <c:v>3411.7</c:v>
                </c:pt>
                <c:pt idx="411">
                  <c:v>3411.3</c:v>
                </c:pt>
                <c:pt idx="412">
                  <c:v>3436.9</c:v>
                </c:pt>
                <c:pt idx="413">
                  <c:v>3442.4</c:v>
                </c:pt>
                <c:pt idx="414">
                  <c:v>3442</c:v>
                </c:pt>
                <c:pt idx="415">
                  <c:v>3445.7</c:v>
                </c:pt>
                <c:pt idx="416">
                  <c:v>3452.2</c:v>
                </c:pt>
                <c:pt idx="417">
                  <c:v>3456.7</c:v>
                </c:pt>
                <c:pt idx="418">
                  <c:v>3470.1</c:v>
                </c:pt>
                <c:pt idx="419">
                  <c:v>3474.5</c:v>
                </c:pt>
                <c:pt idx="420">
                  <c:v>3474.9</c:v>
                </c:pt>
                <c:pt idx="421">
                  <c:v>3475.7</c:v>
                </c:pt>
                <c:pt idx="422">
                  <c:v>3480.1</c:v>
                </c:pt>
                <c:pt idx="423">
                  <c:v>3481.3</c:v>
                </c:pt>
                <c:pt idx="424">
                  <c:v>3490.8</c:v>
                </c:pt>
                <c:pt idx="425">
                  <c:v>3479.5</c:v>
                </c:pt>
                <c:pt idx="426">
                  <c:v>3488.2</c:v>
                </c:pt>
                <c:pt idx="427">
                  <c:v>3485.7</c:v>
                </c:pt>
                <c:pt idx="428">
                  <c:v>3486.1</c:v>
                </c:pt>
                <c:pt idx="429">
                  <c:v>3484.3</c:v>
                </c:pt>
                <c:pt idx="430">
                  <c:v>3487.2</c:v>
                </c:pt>
                <c:pt idx="431">
                  <c:v>3486.4</c:v>
                </c:pt>
                <c:pt idx="432">
                  <c:v>3492.4</c:v>
                </c:pt>
                <c:pt idx="433">
                  <c:v>3489.9</c:v>
                </c:pt>
                <c:pt idx="434">
                  <c:v>3491.1</c:v>
                </c:pt>
                <c:pt idx="435">
                  <c:v>3499.2</c:v>
                </c:pt>
                <c:pt idx="436">
                  <c:v>3524.2</c:v>
                </c:pt>
                <c:pt idx="437">
                  <c:v>3548.9</c:v>
                </c:pt>
                <c:pt idx="438">
                  <c:v>3567.4</c:v>
                </c:pt>
                <c:pt idx="439">
                  <c:v>3589</c:v>
                </c:pt>
                <c:pt idx="440">
                  <c:v>3602.1</c:v>
                </c:pt>
                <c:pt idx="441">
                  <c:v>3613.4</c:v>
                </c:pt>
                <c:pt idx="442">
                  <c:v>3619.9</c:v>
                </c:pt>
                <c:pt idx="443">
                  <c:v>3629.5</c:v>
                </c:pt>
                <c:pt idx="444">
                  <c:v>3647.9</c:v>
                </c:pt>
                <c:pt idx="445">
                  <c:v>3661.8</c:v>
                </c:pt>
                <c:pt idx="446">
                  <c:v>3686.9</c:v>
                </c:pt>
                <c:pt idx="447">
                  <c:v>3697.7</c:v>
                </c:pt>
                <c:pt idx="448">
                  <c:v>3709.6</c:v>
                </c:pt>
                <c:pt idx="449">
                  <c:v>3722.5</c:v>
                </c:pt>
                <c:pt idx="450">
                  <c:v>3737.1</c:v>
                </c:pt>
                <c:pt idx="451">
                  <c:v>3744</c:v>
                </c:pt>
                <c:pt idx="452">
                  <c:v>3753.4</c:v>
                </c:pt>
                <c:pt idx="453">
                  <c:v>3772.8</c:v>
                </c:pt>
                <c:pt idx="454">
                  <c:v>3795.1</c:v>
                </c:pt>
                <c:pt idx="455">
                  <c:v>3818.6</c:v>
                </c:pt>
                <c:pt idx="456">
                  <c:v>3834.6</c:v>
                </c:pt>
                <c:pt idx="457">
                  <c:v>3846.3</c:v>
                </c:pt>
                <c:pt idx="458">
                  <c:v>3861.2</c:v>
                </c:pt>
                <c:pt idx="459">
                  <c:v>3877</c:v>
                </c:pt>
                <c:pt idx="460">
                  <c:v>3889.2</c:v>
                </c:pt>
                <c:pt idx="461">
                  <c:v>3906</c:v>
                </c:pt>
                <c:pt idx="462">
                  <c:v>3923.9</c:v>
                </c:pt>
                <c:pt idx="463">
                  <c:v>3957.4</c:v>
                </c:pt>
                <c:pt idx="464">
                  <c:v>3973.1</c:v>
                </c:pt>
                <c:pt idx="465">
                  <c:v>3992.3</c:v>
                </c:pt>
                <c:pt idx="466">
                  <c:v>4014.8</c:v>
                </c:pt>
                <c:pt idx="467">
                  <c:v>4032.9</c:v>
                </c:pt>
                <c:pt idx="468">
                  <c:v>4056.2</c:v>
                </c:pt>
                <c:pt idx="469">
                  <c:v>4088.9</c:v>
                </c:pt>
                <c:pt idx="470">
                  <c:v>4114.3</c:v>
                </c:pt>
                <c:pt idx="471">
                  <c:v>4140.2</c:v>
                </c:pt>
                <c:pt idx="472">
                  <c:v>4164.3999999999996</c:v>
                </c:pt>
                <c:pt idx="473">
                  <c:v>4184.1000000000004</c:v>
                </c:pt>
                <c:pt idx="474">
                  <c:v>4203.8</c:v>
                </c:pt>
                <c:pt idx="475">
                  <c:v>4228.7</c:v>
                </c:pt>
                <c:pt idx="476">
                  <c:v>4267.7</c:v>
                </c:pt>
                <c:pt idx="477">
                  <c:v>4307.8999999999996</c:v>
                </c:pt>
                <c:pt idx="478">
                  <c:v>4346.6000000000004</c:v>
                </c:pt>
                <c:pt idx="479">
                  <c:v>4375.6000000000004</c:v>
                </c:pt>
                <c:pt idx="480">
                  <c:v>4403</c:v>
                </c:pt>
                <c:pt idx="481">
                  <c:v>4425.8</c:v>
                </c:pt>
                <c:pt idx="482">
                  <c:v>4432.6000000000004</c:v>
                </c:pt>
                <c:pt idx="483">
                  <c:v>4461.3999999999996</c:v>
                </c:pt>
                <c:pt idx="484">
                  <c:v>4486.1000000000004</c:v>
                </c:pt>
                <c:pt idx="485">
                  <c:v>4508</c:v>
                </c:pt>
                <c:pt idx="486">
                  <c:v>4535.3999999999996</c:v>
                </c:pt>
                <c:pt idx="487">
                  <c:v>4552.7</c:v>
                </c:pt>
                <c:pt idx="488">
                  <c:v>4568.8</c:v>
                </c:pt>
                <c:pt idx="489">
                  <c:v>4592.7</c:v>
                </c:pt>
                <c:pt idx="490">
                  <c:v>4611.8</c:v>
                </c:pt>
                <c:pt idx="491">
                  <c:v>4639.3</c:v>
                </c:pt>
                <c:pt idx="492">
                  <c:v>4667.6000000000004</c:v>
                </c:pt>
                <c:pt idx="493">
                  <c:v>4680.8999999999996</c:v>
                </c:pt>
                <c:pt idx="494">
                  <c:v>4711.7</c:v>
                </c:pt>
                <c:pt idx="495">
                  <c:v>4767.8</c:v>
                </c:pt>
                <c:pt idx="496">
                  <c:v>4755.7</c:v>
                </c:pt>
                <c:pt idx="497">
                  <c:v>4773.6000000000004</c:v>
                </c:pt>
                <c:pt idx="498">
                  <c:v>4791.3</c:v>
                </c:pt>
                <c:pt idx="499">
                  <c:v>4819.5</c:v>
                </c:pt>
                <c:pt idx="500">
                  <c:v>4855.3</c:v>
                </c:pt>
                <c:pt idx="501">
                  <c:v>4871.3999999999996</c:v>
                </c:pt>
                <c:pt idx="502">
                  <c:v>4882.8</c:v>
                </c:pt>
                <c:pt idx="503">
                  <c:v>4927.7</c:v>
                </c:pt>
                <c:pt idx="504">
                  <c:v>4978.3999999999996</c:v>
                </c:pt>
                <c:pt idx="505">
                  <c:v>5017.1000000000004</c:v>
                </c:pt>
                <c:pt idx="506">
                  <c:v>5074.8999999999996</c:v>
                </c:pt>
                <c:pt idx="507">
                  <c:v>5139.2</c:v>
                </c:pt>
                <c:pt idx="508">
                  <c:v>5137.3</c:v>
                </c:pt>
                <c:pt idx="509">
                  <c:v>5180.3</c:v>
                </c:pt>
                <c:pt idx="510">
                  <c:v>5210.2</c:v>
                </c:pt>
                <c:pt idx="511">
                  <c:v>5243.9</c:v>
                </c:pt>
                <c:pt idx="512">
                  <c:v>5355.3</c:v>
                </c:pt>
                <c:pt idx="513">
                  <c:v>5344</c:v>
                </c:pt>
                <c:pt idx="514">
                  <c:v>5387.7</c:v>
                </c:pt>
                <c:pt idx="515">
                  <c:v>5440.7</c:v>
                </c:pt>
                <c:pt idx="516">
                  <c:v>5461.1</c:v>
                </c:pt>
                <c:pt idx="517">
                  <c:v>5490.4</c:v>
                </c:pt>
                <c:pt idx="518">
                  <c:v>5502.2</c:v>
                </c:pt>
                <c:pt idx="519">
                  <c:v>5502.3</c:v>
                </c:pt>
                <c:pt idx="520">
                  <c:v>5528.5</c:v>
                </c:pt>
                <c:pt idx="521">
                  <c:v>5553.5</c:v>
                </c:pt>
                <c:pt idx="522">
                  <c:v>5596.2</c:v>
                </c:pt>
                <c:pt idx="523">
                  <c:v>5638.4</c:v>
                </c:pt>
                <c:pt idx="524">
                  <c:v>5662.5</c:v>
                </c:pt>
                <c:pt idx="525">
                  <c:v>5707.2</c:v>
                </c:pt>
                <c:pt idx="526">
                  <c:v>5758.2</c:v>
                </c:pt>
                <c:pt idx="527">
                  <c:v>5779.5</c:v>
                </c:pt>
                <c:pt idx="528">
                  <c:v>5812.3</c:v>
                </c:pt>
                <c:pt idx="529">
                  <c:v>5848.4</c:v>
                </c:pt>
                <c:pt idx="530">
                  <c:v>5868.6</c:v>
                </c:pt>
                <c:pt idx="531">
                  <c:v>5905.7</c:v>
                </c:pt>
                <c:pt idx="532">
                  <c:v>5965.5</c:v>
                </c:pt>
                <c:pt idx="533">
                  <c:v>6002.4</c:v>
                </c:pt>
                <c:pt idx="534">
                  <c:v>6049.4</c:v>
                </c:pt>
                <c:pt idx="535">
                  <c:v>6107.3</c:v>
                </c:pt>
                <c:pt idx="536">
                  <c:v>6079.9</c:v>
                </c:pt>
                <c:pt idx="537">
                  <c:v>6070.2</c:v>
                </c:pt>
                <c:pt idx="538">
                  <c:v>6075.7</c:v>
                </c:pt>
                <c:pt idx="539">
                  <c:v>6074</c:v>
                </c:pt>
                <c:pt idx="540">
                  <c:v>6082.2</c:v>
                </c:pt>
                <c:pt idx="541">
                  <c:v>6121.9</c:v>
                </c:pt>
                <c:pt idx="542">
                  <c:v>6158</c:v>
                </c:pt>
                <c:pt idx="543">
                  <c:v>6199.1</c:v>
                </c:pt>
                <c:pt idx="544">
                  <c:v>6275.9</c:v>
                </c:pt>
                <c:pt idx="545">
                  <c:v>6278.1</c:v>
                </c:pt>
                <c:pt idx="546">
                  <c:v>6291.3</c:v>
                </c:pt>
                <c:pt idx="547">
                  <c:v>6317.9</c:v>
                </c:pt>
                <c:pt idx="548">
                  <c:v>6352.3</c:v>
                </c:pt>
                <c:pt idx="549">
                  <c:v>6379.9</c:v>
                </c:pt>
                <c:pt idx="550">
                  <c:v>6406.5</c:v>
                </c:pt>
                <c:pt idx="551">
                  <c:v>6424.7</c:v>
                </c:pt>
                <c:pt idx="552">
                  <c:v>6431</c:v>
                </c:pt>
                <c:pt idx="553">
                  <c:v>6439.1</c:v>
                </c:pt>
                <c:pt idx="554">
                  <c:v>6448.4</c:v>
                </c:pt>
                <c:pt idx="555">
                  <c:v>6462</c:v>
                </c:pt>
                <c:pt idx="556">
                  <c:v>6479.2</c:v>
                </c:pt>
                <c:pt idx="557">
                  <c:v>6511.8</c:v>
                </c:pt>
                <c:pt idx="558">
                  <c:v>6543.7</c:v>
                </c:pt>
                <c:pt idx="559">
                  <c:v>6576.5</c:v>
                </c:pt>
                <c:pt idx="560">
                  <c:v>6610.3</c:v>
                </c:pt>
                <c:pt idx="561">
                  <c:v>6644.1</c:v>
                </c:pt>
                <c:pt idx="562">
                  <c:v>6660.8</c:v>
                </c:pt>
                <c:pt idx="563">
                  <c:v>6688</c:v>
                </c:pt>
                <c:pt idx="564">
                  <c:v>6730.3</c:v>
                </c:pt>
                <c:pt idx="565">
                  <c:v>6754.9</c:v>
                </c:pt>
                <c:pt idx="566">
                  <c:v>6769.5</c:v>
                </c:pt>
                <c:pt idx="567">
                  <c:v>6807</c:v>
                </c:pt>
                <c:pt idx="568">
                  <c:v>6813.9</c:v>
                </c:pt>
                <c:pt idx="569">
                  <c:v>6852.1</c:v>
                </c:pt>
                <c:pt idx="570">
                  <c:v>6893.9</c:v>
                </c:pt>
                <c:pt idx="571">
                  <c:v>6925.3</c:v>
                </c:pt>
                <c:pt idx="572">
                  <c:v>6952.6</c:v>
                </c:pt>
                <c:pt idx="573">
                  <c:v>7002</c:v>
                </c:pt>
                <c:pt idx="574">
                  <c:v>7037.5</c:v>
                </c:pt>
                <c:pt idx="575">
                  <c:v>7080.4</c:v>
                </c:pt>
                <c:pt idx="576">
                  <c:v>7118.5</c:v>
                </c:pt>
                <c:pt idx="577">
                  <c:v>7134.6</c:v>
                </c:pt>
                <c:pt idx="578">
                  <c:v>7168.5</c:v>
                </c:pt>
                <c:pt idx="579">
                  <c:v>7241</c:v>
                </c:pt>
                <c:pt idx="580">
                  <c:v>7254.9</c:v>
                </c:pt>
                <c:pt idx="581">
                  <c:v>7288.1</c:v>
                </c:pt>
                <c:pt idx="582">
                  <c:v>7319</c:v>
                </c:pt>
                <c:pt idx="583">
                  <c:v>7395.1</c:v>
                </c:pt>
                <c:pt idx="584">
                  <c:v>7413.3</c:v>
                </c:pt>
                <c:pt idx="585">
                  <c:v>7428.4</c:v>
                </c:pt>
                <c:pt idx="586">
                  <c:v>7453.8</c:v>
                </c:pt>
                <c:pt idx="587">
                  <c:v>7484.2</c:v>
                </c:pt>
                <c:pt idx="588">
                  <c:v>7517.8</c:v>
                </c:pt>
                <c:pt idx="589">
                  <c:v>7604.2</c:v>
                </c:pt>
                <c:pt idx="590">
                  <c:v>7670.3</c:v>
                </c:pt>
                <c:pt idx="591">
                  <c:v>7712.8</c:v>
                </c:pt>
                <c:pt idx="592">
                  <c:v>7725.5</c:v>
                </c:pt>
                <c:pt idx="593">
                  <c:v>7744.2</c:v>
                </c:pt>
                <c:pt idx="594">
                  <c:v>7791.5</c:v>
                </c:pt>
                <c:pt idx="595">
                  <c:v>7806.1</c:v>
                </c:pt>
                <c:pt idx="596">
                  <c:v>7872.7</c:v>
                </c:pt>
                <c:pt idx="597">
                  <c:v>7975.3</c:v>
                </c:pt>
                <c:pt idx="598">
                  <c:v>8027.3</c:v>
                </c:pt>
                <c:pt idx="599">
                  <c:v>8205</c:v>
                </c:pt>
                <c:pt idx="600">
                  <c:v>8289.4</c:v>
                </c:pt>
                <c:pt idx="601">
                  <c:v>8319.6</c:v>
                </c:pt>
                <c:pt idx="602">
                  <c:v>8386.7000000000007</c:v>
                </c:pt>
                <c:pt idx="603">
                  <c:v>8391.4</c:v>
                </c:pt>
                <c:pt idx="604">
                  <c:v>8449.5</c:v>
                </c:pt>
                <c:pt idx="605">
                  <c:v>8459.5</c:v>
                </c:pt>
                <c:pt idx="606">
                  <c:v>8463.7999999999993</c:v>
                </c:pt>
                <c:pt idx="607">
                  <c:v>8463.2999999999993</c:v>
                </c:pt>
                <c:pt idx="608">
                  <c:v>8461.7999999999993</c:v>
                </c:pt>
                <c:pt idx="609">
                  <c:v>8488.1</c:v>
                </c:pt>
                <c:pt idx="610">
                  <c:v>8517.2999999999993</c:v>
                </c:pt>
                <c:pt idx="611">
                  <c:v>8512.5</c:v>
                </c:pt>
                <c:pt idx="612">
                  <c:v>8478</c:v>
                </c:pt>
                <c:pt idx="613">
                  <c:v>8527.6</c:v>
                </c:pt>
                <c:pt idx="614">
                  <c:v>8523.7000000000007</c:v>
                </c:pt>
                <c:pt idx="615">
                  <c:v>8555.1</c:v>
                </c:pt>
                <c:pt idx="616">
                  <c:v>8609.2999999999993</c:v>
                </c:pt>
                <c:pt idx="617">
                  <c:v>8628.4</c:v>
                </c:pt>
                <c:pt idx="618">
                  <c:v>8639.7999999999993</c:v>
                </c:pt>
                <c:pt idx="619">
                  <c:v>8688.2000000000007</c:v>
                </c:pt>
                <c:pt idx="620">
                  <c:v>8718.9</c:v>
                </c:pt>
                <c:pt idx="621">
                  <c:v>8768.7000000000007</c:v>
                </c:pt>
                <c:pt idx="622">
                  <c:v>8789.2999999999993</c:v>
                </c:pt>
                <c:pt idx="623">
                  <c:v>8822.9</c:v>
                </c:pt>
                <c:pt idx="624">
                  <c:v>8845.2000000000007</c:v>
                </c:pt>
                <c:pt idx="625">
                  <c:v>8909</c:v>
                </c:pt>
                <c:pt idx="626">
                  <c:v>8967</c:v>
                </c:pt>
                <c:pt idx="627">
                  <c:v>9030.4</c:v>
                </c:pt>
                <c:pt idx="628">
                  <c:v>9102.7000000000007</c:v>
                </c:pt>
                <c:pt idx="629">
                  <c:v>9176.7000000000007</c:v>
                </c:pt>
                <c:pt idx="630">
                  <c:v>9338.7000000000007</c:v>
                </c:pt>
                <c:pt idx="631">
                  <c:v>9525.1</c:v>
                </c:pt>
                <c:pt idx="632">
                  <c:v>9545.2999999999993</c:v>
                </c:pt>
                <c:pt idx="633">
                  <c:v>9578.1</c:v>
                </c:pt>
                <c:pt idx="634">
                  <c:v>9629.7999999999993</c:v>
                </c:pt>
                <c:pt idx="635">
                  <c:v>9677.4</c:v>
                </c:pt>
                <c:pt idx="636">
                  <c:v>9750.5</c:v>
                </c:pt>
                <c:pt idx="637">
                  <c:v>9802.2000000000007</c:v>
                </c:pt>
                <c:pt idx="638">
                  <c:v>9846.2000000000007</c:v>
                </c:pt>
                <c:pt idx="639">
                  <c:v>9899.7999999999993</c:v>
                </c:pt>
                <c:pt idx="640">
                  <c:v>9943</c:v>
                </c:pt>
                <c:pt idx="641">
                  <c:v>10013</c:v>
                </c:pt>
                <c:pt idx="642">
                  <c:v>10065.700000000001</c:v>
                </c:pt>
                <c:pt idx="643">
                  <c:v>10136.4</c:v>
                </c:pt>
                <c:pt idx="644">
                  <c:v>10216.6</c:v>
                </c:pt>
                <c:pt idx="645">
                  <c:v>10282.799999999999</c:v>
                </c:pt>
                <c:pt idx="646">
                  <c:v>10351.799999999999</c:v>
                </c:pt>
                <c:pt idx="647">
                  <c:v>10474.4</c:v>
                </c:pt>
                <c:pt idx="648">
                  <c:v>10497.6</c:v>
                </c:pt>
                <c:pt idx="649">
                  <c:v>10516.6</c:v>
                </c:pt>
                <c:pt idx="650">
                  <c:v>10572.9</c:v>
                </c:pt>
                <c:pt idx="651">
                  <c:v>10600.4</c:v>
                </c:pt>
                <c:pt idx="652">
                  <c:v>10634.7</c:v>
                </c:pt>
                <c:pt idx="653">
                  <c:v>10692.3</c:v>
                </c:pt>
                <c:pt idx="654">
                  <c:v>10731.5</c:v>
                </c:pt>
                <c:pt idx="655">
                  <c:v>10789.6</c:v>
                </c:pt>
                <c:pt idx="656">
                  <c:v>10850</c:v>
                </c:pt>
                <c:pt idx="657">
                  <c:v>10974.2</c:v>
                </c:pt>
                <c:pt idx="658">
                  <c:v>10982.9</c:v>
                </c:pt>
                <c:pt idx="659">
                  <c:v>11047.8</c:v>
                </c:pt>
                <c:pt idx="660">
                  <c:v>11117.6</c:v>
                </c:pt>
                <c:pt idx="661">
                  <c:v>11183.2</c:v>
                </c:pt>
                <c:pt idx="662">
                  <c:v>11219.1</c:v>
                </c:pt>
                <c:pt idx="663">
                  <c:v>11264</c:v>
                </c:pt>
                <c:pt idx="664">
                  <c:v>11328.5</c:v>
                </c:pt>
                <c:pt idx="665">
                  <c:v>11383.7</c:v>
                </c:pt>
                <c:pt idx="666">
                  <c:v>11438.4</c:v>
                </c:pt>
                <c:pt idx="667">
                  <c:v>11462.5</c:v>
                </c:pt>
                <c:pt idx="668">
                  <c:v>11503.7</c:v>
                </c:pt>
                <c:pt idx="669">
                  <c:v>11577.5</c:v>
                </c:pt>
                <c:pt idx="670">
                  <c:v>11618.2</c:v>
                </c:pt>
                <c:pt idx="671">
                  <c:v>11701.9</c:v>
                </c:pt>
                <c:pt idx="672">
                  <c:v>11774.2</c:v>
                </c:pt>
                <c:pt idx="673">
                  <c:v>11880.4</c:v>
                </c:pt>
                <c:pt idx="674">
                  <c:v>11892.9</c:v>
                </c:pt>
                <c:pt idx="675">
                  <c:v>11932.5</c:v>
                </c:pt>
                <c:pt idx="676">
                  <c:v>11963.8</c:v>
                </c:pt>
                <c:pt idx="677">
                  <c:v>12011.1</c:v>
                </c:pt>
                <c:pt idx="678">
                  <c:v>12061.1</c:v>
                </c:pt>
                <c:pt idx="679">
                  <c:v>12110.8</c:v>
                </c:pt>
                <c:pt idx="680">
                  <c:v>12170.3</c:v>
                </c:pt>
                <c:pt idx="681">
                  <c:v>12211.2</c:v>
                </c:pt>
                <c:pt idx="682">
                  <c:v>12301</c:v>
                </c:pt>
                <c:pt idx="683">
                  <c:v>12361.5</c:v>
                </c:pt>
                <c:pt idx="684">
                  <c:v>12490.8</c:v>
                </c:pt>
                <c:pt idx="685">
                  <c:v>12557.6</c:v>
                </c:pt>
                <c:pt idx="686">
                  <c:v>12620.2</c:v>
                </c:pt>
                <c:pt idx="687">
                  <c:v>12703.7</c:v>
                </c:pt>
                <c:pt idx="688">
                  <c:v>12775.9</c:v>
                </c:pt>
                <c:pt idx="689">
                  <c:v>12841.1</c:v>
                </c:pt>
                <c:pt idx="690">
                  <c:v>12902.2</c:v>
                </c:pt>
                <c:pt idx="691">
                  <c:v>12988.9</c:v>
                </c:pt>
                <c:pt idx="692">
                  <c:v>13047.9</c:v>
                </c:pt>
                <c:pt idx="693">
                  <c:v>13112.8</c:v>
                </c:pt>
                <c:pt idx="694">
                  <c:v>13182.4</c:v>
                </c:pt>
                <c:pt idx="695">
                  <c:v>13215.3</c:v>
                </c:pt>
                <c:pt idx="696">
                  <c:v>13286.4</c:v>
                </c:pt>
                <c:pt idx="697">
                  <c:v>13351.2</c:v>
                </c:pt>
                <c:pt idx="698">
                  <c:v>13420.1</c:v>
                </c:pt>
                <c:pt idx="699">
                  <c:v>13481</c:v>
                </c:pt>
                <c:pt idx="700">
                  <c:v>13539.7</c:v>
                </c:pt>
                <c:pt idx="701">
                  <c:v>13564.1</c:v>
                </c:pt>
                <c:pt idx="702">
                  <c:v>13628.9</c:v>
                </c:pt>
                <c:pt idx="703">
                  <c:v>13688</c:v>
                </c:pt>
                <c:pt idx="704">
                  <c:v>13733.8</c:v>
                </c:pt>
                <c:pt idx="705">
                  <c:v>13788.5</c:v>
                </c:pt>
                <c:pt idx="706">
                  <c:v>13814.7</c:v>
                </c:pt>
                <c:pt idx="707">
                  <c:v>13860.3</c:v>
                </c:pt>
                <c:pt idx="708">
                  <c:v>13869.2</c:v>
                </c:pt>
                <c:pt idx="709">
                  <c:v>13907.3</c:v>
                </c:pt>
                <c:pt idx="710">
                  <c:v>13966.4</c:v>
                </c:pt>
                <c:pt idx="711">
                  <c:v>13989.3</c:v>
                </c:pt>
                <c:pt idx="712">
                  <c:v>14055.7</c:v>
                </c:pt>
                <c:pt idx="713">
                  <c:v>14117.5</c:v>
                </c:pt>
                <c:pt idx="714">
                  <c:v>14157</c:v>
                </c:pt>
                <c:pt idx="715">
                  <c:v>14206</c:v>
                </c:pt>
                <c:pt idx="716">
                  <c:v>14238.2</c:v>
                </c:pt>
                <c:pt idx="717">
                  <c:v>14248.1</c:v>
                </c:pt>
                <c:pt idx="718">
                  <c:v>14258.7</c:v>
                </c:pt>
                <c:pt idx="719">
                  <c:v>14369.9</c:v>
                </c:pt>
                <c:pt idx="720">
                  <c:v>14432.7</c:v>
                </c:pt>
                <c:pt idx="721">
                  <c:v>14470.5</c:v>
                </c:pt>
                <c:pt idx="722">
                  <c:v>14513.9</c:v>
                </c:pt>
                <c:pt idx="723">
                  <c:v>14548.1</c:v>
                </c:pt>
                <c:pt idx="724">
                  <c:v>14660.8</c:v>
                </c:pt>
                <c:pt idx="725">
                  <c:v>14782.9</c:v>
                </c:pt>
                <c:pt idx="726">
                  <c:v>14865.4</c:v>
                </c:pt>
                <c:pt idx="727">
                  <c:v>14947.6</c:v>
                </c:pt>
                <c:pt idx="728">
                  <c:v>15039.5</c:v>
                </c:pt>
                <c:pt idx="729">
                  <c:v>15174.6</c:v>
                </c:pt>
                <c:pt idx="730">
                  <c:v>15273.3</c:v>
                </c:pt>
                <c:pt idx="731">
                  <c:v>15334.3</c:v>
                </c:pt>
                <c:pt idx="732">
                  <c:v>15401.3</c:v>
                </c:pt>
                <c:pt idx="733">
                  <c:v>15453.8</c:v>
                </c:pt>
                <c:pt idx="734">
                  <c:v>15980.6</c:v>
                </c:pt>
                <c:pt idx="735">
                  <c:v>16999</c:v>
                </c:pt>
                <c:pt idx="736">
                  <c:v>17868.400000000001</c:v>
                </c:pt>
                <c:pt idx="737">
                  <c:v>18161.5</c:v>
                </c:pt>
                <c:pt idx="738">
                  <c:v>18311.400000000001</c:v>
                </c:pt>
                <c:pt idx="739">
                  <c:v>18382.2</c:v>
                </c:pt>
                <c:pt idx="740">
                  <c:v>18606.8</c:v>
                </c:pt>
                <c:pt idx="741">
                  <c:v>18758.099999999999</c:v>
                </c:pt>
                <c:pt idx="742">
                  <c:v>18972.900000000001</c:v>
                </c:pt>
                <c:pt idx="743">
                  <c:v>19109.900000000001</c:v>
                </c:pt>
                <c:pt idx="744">
                  <c:v>19334.599999999999</c:v>
                </c:pt>
                <c:pt idx="745">
                  <c:v>19570.8</c:v>
                </c:pt>
                <c:pt idx="746">
                  <c:v>19809.599999999999</c:v>
                </c:pt>
                <c:pt idx="747">
                  <c:v>20135.3</c:v>
                </c:pt>
                <c:pt idx="748">
                  <c:v>20439.5</c:v>
                </c:pt>
                <c:pt idx="749">
                  <c:v>20482.400000000001</c:v>
                </c:pt>
                <c:pt idx="750">
                  <c:v>20633.3</c:v>
                </c:pt>
                <c:pt idx="751">
                  <c:v>20844.3</c:v>
                </c:pt>
                <c:pt idx="752">
                  <c:v>20973.7</c:v>
                </c:pt>
                <c:pt idx="753">
                  <c:v>21153.7</c:v>
                </c:pt>
                <c:pt idx="754">
                  <c:v>21327.5</c:v>
                </c:pt>
                <c:pt idx="755">
                  <c:v>21507.8</c:v>
                </c:pt>
                <c:pt idx="756">
                  <c:v>21566.1</c:v>
                </c:pt>
                <c:pt idx="757">
                  <c:v>21621</c:v>
                </c:pt>
                <c:pt idx="758">
                  <c:v>21722.799999999999</c:v>
                </c:pt>
                <c:pt idx="759">
                  <c:v>21723.200000000001</c:v>
                </c:pt>
                <c:pt idx="760">
                  <c:v>21696.6</c:v>
                </c:pt>
                <c:pt idx="761">
                  <c:v>21652.400000000001</c:v>
                </c:pt>
                <c:pt idx="762">
                  <c:v>21644.6</c:v>
                </c:pt>
                <c:pt idx="763">
                  <c:v>21626.7</c:v>
                </c:pt>
                <c:pt idx="764">
                  <c:v>21507.7</c:v>
                </c:pt>
                <c:pt idx="765">
                  <c:v>21433.4</c:v>
                </c:pt>
                <c:pt idx="766">
                  <c:v>21367.1</c:v>
                </c:pt>
                <c:pt idx="767">
                  <c:v>21273.200000000001</c:v>
                </c:pt>
                <c:pt idx="768">
                  <c:v>21188.1</c:v>
                </c:pt>
                <c:pt idx="769">
                  <c:v>21117.599999999999</c:v>
                </c:pt>
                <c:pt idx="770">
                  <c:v>20870.5</c:v>
                </c:pt>
                <c:pt idx="771">
                  <c:v>20711.900000000001</c:v>
                </c:pt>
                <c:pt idx="772">
                  <c:v>20804.599999999999</c:v>
                </c:pt>
                <c:pt idx="773">
                  <c:v>20788.400000000001</c:v>
                </c:pt>
                <c:pt idx="774">
                  <c:v>20762.599999999999</c:v>
                </c:pt>
                <c:pt idx="775">
                  <c:v>20735.099999999999</c:v>
                </c:pt>
                <c:pt idx="776">
                  <c:v>20681.400000000001</c:v>
                </c:pt>
                <c:pt idx="777">
                  <c:v>20662.5</c:v>
                </c:pt>
                <c:pt idx="778">
                  <c:v>20675.8</c:v>
                </c:pt>
                <c:pt idx="779">
                  <c:v>20725.5</c:v>
                </c:pt>
                <c:pt idx="780">
                  <c:v>20726</c:v>
                </c:pt>
                <c:pt idx="781">
                  <c:v>20762</c:v>
                </c:pt>
                <c:pt idx="782">
                  <c:v>20863</c:v>
                </c:pt>
                <c:pt idx="783">
                  <c:v>20881.2</c:v>
                </c:pt>
                <c:pt idx="784">
                  <c:v>20959.400000000001</c:v>
                </c:pt>
                <c:pt idx="785">
                  <c:v>21020.1</c:v>
                </c:pt>
                <c:pt idx="786">
                  <c:v>21039.3</c:v>
                </c:pt>
                <c:pt idx="787">
                  <c:v>21141.1</c:v>
                </c:pt>
                <c:pt idx="788">
                  <c:v>21222.400000000001</c:v>
                </c:pt>
                <c:pt idx="789">
                  <c:v>21311.9</c:v>
                </c:pt>
                <c:pt idx="790">
                  <c:v>21447.599999999999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1-4B29-BEBB-8E151F24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'Nominal M2 - Monthly'!$C$1</c:f>
              <c:strCache>
                <c:ptCount val="1"/>
                <c:pt idx="0">
                  <c:v>MoM %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1"/>
          <c:cat>
            <c:numRef>
              <c:f>'Nominal M2 - Monthly'!$A$2:$A$10000</c:f>
              <c:numCache>
                <c:formatCode>d\-mmm\-yy</c:formatCode>
                <c:ptCount val="9999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  <c:pt idx="785">
                  <c:v>45444</c:v>
                </c:pt>
                <c:pt idx="786">
                  <c:v>45474</c:v>
                </c:pt>
                <c:pt idx="787">
                  <c:v>45505</c:v>
                </c:pt>
                <c:pt idx="788">
                  <c:v>45536</c:v>
                </c:pt>
                <c:pt idx="789">
                  <c:v>45566</c:v>
                </c:pt>
                <c:pt idx="790">
                  <c:v>45597</c:v>
                </c:pt>
              </c:numCache>
            </c:numRef>
          </c:cat>
          <c:val>
            <c:numRef>
              <c:f>'Nominal M2 - Monthly'!$C$2:$C$10000</c:f>
              <c:numCache>
                <c:formatCode>0.00%</c:formatCode>
                <c:ptCount val="9999"/>
                <c:pt idx="1">
                  <c:v>3.8381018841588954E-3</c:v>
                </c:pt>
                <c:pt idx="2">
                  <c:v>5.2137643378520337E-3</c:v>
                </c:pt>
                <c:pt idx="3">
                  <c:v>3.1120331950209579E-3</c:v>
                </c:pt>
                <c:pt idx="4">
                  <c:v>7.2388831437433243E-3</c:v>
                </c:pt>
                <c:pt idx="5">
                  <c:v>6.5023956194387722E-3</c:v>
                </c:pt>
                <c:pt idx="6">
                  <c:v>3.7402244134647766E-3</c:v>
                </c:pt>
                <c:pt idx="7">
                  <c:v>4.0650406504063596E-3</c:v>
                </c:pt>
                <c:pt idx="8">
                  <c:v>1.0121457489880026E-3</c:v>
                </c:pt>
                <c:pt idx="9">
                  <c:v>-6.7408156386916662E-4</c:v>
                </c:pt>
                <c:pt idx="10">
                  <c:v>2.0236087689713411E-3</c:v>
                </c:pt>
                <c:pt idx="11">
                  <c:v>2.3561090541903695E-3</c:v>
                </c:pt>
                <c:pt idx="12">
                  <c:v>1.343183344526544E-3</c:v>
                </c:pt>
                <c:pt idx="13">
                  <c:v>6.7069081153592336E-4</c:v>
                </c:pt>
                <c:pt idx="14">
                  <c:v>3.0160857908847483E-3</c:v>
                </c:pt>
                <c:pt idx="15">
                  <c:v>2.6729034413632835E-3</c:v>
                </c:pt>
                <c:pt idx="16">
                  <c:v>2.6657780739751669E-3</c:v>
                </c:pt>
                <c:pt idx="17">
                  <c:v>4.6527085410437152E-3</c:v>
                </c:pt>
                <c:pt idx="18">
                  <c:v>5.9543499834602276E-3</c:v>
                </c:pt>
                <c:pt idx="19">
                  <c:v>9.2074975337059772E-3</c:v>
                </c:pt>
                <c:pt idx="20">
                  <c:v>4.8875855327468187E-3</c:v>
                </c:pt>
                <c:pt idx="21">
                  <c:v>3.5667963683527759E-3</c:v>
                </c:pt>
                <c:pt idx="22">
                  <c:v>4.5234248788368348E-3</c:v>
                </c:pt>
                <c:pt idx="23">
                  <c:v>4.8247024766805424E-3</c:v>
                </c:pt>
                <c:pt idx="24">
                  <c:v>5.4417413572345197E-3</c:v>
                </c:pt>
                <c:pt idx="25">
                  <c:v>7.6408787010504575E-3</c:v>
                </c:pt>
                <c:pt idx="26">
                  <c:v>5.687203791469253E-3</c:v>
                </c:pt>
                <c:pt idx="27">
                  <c:v>5.0267043669494083E-3</c:v>
                </c:pt>
                <c:pt idx="28">
                  <c:v>7.1897467958736971E-3</c:v>
                </c:pt>
                <c:pt idx="29">
                  <c:v>6.5176908752329066E-3</c:v>
                </c:pt>
                <c:pt idx="30">
                  <c:v>4.0086339808820259E-3</c:v>
                </c:pt>
                <c:pt idx="31">
                  <c:v>6.1425061425062211E-3</c:v>
                </c:pt>
                <c:pt idx="32">
                  <c:v>5.7997557997557792E-3</c:v>
                </c:pt>
                <c:pt idx="33">
                  <c:v>4.8558421851290223E-3</c:v>
                </c:pt>
                <c:pt idx="34">
                  <c:v>6.9465418302625537E-3</c:v>
                </c:pt>
                <c:pt idx="35">
                  <c:v>6.2987402519496527E-3</c:v>
                </c:pt>
                <c:pt idx="36">
                  <c:v>5.9612518628913147E-3</c:v>
                </c:pt>
                <c:pt idx="37">
                  <c:v>7.7037037037037681E-3</c:v>
                </c:pt>
                <c:pt idx="38">
                  <c:v>8.820935019111964E-3</c:v>
                </c:pt>
                <c:pt idx="39">
                  <c:v>6.9950451763334254E-3</c:v>
                </c:pt>
                <c:pt idx="40">
                  <c:v>5.7887120115773794E-3</c:v>
                </c:pt>
                <c:pt idx="41">
                  <c:v>5.1798561151079614E-3</c:v>
                </c:pt>
                <c:pt idx="42">
                  <c:v>4.294302891497237E-3</c:v>
                </c:pt>
                <c:pt idx="43">
                  <c:v>5.7012542759407037E-3</c:v>
                </c:pt>
                <c:pt idx="44">
                  <c:v>5.9523809523809312E-3</c:v>
                </c:pt>
                <c:pt idx="45">
                  <c:v>6.4806987883911926E-3</c:v>
                </c:pt>
                <c:pt idx="46">
                  <c:v>7.2788353863382227E-3</c:v>
                </c:pt>
                <c:pt idx="47">
                  <c:v>8.060033351862117E-3</c:v>
                </c:pt>
                <c:pt idx="48">
                  <c:v>6.8927488282326532E-3</c:v>
                </c:pt>
                <c:pt idx="49">
                  <c:v>7.3932092004380667E-3</c:v>
                </c:pt>
                <c:pt idx="50">
                  <c:v>7.6107637945093121E-3</c:v>
                </c:pt>
                <c:pt idx="51">
                  <c:v>7.0137577555975383E-3</c:v>
                </c:pt>
                <c:pt idx="52">
                  <c:v>7.500669702652063E-3</c:v>
                </c:pt>
                <c:pt idx="53">
                  <c:v>6.1153948417973503E-3</c:v>
                </c:pt>
                <c:pt idx="54">
                  <c:v>7.1353065539112581E-3</c:v>
                </c:pt>
                <c:pt idx="55">
                  <c:v>6.559958016268741E-3</c:v>
                </c:pt>
                <c:pt idx="56">
                  <c:v>6.2565172054223073E-3</c:v>
                </c:pt>
                <c:pt idx="57">
                  <c:v>5.9585492227980374E-3</c:v>
                </c:pt>
                <c:pt idx="58">
                  <c:v>8.2410507339685246E-3</c:v>
                </c:pt>
                <c:pt idx="59">
                  <c:v>4.3422733077904674E-3</c:v>
                </c:pt>
                <c:pt idx="60">
                  <c:v>5.0864699898269805E-3</c:v>
                </c:pt>
                <c:pt idx="61">
                  <c:v>6.0728744939271273E-3</c:v>
                </c:pt>
                <c:pt idx="62">
                  <c:v>5.5331991951710346E-3</c:v>
                </c:pt>
                <c:pt idx="63">
                  <c:v>4.7523761880940985E-3</c:v>
                </c:pt>
                <c:pt idx="64">
                  <c:v>6.2235499128702187E-3</c:v>
                </c:pt>
                <c:pt idx="65">
                  <c:v>7.1746660069273993E-3</c:v>
                </c:pt>
                <c:pt idx="66">
                  <c:v>7.3691967575533202E-3</c:v>
                </c:pt>
                <c:pt idx="67">
                  <c:v>8.0468178493049436E-3</c:v>
                </c:pt>
                <c:pt idx="68">
                  <c:v>8.4663763909047507E-3</c:v>
                </c:pt>
                <c:pt idx="69">
                  <c:v>5.2770448548813409E-3</c:v>
                </c:pt>
                <c:pt idx="70">
                  <c:v>6.9195895967548715E-3</c:v>
                </c:pt>
                <c:pt idx="71">
                  <c:v>6.3981042654028819E-3</c:v>
                </c:pt>
                <c:pt idx="72">
                  <c:v>6.5928890981870047E-3</c:v>
                </c:pt>
                <c:pt idx="73">
                  <c:v>6.7836257309941139E-3</c:v>
                </c:pt>
                <c:pt idx="74">
                  <c:v>6.5055762081784874E-3</c:v>
                </c:pt>
                <c:pt idx="75">
                  <c:v>5.078485687904033E-3</c:v>
                </c:pt>
                <c:pt idx="76">
                  <c:v>3.9044556729446178E-3</c:v>
                </c:pt>
                <c:pt idx="77">
                  <c:v>6.8634179821551733E-3</c:v>
                </c:pt>
                <c:pt idx="78">
                  <c:v>6.3621904112700634E-3</c:v>
                </c:pt>
                <c:pt idx="79">
                  <c:v>6.5477534432152318E-3</c:v>
                </c:pt>
                <c:pt idx="80">
                  <c:v>8.2996859578285953E-3</c:v>
                </c:pt>
                <c:pt idx="81">
                  <c:v>6.8965517241379448E-3</c:v>
                </c:pt>
                <c:pt idx="82">
                  <c:v>6.8493150684931781E-3</c:v>
                </c:pt>
                <c:pt idx="83">
                  <c:v>7.6804915514592231E-3</c:v>
                </c:pt>
                <c:pt idx="84">
                  <c:v>6.0975609756097615E-3</c:v>
                </c:pt>
                <c:pt idx="85">
                  <c:v>5.6277056277056481E-3</c:v>
                </c:pt>
                <c:pt idx="86">
                  <c:v>5.5962117950925094E-3</c:v>
                </c:pt>
                <c:pt idx="87">
                  <c:v>4.4948630136987244E-3</c:v>
                </c:pt>
                <c:pt idx="88">
                  <c:v>1.7046665246112092E-3</c:v>
                </c:pt>
                <c:pt idx="89">
                  <c:v>2.3399276749627163E-3</c:v>
                </c:pt>
                <c:pt idx="90">
                  <c:v>-6.366723259763063E-4</c:v>
                </c:pt>
                <c:pt idx="91">
                  <c:v>3.6101083032491488E-3</c:v>
                </c:pt>
                <c:pt idx="92">
                  <c:v>5.9246720270840214E-3</c:v>
                </c:pt>
                <c:pt idx="93">
                  <c:v>6.3104753891463083E-4</c:v>
                </c:pt>
                <c:pt idx="94">
                  <c:v>3.3634643682993737E-3</c:v>
                </c:pt>
                <c:pt idx="95">
                  <c:v>6.0758432851455435E-3</c:v>
                </c:pt>
                <c:pt idx="96">
                  <c:v>2.9154518950438302E-3</c:v>
                </c:pt>
                <c:pt idx="97">
                  <c:v>7.2674418604650182E-3</c:v>
                </c:pt>
                <c:pt idx="98">
                  <c:v>9.482580911152283E-3</c:v>
                </c:pt>
                <c:pt idx="99">
                  <c:v>4.9009597712885711E-3</c:v>
                </c:pt>
                <c:pt idx="100">
                  <c:v>1.0363747205852425E-2</c:v>
                </c:pt>
                <c:pt idx="101">
                  <c:v>9.6540627514078992E-3</c:v>
                </c:pt>
                <c:pt idx="102">
                  <c:v>8.5657370517928655E-3</c:v>
                </c:pt>
                <c:pt idx="103">
                  <c:v>8.8880110606359697E-3</c:v>
                </c:pt>
                <c:pt idx="104">
                  <c:v>7.635082223962586E-3</c:v>
                </c:pt>
                <c:pt idx="105">
                  <c:v>6.8000777151739911E-3</c:v>
                </c:pt>
                <c:pt idx="106">
                  <c:v>5.7892705519104748E-3</c:v>
                </c:pt>
                <c:pt idx="107">
                  <c:v>6.9071373752875864E-3</c:v>
                </c:pt>
                <c:pt idx="108">
                  <c:v>4.9542682926828618E-3</c:v>
                </c:pt>
                <c:pt idx="109">
                  <c:v>5.6882821387940208E-3</c:v>
                </c:pt>
                <c:pt idx="110">
                  <c:v>5.2790346907996E-3</c:v>
                </c:pt>
                <c:pt idx="111">
                  <c:v>4.6886721680419186E-3</c:v>
                </c:pt>
                <c:pt idx="112">
                  <c:v>5.9734926264698451E-3</c:v>
                </c:pt>
                <c:pt idx="113">
                  <c:v>6.865837817777054E-3</c:v>
                </c:pt>
                <c:pt idx="114">
                  <c:v>5.5289347585698589E-3</c:v>
                </c:pt>
                <c:pt idx="115">
                  <c:v>6.9648093841641057E-3</c:v>
                </c:pt>
                <c:pt idx="116">
                  <c:v>7.644703312704948E-3</c:v>
                </c:pt>
                <c:pt idx="117">
                  <c:v>7.225433526011571E-3</c:v>
                </c:pt>
                <c:pt idx="118">
                  <c:v>8.6083213773313627E-3</c:v>
                </c:pt>
                <c:pt idx="119">
                  <c:v>7.8236130867710418E-3</c:v>
                </c:pt>
                <c:pt idx="120">
                  <c:v>4.4107268877910943E-3</c:v>
                </c:pt>
                <c:pt idx="121">
                  <c:v>4.56701212014754E-3</c:v>
                </c:pt>
                <c:pt idx="122">
                  <c:v>4.371393600279827E-3</c:v>
                </c:pt>
                <c:pt idx="123">
                  <c:v>2.2632311977717201E-3</c:v>
                </c:pt>
                <c:pt idx="124">
                  <c:v>1.3896126454751023E-3</c:v>
                </c:pt>
                <c:pt idx="125">
                  <c:v>3.4692107545533091E-3</c:v>
                </c:pt>
                <c:pt idx="126">
                  <c:v>1.7286084701815252E-3</c:v>
                </c:pt>
                <c:pt idx="127">
                  <c:v>1.0353753235547991E-3</c:v>
                </c:pt>
                <c:pt idx="128">
                  <c:v>3.4476814342354611E-3</c:v>
                </c:pt>
                <c:pt idx="129">
                  <c:v>2.2332932485826795E-3</c:v>
                </c:pt>
                <c:pt idx="130">
                  <c:v>3.4281796366129047E-3</c:v>
                </c:pt>
                <c:pt idx="131">
                  <c:v>4.2705842159207474E-3</c:v>
                </c:pt>
                <c:pt idx="132">
                  <c:v>2.8916482394965026E-3</c:v>
                </c:pt>
                <c:pt idx="133">
                  <c:v>-5.5970149253732338E-3</c:v>
                </c:pt>
                <c:pt idx="134">
                  <c:v>1.7056114617091112E-3</c:v>
                </c:pt>
                <c:pt idx="135">
                  <c:v>1.8729780350759118E-3</c:v>
                </c:pt>
                <c:pt idx="136">
                  <c:v>5.2685248130523998E-3</c:v>
                </c:pt>
                <c:pt idx="137">
                  <c:v>6.2552831783602159E-3</c:v>
                </c:pt>
                <c:pt idx="138">
                  <c:v>6.5524193548387455E-3</c:v>
                </c:pt>
                <c:pt idx="139">
                  <c:v>9.6811884493406275E-3</c:v>
                </c:pt>
                <c:pt idx="140">
                  <c:v>1.0414944618945432E-2</c:v>
                </c:pt>
                <c:pt idx="141">
                  <c:v>8.5078534031413078E-3</c:v>
                </c:pt>
                <c:pt idx="142">
                  <c:v>7.6249188838417581E-3</c:v>
                </c:pt>
                <c:pt idx="143">
                  <c:v>8.6942521333117639E-3</c:v>
                </c:pt>
                <c:pt idx="144">
                  <c:v>1.0215482841181123E-2</c:v>
                </c:pt>
                <c:pt idx="145">
                  <c:v>1.2798230368146646E-2</c:v>
                </c:pt>
                <c:pt idx="146">
                  <c:v>1.3884555382215336E-2</c:v>
                </c:pt>
                <c:pt idx="147">
                  <c:v>1.3078935220803167E-2</c:v>
                </c:pt>
                <c:pt idx="148">
                  <c:v>1.2606318347509138E-2</c:v>
                </c:pt>
                <c:pt idx="149">
                  <c:v>9.4495275236237131E-3</c:v>
                </c:pt>
                <c:pt idx="150">
                  <c:v>9.8068350668647497E-3</c:v>
                </c:pt>
                <c:pt idx="151">
                  <c:v>8.681577398469642E-3</c:v>
                </c:pt>
                <c:pt idx="152">
                  <c:v>1.0211524434719177E-2</c:v>
                </c:pt>
                <c:pt idx="153">
                  <c:v>8.5198555956678135E-3</c:v>
                </c:pt>
                <c:pt idx="154">
                  <c:v>8.8774341351660624E-3</c:v>
                </c:pt>
                <c:pt idx="155">
                  <c:v>8.0896962815781848E-3</c:v>
                </c:pt>
                <c:pt idx="156">
                  <c:v>1.0418133183162093E-2</c:v>
                </c:pt>
                <c:pt idx="157">
                  <c:v>1.1146718684687196E-2</c:v>
                </c:pt>
                <c:pt idx="158">
                  <c:v>1.0748243075651143E-2</c:v>
                </c:pt>
                <c:pt idx="159">
                  <c:v>6.6802999318336109E-3</c:v>
                </c:pt>
                <c:pt idx="160">
                  <c:v>6.6359696641387078E-3</c:v>
                </c:pt>
                <c:pt idx="161">
                  <c:v>8.6102515807884306E-3</c:v>
                </c:pt>
                <c:pt idx="162">
                  <c:v>1.3071895424836555E-2</c:v>
                </c:pt>
                <c:pt idx="163">
                  <c:v>1.2113232389730166E-2</c:v>
                </c:pt>
                <c:pt idx="164">
                  <c:v>1.2488617145830494E-2</c:v>
                </c:pt>
                <c:pt idx="165">
                  <c:v>1.1049723756906049E-2</c:v>
                </c:pt>
                <c:pt idx="166">
                  <c:v>8.8956665395856227E-3</c:v>
                </c:pt>
                <c:pt idx="167">
                  <c:v>1.0580677667212379E-2</c:v>
                </c:pt>
                <c:pt idx="168">
                  <c:v>9.9713324192944874E-3</c:v>
                </c:pt>
                <c:pt idx="169">
                  <c:v>4.6896211279774391E-3</c:v>
                </c:pt>
                <c:pt idx="170">
                  <c:v>1.4740203906153937E-3</c:v>
                </c:pt>
                <c:pt idx="171">
                  <c:v>5.3967864589723469E-3</c:v>
                </c:pt>
                <c:pt idx="172">
                  <c:v>8.6617055020128397E-3</c:v>
                </c:pt>
                <c:pt idx="173">
                  <c:v>7.8616352201257289E-3</c:v>
                </c:pt>
                <c:pt idx="174">
                  <c:v>3.8401536061443142E-3</c:v>
                </c:pt>
                <c:pt idx="175">
                  <c:v>2.7495517035265316E-3</c:v>
                </c:pt>
                <c:pt idx="176">
                  <c:v>5.9608965188373553E-4</c:v>
                </c:pt>
                <c:pt idx="177">
                  <c:v>3.9318479685452878E-3</c:v>
                </c:pt>
                <c:pt idx="178">
                  <c:v>7.4768573463090959E-3</c:v>
                </c:pt>
                <c:pt idx="179">
                  <c:v>7.7747673459771516E-3</c:v>
                </c:pt>
                <c:pt idx="180">
                  <c:v>4.9094097019286576E-3</c:v>
                </c:pt>
                <c:pt idx="181">
                  <c:v>5.2343840874724545E-3</c:v>
                </c:pt>
                <c:pt idx="182">
                  <c:v>6.8271233510761586E-3</c:v>
                </c:pt>
                <c:pt idx="183">
                  <c:v>3.2180209171359664E-3</c:v>
                </c:pt>
                <c:pt idx="184">
                  <c:v>1.9475312177799076E-3</c:v>
                </c:pt>
                <c:pt idx="185">
                  <c:v>3.6588154584953347E-3</c:v>
                </c:pt>
                <c:pt idx="186">
                  <c:v>4.1011619958988277E-3</c:v>
                </c:pt>
                <c:pt idx="187">
                  <c:v>3.0633083730429167E-3</c:v>
                </c:pt>
                <c:pt idx="188">
                  <c:v>4.2981563171586856E-3</c:v>
                </c:pt>
                <c:pt idx="189">
                  <c:v>6.0817659646357214E-3</c:v>
                </c:pt>
                <c:pt idx="190">
                  <c:v>5.9330572036271345E-3</c:v>
                </c:pt>
                <c:pt idx="191">
                  <c:v>3.8949476964167395E-3</c:v>
                </c:pt>
                <c:pt idx="192">
                  <c:v>4.655803126039082E-3</c:v>
                </c:pt>
                <c:pt idx="193">
                  <c:v>8.6064217146641919E-3</c:v>
                </c:pt>
                <c:pt idx="194">
                  <c:v>1.1924297122853034E-2</c:v>
                </c:pt>
                <c:pt idx="195">
                  <c:v>1.0918918918918941E-2</c:v>
                </c:pt>
                <c:pt idx="196">
                  <c:v>1.3688375574804734E-2</c:v>
                </c:pt>
                <c:pt idx="197">
                  <c:v>1.5929950416710748E-2</c:v>
                </c:pt>
                <c:pt idx="198">
                  <c:v>1.2564901349948032E-2</c:v>
                </c:pt>
                <c:pt idx="199">
                  <c:v>8.2042867398215424E-3</c:v>
                </c:pt>
                <c:pt idx="200">
                  <c:v>8.5444003661885315E-3</c:v>
                </c:pt>
                <c:pt idx="201">
                  <c:v>6.3540090771558866E-3</c:v>
                </c:pt>
                <c:pt idx="202">
                  <c:v>9.1200641411104399E-3</c:v>
                </c:pt>
                <c:pt idx="203">
                  <c:v>9.2362697388024273E-3</c:v>
                </c:pt>
                <c:pt idx="204">
                  <c:v>1.0234205864987134E-2</c:v>
                </c:pt>
                <c:pt idx="205">
                  <c:v>1.3345022404052331E-2</c:v>
                </c:pt>
                <c:pt idx="206">
                  <c:v>9.3242333942131772E-3</c:v>
                </c:pt>
                <c:pt idx="207">
                  <c:v>1.0285714285714231E-2</c:v>
                </c:pt>
                <c:pt idx="208">
                  <c:v>1.0652337858220173E-2</c:v>
                </c:pt>
                <c:pt idx="209">
                  <c:v>5.1301184590990534E-3</c:v>
                </c:pt>
                <c:pt idx="210">
                  <c:v>8.0734966592428403E-3</c:v>
                </c:pt>
                <c:pt idx="211">
                  <c:v>1.1414894596336378E-2</c:v>
                </c:pt>
                <c:pt idx="212">
                  <c:v>1.1013015381814872E-2</c:v>
                </c:pt>
                <c:pt idx="213">
                  <c:v>1.2783579402232625E-2</c:v>
                </c:pt>
                <c:pt idx="214">
                  <c:v>1.1733333333333373E-2</c:v>
                </c:pt>
                <c:pt idx="215">
                  <c:v>1.212440695835526E-2</c:v>
                </c:pt>
                <c:pt idx="216">
                  <c:v>1.1458333333333348E-2</c:v>
                </c:pt>
                <c:pt idx="217">
                  <c:v>1.06419498798489E-2</c:v>
                </c:pt>
                <c:pt idx="218">
                  <c:v>9.2561141304348116E-3</c:v>
                </c:pt>
                <c:pt idx="219">
                  <c:v>9.3395035759360479E-3</c:v>
                </c:pt>
                <c:pt idx="220">
                  <c:v>7.8359453151051195E-3</c:v>
                </c:pt>
                <c:pt idx="221">
                  <c:v>7.2787427626137546E-3</c:v>
                </c:pt>
                <c:pt idx="222">
                  <c:v>7.3082607981607151E-3</c:v>
                </c:pt>
                <c:pt idx="223">
                  <c:v>8.3965109643759916E-3</c:v>
                </c:pt>
                <c:pt idx="224">
                  <c:v>7.4373484236054388E-3</c:v>
                </c:pt>
                <c:pt idx="225">
                  <c:v>6.2590274434279891E-3</c:v>
                </c:pt>
                <c:pt idx="226">
                  <c:v>6.698564593301537E-3</c:v>
                </c:pt>
                <c:pt idx="227">
                  <c:v>6.2579214195181976E-3</c:v>
                </c:pt>
                <c:pt idx="228">
                  <c:v>7.3998268125641253E-3</c:v>
                </c:pt>
                <c:pt idx="229">
                  <c:v>4.5323122606859556E-3</c:v>
                </c:pt>
                <c:pt idx="230">
                  <c:v>5.2119797744067942E-3</c:v>
                </c:pt>
                <c:pt idx="231">
                  <c:v>6.3457669091471214E-3</c:v>
                </c:pt>
                <c:pt idx="232">
                  <c:v>7.7668409720086373E-3</c:v>
                </c:pt>
                <c:pt idx="233">
                  <c:v>6.1045402518122849E-3</c:v>
                </c:pt>
                <c:pt idx="234">
                  <c:v>4.2472506636328511E-3</c:v>
                </c:pt>
                <c:pt idx="235">
                  <c:v>7.0991616947360114E-3</c:v>
                </c:pt>
                <c:pt idx="236">
                  <c:v>8.623922009748819E-3</c:v>
                </c:pt>
                <c:pt idx="237">
                  <c:v>5.4275092936801883E-3</c:v>
                </c:pt>
                <c:pt idx="238">
                  <c:v>5.028470014050157E-3</c:v>
                </c:pt>
                <c:pt idx="239">
                  <c:v>5.0768891177985775E-3</c:v>
                </c:pt>
                <c:pt idx="240">
                  <c:v>4.0995607613469875E-3</c:v>
                </c:pt>
                <c:pt idx="241">
                  <c:v>4.5202682997957933E-3</c:v>
                </c:pt>
                <c:pt idx="242">
                  <c:v>7.2579474524603338E-3</c:v>
                </c:pt>
                <c:pt idx="243">
                  <c:v>1.0304078397463501E-2</c:v>
                </c:pt>
                <c:pt idx="244">
                  <c:v>5.777048712645394E-3</c:v>
                </c:pt>
                <c:pt idx="245">
                  <c:v>9.0767267054319145E-3</c:v>
                </c:pt>
                <c:pt idx="246">
                  <c:v>8.2923401264933805E-3</c:v>
                </c:pt>
                <c:pt idx="247">
                  <c:v>8.2241427376636977E-3</c:v>
                </c:pt>
                <c:pt idx="248">
                  <c:v>5.1845707175446343E-3</c:v>
                </c:pt>
                <c:pt idx="249">
                  <c:v>4.3325768516608854E-3</c:v>
                </c:pt>
                <c:pt idx="250">
                  <c:v>3.7660914817858604E-3</c:v>
                </c:pt>
                <c:pt idx="251">
                  <c:v>5.320963230779796E-3</c:v>
                </c:pt>
                <c:pt idx="252">
                  <c:v>6.1070774241704928E-3</c:v>
                </c:pt>
                <c:pt idx="253">
                  <c:v>8.0258986983205993E-3</c:v>
                </c:pt>
                <c:pt idx="254">
                  <c:v>3.4791917569918507E-3</c:v>
                </c:pt>
                <c:pt idx="255">
                  <c:v>1.6002133617816217E-3</c:v>
                </c:pt>
                <c:pt idx="256">
                  <c:v>6.7234722407134573E-3</c:v>
                </c:pt>
                <c:pt idx="257">
                  <c:v>1.1175031409111913E-2</c:v>
                </c:pt>
                <c:pt idx="258">
                  <c:v>1.0659168192518997E-2</c:v>
                </c:pt>
                <c:pt idx="259">
                  <c:v>1.0352636687156247E-2</c:v>
                </c:pt>
                <c:pt idx="260">
                  <c:v>8.0051232788984628E-3</c:v>
                </c:pt>
                <c:pt idx="261">
                  <c:v>6.8614993646760603E-3</c:v>
                </c:pt>
                <c:pt idx="262">
                  <c:v>6.9409389197374605E-3</c:v>
                </c:pt>
                <c:pt idx="263">
                  <c:v>2.5065797719012739E-3</c:v>
                </c:pt>
                <c:pt idx="264">
                  <c:v>4.4380547568447781E-3</c:v>
                </c:pt>
                <c:pt idx="265">
                  <c:v>7.3433318812621273E-3</c:v>
                </c:pt>
                <c:pt idx="266">
                  <c:v>1.1058256625687157E-2</c:v>
                </c:pt>
                <c:pt idx="267">
                  <c:v>1.3809116460955728E-2</c:v>
                </c:pt>
                <c:pt idx="268">
                  <c:v>3.0135004821600919E-3</c:v>
                </c:pt>
                <c:pt idx="269">
                  <c:v>3.6654248287464331E-3</c:v>
                </c:pt>
                <c:pt idx="270">
                  <c:v>6.9448602047537111E-3</c:v>
                </c:pt>
                <c:pt idx="271">
                  <c:v>7.372614305249936E-3</c:v>
                </c:pt>
                <c:pt idx="272">
                  <c:v>6.9055066989316405E-3</c:v>
                </c:pt>
                <c:pt idx="273">
                  <c:v>9.2614302461899722E-3</c:v>
                </c:pt>
                <c:pt idx="274">
                  <c:v>8.305261935183994E-3</c:v>
                </c:pt>
                <c:pt idx="275">
                  <c:v>1.1174471516617768E-2</c:v>
                </c:pt>
                <c:pt idx="276">
                  <c:v>8.4876103674167425E-3</c:v>
                </c:pt>
                <c:pt idx="277">
                  <c:v>2.315860822412974E-3</c:v>
                </c:pt>
                <c:pt idx="278">
                  <c:v>6.762468300929747E-3</c:v>
                </c:pt>
                <c:pt idx="279">
                  <c:v>9.7397145256088447E-3</c:v>
                </c:pt>
                <c:pt idx="280">
                  <c:v>6.3750762237375636E-3</c:v>
                </c:pt>
                <c:pt idx="281">
                  <c:v>5.8389335683595167E-3</c:v>
                </c:pt>
                <c:pt idx="282">
                  <c:v>3.0120481927711218E-3</c:v>
                </c:pt>
                <c:pt idx="283">
                  <c:v>7.4802074802076124E-3</c:v>
                </c:pt>
                <c:pt idx="284">
                  <c:v>7.1536960763061153E-3</c:v>
                </c:pt>
                <c:pt idx="285">
                  <c:v>6.0804993542831198E-3</c:v>
                </c:pt>
                <c:pt idx="286">
                  <c:v>7.4878322725571156E-3</c:v>
                </c:pt>
                <c:pt idx="287">
                  <c:v>1.1785316133142265E-2</c:v>
                </c:pt>
                <c:pt idx="288">
                  <c:v>2.8070727740175272E-2</c:v>
                </c:pt>
                <c:pt idx="289">
                  <c:v>1.9087475757884942E-2</c:v>
                </c:pt>
                <c:pt idx="290">
                  <c:v>9.2147435897436125E-3</c:v>
                </c:pt>
                <c:pt idx="291">
                  <c:v>6.6494640730447863E-3</c:v>
                </c:pt>
                <c:pt idx="292">
                  <c:v>7.1477866508922183E-3</c:v>
                </c:pt>
                <c:pt idx="293">
                  <c:v>5.0903039498801927E-3</c:v>
                </c:pt>
                <c:pt idx="294">
                  <c:v>5.5028000973946778E-3</c:v>
                </c:pt>
                <c:pt idx="295">
                  <c:v>4.4556373498643165E-3</c:v>
                </c:pt>
                <c:pt idx="296">
                  <c:v>4.4358727097395523E-3</c:v>
                </c:pt>
                <c:pt idx="297">
                  <c:v>7.6804915514592231E-3</c:v>
                </c:pt>
                <c:pt idx="298">
                  <c:v>6.2404725609757072E-3</c:v>
                </c:pt>
                <c:pt idx="299">
                  <c:v>5.3022771386639356E-3</c:v>
                </c:pt>
                <c:pt idx="300">
                  <c:v>6.922533553096244E-3</c:v>
                </c:pt>
                <c:pt idx="301">
                  <c:v>9.3536619586567227E-3</c:v>
                </c:pt>
                <c:pt idx="302">
                  <c:v>7.8769344824389798E-3</c:v>
                </c:pt>
                <c:pt idx="303">
                  <c:v>7.585509378448041E-3</c:v>
                </c:pt>
                <c:pt idx="304">
                  <c:v>5.657708628005631E-3</c:v>
                </c:pt>
                <c:pt idx="305">
                  <c:v>4.9906991515811239E-3</c:v>
                </c:pt>
                <c:pt idx="306">
                  <c:v>3.7921538530991672E-3</c:v>
                </c:pt>
                <c:pt idx="307">
                  <c:v>3.1032156510006903E-3</c:v>
                </c:pt>
                <c:pt idx="308">
                  <c:v>6.276901004304225E-3</c:v>
                </c:pt>
                <c:pt idx="309">
                  <c:v>6.4605239707717921E-3</c:v>
                </c:pt>
                <c:pt idx="310">
                  <c:v>9.9606002921777126E-3</c:v>
                </c:pt>
                <c:pt idx="311">
                  <c:v>1.0958183571491142E-2</c:v>
                </c:pt>
                <c:pt idx="312">
                  <c:v>1.1272979535206451E-2</c:v>
                </c:pt>
                <c:pt idx="313">
                  <c:v>9.3037214885953734E-3</c:v>
                </c:pt>
                <c:pt idx="314">
                  <c:v>5.1399685654813787E-3</c:v>
                </c:pt>
                <c:pt idx="315">
                  <c:v>3.8880906094160839E-3</c:v>
                </c:pt>
                <c:pt idx="316">
                  <c:v>5.9358423844404484E-3</c:v>
                </c:pt>
                <c:pt idx="317">
                  <c:v>9.667294413057137E-3</c:v>
                </c:pt>
                <c:pt idx="318">
                  <c:v>7.0048909889746103E-3</c:v>
                </c:pt>
                <c:pt idx="319">
                  <c:v>5.9683062358510952E-3</c:v>
                </c:pt>
                <c:pt idx="320">
                  <c:v>5.0736497545007531E-3</c:v>
                </c:pt>
                <c:pt idx="321">
                  <c:v>4.7223579221624679E-3</c:v>
                </c:pt>
                <c:pt idx="322">
                  <c:v>3.9708265802269604E-3</c:v>
                </c:pt>
                <c:pt idx="323">
                  <c:v>5.7712486883525482E-3</c:v>
                </c:pt>
                <c:pt idx="324">
                  <c:v>4.0126800690181152E-3</c:v>
                </c:pt>
                <c:pt idx="325">
                  <c:v>4.3163742456338028E-3</c:v>
                </c:pt>
                <c:pt idx="326">
                  <c:v>8.0385212304507903E-3</c:v>
                </c:pt>
                <c:pt idx="327">
                  <c:v>9.7508981090363989E-3</c:v>
                </c:pt>
                <c:pt idx="328">
                  <c:v>1.0555946516537684E-2</c:v>
                </c:pt>
                <c:pt idx="329">
                  <c:v>7.8149179820488079E-3</c:v>
                </c:pt>
                <c:pt idx="330">
                  <c:v>8.2917466410747931E-3</c:v>
                </c:pt>
                <c:pt idx="331">
                  <c:v>7.5763344247317121E-3</c:v>
                </c:pt>
                <c:pt idx="332">
                  <c:v>8.0483657661063468E-3</c:v>
                </c:pt>
                <c:pt idx="333">
                  <c:v>7.3468775770297867E-3</c:v>
                </c:pt>
                <c:pt idx="334">
                  <c:v>5.1722854803899487E-3</c:v>
                </c:pt>
                <c:pt idx="335">
                  <c:v>9.8841298633989272E-3</c:v>
                </c:pt>
                <c:pt idx="336">
                  <c:v>5.8284457478006146E-3</c:v>
                </c:pt>
                <c:pt idx="337">
                  <c:v>1.31200116622332E-3</c:v>
                </c:pt>
                <c:pt idx="338">
                  <c:v>2.2565969062784408E-3</c:v>
                </c:pt>
                <c:pt idx="339">
                  <c:v>5.0840687075570656E-3</c:v>
                </c:pt>
                <c:pt idx="340">
                  <c:v>1.8788163457024165E-3</c:v>
                </c:pt>
                <c:pt idx="341">
                  <c:v>6.1307656244369291E-4</c:v>
                </c:pt>
                <c:pt idx="342">
                  <c:v>1.5858141714122365E-3</c:v>
                </c:pt>
                <c:pt idx="343">
                  <c:v>3.3105433609210699E-3</c:v>
                </c:pt>
                <c:pt idx="344">
                  <c:v>4.0527939172225746E-3</c:v>
                </c:pt>
                <c:pt idx="345">
                  <c:v>5.4652616538668486E-3</c:v>
                </c:pt>
                <c:pt idx="346">
                  <c:v>1.4565866136138084E-3</c:v>
                </c:pt>
                <c:pt idx="347">
                  <c:v>2.6606122955763478E-3</c:v>
                </c:pt>
                <c:pt idx="348">
                  <c:v>7.4299462213416323E-3</c:v>
                </c:pt>
                <c:pt idx="349">
                  <c:v>8.0775444264944429E-3</c:v>
                </c:pt>
                <c:pt idx="350">
                  <c:v>7.0721850613153503E-3</c:v>
                </c:pt>
                <c:pt idx="351">
                  <c:v>6.9187394056802187E-3</c:v>
                </c:pt>
                <c:pt idx="352">
                  <c:v>5.2564675164050723E-3</c:v>
                </c:pt>
                <c:pt idx="353">
                  <c:v>4.2378673957621515E-3</c:v>
                </c:pt>
                <c:pt idx="354">
                  <c:v>2.9948271167981044E-3</c:v>
                </c:pt>
                <c:pt idx="355">
                  <c:v>1.6286644951140072E-3</c:v>
                </c:pt>
                <c:pt idx="356">
                  <c:v>1.6598915989161078E-3</c:v>
                </c:pt>
                <c:pt idx="357">
                  <c:v>2.840813013629262E-3</c:v>
                </c:pt>
                <c:pt idx="358">
                  <c:v>5.0247866994905799E-3</c:v>
                </c:pt>
                <c:pt idx="359">
                  <c:v>2.6843835984162734E-3</c:v>
                </c:pt>
                <c:pt idx="360">
                  <c:v>1.171273676460638E-3</c:v>
                </c:pt>
                <c:pt idx="361">
                  <c:v>1.6712905705795755E-4</c:v>
                </c:pt>
                <c:pt idx="362">
                  <c:v>2.5065169440545709E-3</c:v>
                </c:pt>
                <c:pt idx="363">
                  <c:v>2.1002100210021357E-3</c:v>
                </c:pt>
                <c:pt idx="364">
                  <c:v>1.8629407850965229E-3</c:v>
                </c:pt>
                <c:pt idx="365">
                  <c:v>5.4124053659185822E-3</c:v>
                </c:pt>
                <c:pt idx="366">
                  <c:v>8.0914164932792687E-3</c:v>
                </c:pt>
                <c:pt idx="367">
                  <c:v>7.2074433232864887E-3</c:v>
                </c:pt>
                <c:pt idx="368">
                  <c:v>5.8873276086390813E-3</c:v>
                </c:pt>
                <c:pt idx="369">
                  <c:v>6.9846402586903888E-3</c:v>
                </c:pt>
                <c:pt idx="370">
                  <c:v>6.1655052824252099E-3</c:v>
                </c:pt>
                <c:pt idx="371">
                  <c:v>6.127724763029363E-3</c:v>
                </c:pt>
                <c:pt idx="372">
                  <c:v>4.5360824742268768E-3</c:v>
                </c:pt>
                <c:pt idx="373">
                  <c:v>3.9156246052796106E-3</c:v>
                </c:pt>
                <c:pt idx="374">
                  <c:v>3.4285354806240509E-3</c:v>
                </c:pt>
                <c:pt idx="375">
                  <c:v>3.6049026676279183E-3</c:v>
                </c:pt>
                <c:pt idx="376">
                  <c:v>-3.1234382808598138E-4</c:v>
                </c:pt>
                <c:pt idx="377">
                  <c:v>4.0929825657689545E-3</c:v>
                </c:pt>
                <c:pt idx="378">
                  <c:v>3.3606123782556896E-3</c:v>
                </c:pt>
                <c:pt idx="379">
                  <c:v>5.4271980151960886E-3</c:v>
                </c:pt>
                <c:pt idx="380">
                  <c:v>3.8864898210979604E-3</c:v>
                </c:pt>
                <c:pt idx="381">
                  <c:v>1.444109875253563E-3</c:v>
                </c:pt>
                <c:pt idx="382">
                  <c:v>1.0124873439081306E-3</c:v>
                </c:pt>
                <c:pt idx="383">
                  <c:v>2.8198369398639844E-3</c:v>
                </c:pt>
                <c:pt idx="384">
                  <c:v>4.8597102512377699E-3</c:v>
                </c:pt>
                <c:pt idx="385">
                  <c:v>5.1099552878912657E-3</c:v>
                </c:pt>
                <c:pt idx="386">
                  <c:v>5.2655469813891465E-3</c:v>
                </c:pt>
                <c:pt idx="387">
                  <c:v>3.160841686986382E-3</c:v>
                </c:pt>
                <c:pt idx="388">
                  <c:v>3.1808906493817624E-3</c:v>
                </c:pt>
                <c:pt idx="389">
                  <c:v>2.6622793897697061E-3</c:v>
                </c:pt>
                <c:pt idx="390">
                  <c:v>1.253020674841121E-3</c:v>
                </c:pt>
                <c:pt idx="391">
                  <c:v>-3.2776138970824764E-4</c:v>
                </c:pt>
                <c:pt idx="392">
                  <c:v>-2.9806259314479888E-5</c:v>
                </c:pt>
                <c:pt idx="393">
                  <c:v>1.5499716832094723E-3</c:v>
                </c:pt>
                <c:pt idx="394">
                  <c:v>1.6070950269337914E-3</c:v>
                </c:pt>
                <c:pt idx="395">
                  <c:v>1.9907888872381374E-3</c:v>
                </c:pt>
                <c:pt idx="396">
                  <c:v>2.6688808492971727E-3</c:v>
                </c:pt>
                <c:pt idx="397">
                  <c:v>5.5601561575773228E-3</c:v>
                </c:pt>
                <c:pt idx="398">
                  <c:v>1.1470588235293899E-3</c:v>
                </c:pt>
                <c:pt idx="399">
                  <c:v>-1.2338787860983746E-3</c:v>
                </c:pt>
                <c:pt idx="400">
                  <c:v>-3.2355796099647893E-4</c:v>
                </c:pt>
                <c:pt idx="401">
                  <c:v>-1.5300417819101853E-3</c:v>
                </c:pt>
                <c:pt idx="402">
                  <c:v>1.4734484587730634E-4</c:v>
                </c:pt>
                <c:pt idx="403">
                  <c:v>1.443766758006948E-3</c:v>
                </c:pt>
                <c:pt idx="404">
                  <c:v>3.3835471342826828E-3</c:v>
                </c:pt>
                <c:pt idx="405">
                  <c:v>3.9585960179455704E-3</c:v>
                </c:pt>
                <c:pt idx="406">
                  <c:v>7.8859746480519632E-4</c:v>
                </c:pt>
                <c:pt idx="407">
                  <c:v>-5.2531737924998989E-4</c:v>
                </c:pt>
                <c:pt idx="408">
                  <c:v>-1.6351797237713628E-3</c:v>
                </c:pt>
                <c:pt idx="409">
                  <c:v>-1.345383287999713E-3</c:v>
                </c:pt>
                <c:pt idx="410">
                  <c:v>-8.2003221555138062E-4</c:v>
                </c:pt>
                <c:pt idx="411">
                  <c:v>-1.1724360289577795E-4</c:v>
                </c:pt>
                <c:pt idx="412">
                  <c:v>7.5044704364903847E-3</c:v>
                </c:pt>
                <c:pt idx="413">
                  <c:v>1.6002793214815458E-3</c:v>
                </c:pt>
                <c:pt idx="414">
                  <c:v>-1.161980013943964E-4</c:v>
                </c:pt>
                <c:pt idx="415">
                  <c:v>1.0749564206855577E-3</c:v>
                </c:pt>
                <c:pt idx="416">
                  <c:v>1.8864091476333833E-3</c:v>
                </c:pt>
                <c:pt idx="417">
                  <c:v>1.3035165981114538E-3</c:v>
                </c:pt>
                <c:pt idx="418">
                  <c:v>3.8765296380942615E-3</c:v>
                </c:pt>
                <c:pt idx="419">
                  <c:v>1.267974986311593E-3</c:v>
                </c:pt>
                <c:pt idx="420">
                  <c:v>1.1512447834216566E-4</c:v>
                </c:pt>
                <c:pt idx="421">
                  <c:v>2.3022245244463946E-4</c:v>
                </c:pt>
                <c:pt idx="422">
                  <c:v>1.2659320424663889E-3</c:v>
                </c:pt>
                <c:pt idx="423">
                  <c:v>3.4481767765304205E-4</c:v>
                </c:pt>
                <c:pt idx="424">
                  <c:v>2.7288656536350597E-3</c:v>
                </c:pt>
                <c:pt idx="425">
                  <c:v>-3.2370803254269109E-3</c:v>
                </c:pt>
                <c:pt idx="426">
                  <c:v>2.5003592470183023E-3</c:v>
                </c:pt>
                <c:pt idx="427">
                  <c:v>-7.1670202396656446E-4</c:v>
                </c:pt>
                <c:pt idx="428">
                  <c:v>1.1475456866638645E-4</c:v>
                </c:pt>
                <c:pt idx="429">
                  <c:v>-5.1633630704794875E-4</c:v>
                </c:pt>
                <c:pt idx="430">
                  <c:v>8.3230491059893552E-4</c:v>
                </c:pt>
                <c:pt idx="431">
                  <c:v>-2.2941041523272254E-4</c:v>
                </c:pt>
                <c:pt idx="432">
                  <c:v>1.7209729233593762E-3</c:v>
                </c:pt>
                <c:pt idx="433">
                  <c:v>-7.1584010995306979E-4</c:v>
                </c:pt>
                <c:pt idx="434">
                  <c:v>3.4384939396536751E-4</c:v>
                </c:pt>
                <c:pt idx="435">
                  <c:v>2.3201856148491462E-3</c:v>
                </c:pt>
                <c:pt idx="436">
                  <c:v>7.1444901691815055E-3</c:v>
                </c:pt>
                <c:pt idx="437">
                  <c:v>7.0086828216333608E-3</c:v>
                </c:pt>
                <c:pt idx="438">
                  <c:v>5.2128828651132331E-3</c:v>
                </c:pt>
                <c:pt idx="439">
                  <c:v>6.0548298480684881E-3</c:v>
                </c:pt>
                <c:pt idx="440">
                  <c:v>3.6500417943716723E-3</c:v>
                </c:pt>
                <c:pt idx="441">
                  <c:v>3.1370589378418856E-3</c:v>
                </c:pt>
                <c:pt idx="442">
                  <c:v>1.7988597996347888E-3</c:v>
                </c:pt>
                <c:pt idx="443">
                  <c:v>2.6520069615183495E-3</c:v>
                </c:pt>
                <c:pt idx="444">
                  <c:v>5.0695688111310755E-3</c:v>
                </c:pt>
                <c:pt idx="445">
                  <c:v>3.8104114696126956E-3</c:v>
                </c:pt>
                <c:pt idx="446">
                  <c:v>6.8545524059204777E-3</c:v>
                </c:pt>
                <c:pt idx="447">
                  <c:v>2.9292901895900947E-3</c:v>
                </c:pt>
                <c:pt idx="448">
                  <c:v>3.2182167293182129E-3</c:v>
                </c:pt>
                <c:pt idx="449">
                  <c:v>3.4774638775070255E-3</c:v>
                </c:pt>
                <c:pt idx="450">
                  <c:v>3.9220953660175084E-3</c:v>
                </c:pt>
                <c:pt idx="451">
                  <c:v>1.8463514489845956E-3</c:v>
                </c:pt>
                <c:pt idx="452">
                  <c:v>2.5106837606838628E-3</c:v>
                </c:pt>
                <c:pt idx="453">
                  <c:v>5.1686470933021145E-3</c:v>
                </c:pt>
                <c:pt idx="454">
                  <c:v>5.9107294317217729E-3</c:v>
                </c:pt>
                <c:pt idx="455">
                  <c:v>6.1921951990724367E-3</c:v>
                </c:pt>
                <c:pt idx="456">
                  <c:v>4.1900172838214012E-3</c:v>
                </c:pt>
                <c:pt idx="457">
                  <c:v>3.0511657017682214E-3</c:v>
                </c:pt>
                <c:pt idx="458">
                  <c:v>3.8738527935937572E-3</c:v>
                </c:pt>
                <c:pt idx="459">
                  <c:v>4.0919921268001147E-3</c:v>
                </c:pt>
                <c:pt idx="460">
                  <c:v>3.1467629610522074E-3</c:v>
                </c:pt>
                <c:pt idx="461">
                  <c:v>4.3196544276458138E-3</c:v>
                </c:pt>
                <c:pt idx="462">
                  <c:v>4.5826932923707098E-3</c:v>
                </c:pt>
                <c:pt idx="463">
                  <c:v>8.5374245011340388E-3</c:v>
                </c:pt>
                <c:pt idx="464">
                  <c:v>3.967251225552193E-3</c:v>
                </c:pt>
                <c:pt idx="465">
                  <c:v>4.8324985527674613E-3</c:v>
                </c:pt>
                <c:pt idx="466">
                  <c:v>5.6358490093428859E-3</c:v>
                </c:pt>
                <c:pt idx="467">
                  <c:v>4.5083192188901666E-3</c:v>
                </c:pt>
                <c:pt idx="468">
                  <c:v>5.7774802251480128E-3</c:v>
                </c:pt>
                <c:pt idx="469">
                  <c:v>8.061732656180709E-3</c:v>
                </c:pt>
                <c:pt idx="470">
                  <c:v>6.2119396414683781E-3</c:v>
                </c:pt>
                <c:pt idx="471">
                  <c:v>6.2951170308436222E-3</c:v>
                </c:pt>
                <c:pt idx="472">
                  <c:v>5.8451282546736483E-3</c:v>
                </c:pt>
                <c:pt idx="473">
                  <c:v>4.7305734319471604E-3</c:v>
                </c:pt>
                <c:pt idx="474">
                  <c:v>4.7083004708299292E-3</c:v>
                </c:pt>
                <c:pt idx="475">
                  <c:v>5.9232123316999008E-3</c:v>
                </c:pt>
                <c:pt idx="476">
                  <c:v>9.2226925532670201E-3</c:v>
                </c:pt>
                <c:pt idx="477">
                  <c:v>9.4195936921526169E-3</c:v>
                </c:pt>
                <c:pt idx="478">
                  <c:v>8.9834954386129873E-3</c:v>
                </c:pt>
                <c:pt idx="479">
                  <c:v>6.6718814705746254E-3</c:v>
                </c:pt>
                <c:pt idx="480">
                  <c:v>6.2619983545113556E-3</c:v>
                </c:pt>
                <c:pt idx="481">
                  <c:v>5.1782875312287313E-3</c:v>
                </c:pt>
                <c:pt idx="482">
                  <c:v>1.5364453884043616E-3</c:v>
                </c:pt>
                <c:pt idx="483">
                  <c:v>6.497315345395327E-3</c:v>
                </c:pt>
                <c:pt idx="484">
                  <c:v>5.5363787152016286E-3</c:v>
                </c:pt>
                <c:pt idx="485">
                  <c:v>4.8817458371412936E-3</c:v>
                </c:pt>
                <c:pt idx="486">
                  <c:v>6.0780834072757806E-3</c:v>
                </c:pt>
                <c:pt idx="487">
                  <c:v>3.8144375358293292E-3</c:v>
                </c:pt>
                <c:pt idx="488">
                  <c:v>3.536363037318635E-3</c:v>
                </c:pt>
                <c:pt idx="489">
                  <c:v>5.2311329014183006E-3</c:v>
                </c:pt>
                <c:pt idx="490">
                  <c:v>4.1587737060988506E-3</c:v>
                </c:pt>
                <c:pt idx="491">
                  <c:v>5.9629645691487987E-3</c:v>
                </c:pt>
                <c:pt idx="492">
                  <c:v>6.1000581984351765E-3</c:v>
                </c:pt>
                <c:pt idx="493">
                  <c:v>2.8494301139769806E-3</c:v>
                </c:pt>
                <c:pt idx="494">
                  <c:v>6.5799312098100415E-3</c:v>
                </c:pt>
                <c:pt idx="495">
                  <c:v>1.1906530551605732E-2</c:v>
                </c:pt>
                <c:pt idx="496">
                  <c:v>-2.5378581316330973E-3</c:v>
                </c:pt>
                <c:pt idx="497">
                  <c:v>3.7639043673909356E-3</c:v>
                </c:pt>
                <c:pt idx="498">
                  <c:v>3.7078934137757535E-3</c:v>
                </c:pt>
                <c:pt idx="499">
                  <c:v>5.8856677728382767E-3</c:v>
                </c:pt>
                <c:pt idx="500">
                  <c:v>7.4281564477642892E-3</c:v>
                </c:pt>
                <c:pt idx="501">
                  <c:v>3.3159639981050759E-3</c:v>
                </c:pt>
                <c:pt idx="502">
                  <c:v>2.3401896785320009E-3</c:v>
                </c:pt>
                <c:pt idx="503">
                  <c:v>9.1955435405914887E-3</c:v>
                </c:pt>
                <c:pt idx="504">
                  <c:v>1.0288775696572383E-2</c:v>
                </c:pt>
                <c:pt idx="505">
                  <c:v>7.7735818736945905E-3</c:v>
                </c:pt>
                <c:pt idx="506">
                  <c:v>1.1520599549540433E-2</c:v>
                </c:pt>
                <c:pt idx="507">
                  <c:v>1.2670200398037457E-2</c:v>
                </c:pt>
                <c:pt idx="508">
                  <c:v>-3.697073474470125E-4</c:v>
                </c:pt>
                <c:pt idx="509">
                  <c:v>8.3701555291690877E-3</c:v>
                </c:pt>
                <c:pt idx="510">
                  <c:v>5.7718664942183473E-3</c:v>
                </c:pt>
                <c:pt idx="511">
                  <c:v>6.4680818394686757E-3</c:v>
                </c:pt>
                <c:pt idx="512">
                  <c:v>2.1243730811037587E-2</c:v>
                </c:pt>
                <c:pt idx="513">
                  <c:v>-2.1100591936960011E-3</c:v>
                </c:pt>
                <c:pt idx="514">
                  <c:v>8.1773952095807179E-3</c:v>
                </c:pt>
                <c:pt idx="515">
                  <c:v>9.8372218200717398E-3</c:v>
                </c:pt>
                <c:pt idx="516">
                  <c:v>3.7495175253186019E-3</c:v>
                </c:pt>
                <c:pt idx="517">
                  <c:v>5.3652194612805459E-3</c:v>
                </c:pt>
                <c:pt idx="518">
                  <c:v>2.1492058866385833E-3</c:v>
                </c:pt>
                <c:pt idx="519">
                  <c:v>1.8174548362503984E-5</c:v>
                </c:pt>
                <c:pt idx="520">
                  <c:v>4.7616451302181506E-3</c:v>
                </c:pt>
                <c:pt idx="521">
                  <c:v>4.522022248349522E-3</c:v>
                </c:pt>
                <c:pt idx="522">
                  <c:v>7.6888448726029068E-3</c:v>
                </c:pt>
                <c:pt idx="523">
                  <c:v>7.5408312783673548E-3</c:v>
                </c:pt>
                <c:pt idx="524">
                  <c:v>4.2742622020432997E-3</c:v>
                </c:pt>
                <c:pt idx="525">
                  <c:v>7.8940397350992786E-3</c:v>
                </c:pt>
                <c:pt idx="526">
                  <c:v>8.9360807401177578E-3</c:v>
                </c:pt>
                <c:pt idx="527">
                  <c:v>3.6990726268626428E-3</c:v>
                </c:pt>
                <c:pt idx="528">
                  <c:v>5.6752314214032484E-3</c:v>
                </c:pt>
                <c:pt idx="529">
                  <c:v>6.2109663988436647E-3</c:v>
                </c:pt>
                <c:pt idx="530">
                  <c:v>3.4539361192806872E-3</c:v>
                </c:pt>
                <c:pt idx="531">
                  <c:v>6.3217803223936109E-3</c:v>
                </c:pt>
                <c:pt idx="532">
                  <c:v>1.01258106575004E-2</c:v>
                </c:pt>
                <c:pt idx="533">
                  <c:v>6.1855670103092564E-3</c:v>
                </c:pt>
                <c:pt idx="534">
                  <c:v>7.8302012528321807E-3</c:v>
                </c:pt>
                <c:pt idx="535">
                  <c:v>9.5711971435183951E-3</c:v>
                </c:pt>
                <c:pt idx="536">
                  <c:v>-4.4864342671885327E-3</c:v>
                </c:pt>
                <c:pt idx="537">
                  <c:v>-1.5954209773186845E-3</c:v>
                </c:pt>
                <c:pt idx="538">
                  <c:v>9.0606569800000258E-4</c:v>
                </c:pt>
                <c:pt idx="539">
                  <c:v>-2.7980315025422087E-4</c:v>
                </c:pt>
                <c:pt idx="540">
                  <c:v>1.3500164636153222E-3</c:v>
                </c:pt>
                <c:pt idx="541">
                  <c:v>6.527243431653007E-3</c:v>
                </c:pt>
                <c:pt idx="542">
                  <c:v>5.8968620853003806E-3</c:v>
                </c:pt>
                <c:pt idx="543">
                  <c:v>6.6742448847028069E-3</c:v>
                </c:pt>
                <c:pt idx="544">
                  <c:v>1.2388895162200875E-2</c:v>
                </c:pt>
                <c:pt idx="545">
                  <c:v>3.5054733185679865E-4</c:v>
                </c:pt>
                <c:pt idx="546">
                  <c:v>2.1025469489175386E-3</c:v>
                </c:pt>
                <c:pt idx="547">
                  <c:v>4.2280609730898089E-3</c:v>
                </c:pt>
                <c:pt idx="548">
                  <c:v>5.4448471802339693E-3</c:v>
                </c:pt>
                <c:pt idx="549">
                  <c:v>4.3448829557797275E-3</c:v>
                </c:pt>
                <c:pt idx="550">
                  <c:v>4.1693443470900426E-3</c:v>
                </c:pt>
                <c:pt idx="551">
                  <c:v>2.8408647467415005E-3</c:v>
                </c:pt>
                <c:pt idx="552">
                  <c:v>9.8059053341015279E-4</c:v>
                </c:pt>
                <c:pt idx="553">
                  <c:v>1.2595241797543899E-3</c:v>
                </c:pt>
                <c:pt idx="554">
                  <c:v>1.4443012222202789E-3</c:v>
                </c:pt>
                <c:pt idx="555">
                  <c:v>2.1090503070528843E-3</c:v>
                </c:pt>
                <c:pt idx="556">
                  <c:v>2.6617146394305458E-3</c:v>
                </c:pt>
                <c:pt idx="557">
                  <c:v>5.0314853685640148E-3</c:v>
                </c:pt>
                <c:pt idx="558">
                  <c:v>4.8987991031665956E-3</c:v>
                </c:pt>
                <c:pt idx="559">
                  <c:v>5.0124547274477127E-3</c:v>
                </c:pt>
                <c:pt idx="560">
                  <c:v>5.1395118984263188E-3</c:v>
                </c:pt>
                <c:pt idx="561">
                  <c:v>5.1132323797709045E-3</c:v>
                </c:pt>
                <c:pt idx="562">
                  <c:v>2.5135082253426866E-3</c:v>
                </c:pt>
                <c:pt idx="563">
                  <c:v>4.0835935623348973E-3</c:v>
                </c:pt>
                <c:pt idx="564">
                  <c:v>6.3247607655503302E-3</c:v>
                </c:pt>
                <c:pt idx="565">
                  <c:v>3.6551119563763557E-3</c:v>
                </c:pt>
                <c:pt idx="566">
                  <c:v>2.161393951057855E-3</c:v>
                </c:pt>
                <c:pt idx="567">
                  <c:v>5.539552404165704E-3</c:v>
                </c:pt>
                <c:pt idx="568">
                  <c:v>1.0136624063463717E-3</c:v>
                </c:pt>
                <c:pt idx="569">
                  <c:v>5.606187352324099E-3</c:v>
                </c:pt>
                <c:pt idx="570">
                  <c:v>6.100319610046423E-3</c:v>
                </c:pt>
                <c:pt idx="571">
                  <c:v>4.5547513018755481E-3</c:v>
                </c:pt>
                <c:pt idx="572">
                  <c:v>3.9420674916610388E-3</c:v>
                </c:pt>
                <c:pt idx="573">
                  <c:v>7.1052555878376999E-3</c:v>
                </c:pt>
                <c:pt idx="574">
                  <c:v>5.069980005712571E-3</c:v>
                </c:pt>
                <c:pt idx="575">
                  <c:v>6.0959147424510807E-3</c:v>
                </c:pt>
                <c:pt idx="576">
                  <c:v>5.3810519179708916E-3</c:v>
                </c:pt>
                <c:pt idx="577">
                  <c:v>2.2617124394184174E-3</c:v>
                </c:pt>
                <c:pt idx="578">
                  <c:v>4.7514927255907224E-3</c:v>
                </c:pt>
                <c:pt idx="579">
                  <c:v>1.0113691846271866E-2</c:v>
                </c:pt>
                <c:pt idx="580">
                  <c:v>1.9196243612760178E-3</c:v>
                </c:pt>
                <c:pt idx="581">
                  <c:v>4.5762174530319388E-3</c:v>
                </c:pt>
                <c:pt idx="582">
                  <c:v>4.2397881478024591E-3</c:v>
                </c:pt>
                <c:pt idx="583">
                  <c:v>1.0397595299904472E-2</c:v>
                </c:pt>
                <c:pt idx="584">
                  <c:v>2.4610890995389045E-3</c:v>
                </c:pt>
                <c:pt idx="585">
                  <c:v>2.0368796622285412E-3</c:v>
                </c:pt>
                <c:pt idx="586">
                  <c:v>3.419309676377269E-3</c:v>
                </c:pt>
                <c:pt idx="587">
                  <c:v>4.0784566261504729E-3</c:v>
                </c:pt>
                <c:pt idx="588">
                  <c:v>4.4894577910798983E-3</c:v>
                </c:pt>
                <c:pt idx="589">
                  <c:v>1.1492723935193849E-2</c:v>
                </c:pt>
                <c:pt idx="590">
                  <c:v>8.6925646353330777E-3</c:v>
                </c:pt>
                <c:pt idx="591">
                  <c:v>5.5408523786553143E-3</c:v>
                </c:pt>
                <c:pt idx="592">
                  <c:v>1.6466134218442452E-3</c:v>
                </c:pt>
                <c:pt idx="593">
                  <c:v>2.4205553038638694E-3</c:v>
                </c:pt>
                <c:pt idx="594">
                  <c:v>6.107796802768517E-3</c:v>
                </c:pt>
                <c:pt idx="595">
                  <c:v>1.8738368735160549E-3</c:v>
                </c:pt>
                <c:pt idx="596">
                  <c:v>8.5317892417466901E-3</c:v>
                </c:pt>
                <c:pt idx="597">
                  <c:v>1.3032377710315401E-2</c:v>
                </c:pt>
                <c:pt idx="598">
                  <c:v>6.5201309041666988E-3</c:v>
                </c:pt>
                <c:pt idx="599">
                  <c:v>2.2136957632080456E-2</c:v>
                </c:pt>
                <c:pt idx="600">
                  <c:v>1.028641072516745E-2</c:v>
                </c:pt>
                <c:pt idx="601">
                  <c:v>3.6432069872367467E-3</c:v>
                </c:pt>
                <c:pt idx="602">
                  <c:v>8.0652916005576891E-3</c:v>
                </c:pt>
                <c:pt idx="603">
                  <c:v>5.6041112714155794E-4</c:v>
                </c:pt>
                <c:pt idx="604">
                  <c:v>6.9237552732559493E-3</c:v>
                </c:pt>
                <c:pt idx="605">
                  <c:v>1.183501982365831E-3</c:v>
                </c:pt>
                <c:pt idx="606">
                  <c:v>5.0830427330206263E-4</c:v>
                </c:pt>
                <c:pt idx="607">
                  <c:v>-5.907511992253589E-5</c:v>
                </c:pt>
                <c:pt idx="608">
                  <c:v>-1.7723582999540355E-4</c:v>
                </c:pt>
                <c:pt idx="609">
                  <c:v>3.1080857500769277E-3</c:v>
                </c:pt>
                <c:pt idx="610">
                  <c:v>3.4401102720278409E-3</c:v>
                </c:pt>
                <c:pt idx="611">
                  <c:v>-5.6355887429104801E-4</c:v>
                </c:pt>
                <c:pt idx="612">
                  <c:v>-4.0528634361233218E-3</c:v>
                </c:pt>
                <c:pt idx="613">
                  <c:v>5.8504364236848794E-3</c:v>
                </c:pt>
                <c:pt idx="614">
                  <c:v>-4.5733852432094935E-4</c:v>
                </c:pt>
                <c:pt idx="615">
                  <c:v>3.6838462170183384E-3</c:v>
                </c:pt>
                <c:pt idx="616">
                  <c:v>6.3354022746664462E-3</c:v>
                </c:pt>
                <c:pt idx="617">
                  <c:v>2.2185311233202665E-3</c:v>
                </c:pt>
                <c:pt idx="618">
                  <c:v>1.3212183023503243E-3</c:v>
                </c:pt>
                <c:pt idx="619">
                  <c:v>5.6019815273502527E-3</c:v>
                </c:pt>
                <c:pt idx="620">
                  <c:v>3.533528233696126E-3</c:v>
                </c:pt>
                <c:pt idx="621">
                  <c:v>5.7117296906721293E-3</c:v>
                </c:pt>
                <c:pt idx="622">
                  <c:v>2.3492649993726022E-3</c:v>
                </c:pt>
                <c:pt idx="623">
                  <c:v>3.8228300319707031E-3</c:v>
                </c:pt>
                <c:pt idx="624">
                  <c:v>2.5275136293056999E-3</c:v>
                </c:pt>
                <c:pt idx="625">
                  <c:v>7.212951657395994E-3</c:v>
                </c:pt>
                <c:pt idx="626">
                  <c:v>6.5102705129644889E-3</c:v>
                </c:pt>
                <c:pt idx="627">
                  <c:v>7.0703691312590244E-3</c:v>
                </c:pt>
                <c:pt idx="628">
                  <c:v>8.0062898653439074E-3</c:v>
                </c:pt>
                <c:pt idx="629">
                  <c:v>8.1294560954441319E-3</c:v>
                </c:pt>
                <c:pt idx="630">
                  <c:v>1.7653404818725793E-2</c:v>
                </c:pt>
                <c:pt idx="631">
                  <c:v>1.9959951599259007E-2</c:v>
                </c:pt>
                <c:pt idx="632">
                  <c:v>2.1207126434366064E-3</c:v>
                </c:pt>
                <c:pt idx="633">
                  <c:v>3.4362461106514086E-3</c:v>
                </c:pt>
                <c:pt idx="634">
                  <c:v>5.397730238773768E-3</c:v>
                </c:pt>
                <c:pt idx="635">
                  <c:v>4.942989470186232E-3</c:v>
                </c:pt>
                <c:pt idx="636">
                  <c:v>7.5536817740302631E-3</c:v>
                </c:pt>
                <c:pt idx="637">
                  <c:v>5.3022921901442199E-3</c:v>
                </c:pt>
                <c:pt idx="638">
                  <c:v>4.4887882312134586E-3</c:v>
                </c:pt>
                <c:pt idx="639">
                  <c:v>5.4437244825413789E-3</c:v>
                </c:pt>
                <c:pt idx="640">
                  <c:v>4.3637245196872509E-3</c:v>
                </c:pt>
                <c:pt idx="641">
                  <c:v>7.0401287337824581E-3</c:v>
                </c:pt>
                <c:pt idx="642">
                  <c:v>5.2631578947368585E-3</c:v>
                </c:pt>
                <c:pt idx="643">
                  <c:v>7.0238532839244083E-3</c:v>
                </c:pt>
                <c:pt idx="644">
                  <c:v>7.9120792391775829E-3</c:v>
                </c:pt>
                <c:pt idx="645">
                  <c:v>6.4796507644420132E-3</c:v>
                </c:pt>
                <c:pt idx="646">
                  <c:v>6.7102345664604712E-3</c:v>
                </c:pt>
                <c:pt idx="647">
                  <c:v>1.1843350914816808E-2</c:v>
                </c:pt>
                <c:pt idx="648">
                  <c:v>2.2149240051936303E-3</c:v>
                </c:pt>
                <c:pt idx="649">
                  <c:v>1.8099375095259607E-3</c:v>
                </c:pt>
                <c:pt idx="650">
                  <c:v>5.3534412262516984E-3</c:v>
                </c:pt>
                <c:pt idx="651">
                  <c:v>2.6009893217566749E-3</c:v>
                </c:pt>
                <c:pt idx="652">
                  <c:v>3.2357269537000022E-3</c:v>
                </c:pt>
                <c:pt idx="653">
                  <c:v>5.4162317695842788E-3</c:v>
                </c:pt>
                <c:pt idx="654">
                  <c:v>3.6661896879062184E-3</c:v>
                </c:pt>
                <c:pt idx="655">
                  <c:v>5.413968224386112E-3</c:v>
                </c:pt>
                <c:pt idx="656">
                  <c:v>5.5979832431229948E-3</c:v>
                </c:pt>
                <c:pt idx="657">
                  <c:v>1.1447004608295064E-2</c:v>
                </c:pt>
                <c:pt idx="658">
                  <c:v>7.9276849337528432E-4</c:v>
                </c:pt>
                <c:pt idx="659">
                  <c:v>5.9091860983893074E-3</c:v>
                </c:pt>
                <c:pt idx="660">
                  <c:v>6.3179999637938966E-3</c:v>
                </c:pt>
                <c:pt idx="661">
                  <c:v>5.9005540764194286E-3</c:v>
                </c:pt>
                <c:pt idx="662">
                  <c:v>3.2101724014592659E-3</c:v>
                </c:pt>
                <c:pt idx="663">
                  <c:v>4.0021035555435347E-3</c:v>
                </c:pt>
                <c:pt idx="664">
                  <c:v>5.7262073863635354E-3</c:v>
                </c:pt>
                <c:pt idx="665">
                  <c:v>4.8726662841507284E-3</c:v>
                </c:pt>
                <c:pt idx="666">
                  <c:v>4.8051160870365983E-3</c:v>
                </c:pt>
                <c:pt idx="667">
                  <c:v>2.1069380332914278E-3</c:v>
                </c:pt>
                <c:pt idx="668">
                  <c:v>3.5943293347873162E-3</c:v>
                </c:pt>
                <c:pt idx="669">
                  <c:v>6.4153272425393482E-3</c:v>
                </c:pt>
                <c:pt idx="670">
                  <c:v>3.5154394299288239E-3</c:v>
                </c:pt>
                <c:pt idx="671">
                  <c:v>7.2042140779120523E-3</c:v>
                </c:pt>
                <c:pt idx="672">
                  <c:v>6.178483835958426E-3</c:v>
                </c:pt>
                <c:pt idx="673">
                  <c:v>9.019721085084198E-3</c:v>
                </c:pt>
                <c:pt idx="674">
                  <c:v>1.0521531261573625E-3</c:v>
                </c:pt>
                <c:pt idx="675">
                  <c:v>3.3297177307469727E-3</c:v>
                </c:pt>
                <c:pt idx="676">
                  <c:v>2.6230882044835369E-3</c:v>
                </c:pt>
                <c:pt idx="677">
                  <c:v>3.9535933399088563E-3</c:v>
                </c:pt>
                <c:pt idx="678">
                  <c:v>4.1628160618094601E-3</c:v>
                </c:pt>
                <c:pt idx="679">
                  <c:v>4.1206855096134198E-3</c:v>
                </c:pt>
                <c:pt idx="680">
                  <c:v>4.9129702414374421E-3</c:v>
                </c:pt>
                <c:pt idx="681">
                  <c:v>3.3606402471590968E-3</c:v>
                </c:pt>
                <c:pt idx="682">
                  <c:v>7.3539046121593454E-3</c:v>
                </c:pt>
                <c:pt idx="683">
                  <c:v>4.9182993252581131E-3</c:v>
                </c:pt>
                <c:pt idx="684">
                  <c:v>1.0459895643732509E-2</c:v>
                </c:pt>
                <c:pt idx="685">
                  <c:v>5.3479360809556287E-3</c:v>
                </c:pt>
                <c:pt idx="686">
                  <c:v>4.9850289864306063E-3</c:v>
                </c:pt>
                <c:pt idx="687">
                  <c:v>6.6163769195417554E-3</c:v>
                </c:pt>
                <c:pt idx="688">
                  <c:v>5.6833835811613831E-3</c:v>
                </c:pt>
                <c:pt idx="689">
                  <c:v>5.1033586674911202E-3</c:v>
                </c:pt>
                <c:pt idx="690">
                  <c:v>4.7581593477195039E-3</c:v>
                </c:pt>
                <c:pt idx="691">
                  <c:v>6.7197842228456928E-3</c:v>
                </c:pt>
                <c:pt idx="692">
                  <c:v>4.5423399979982459E-3</c:v>
                </c:pt>
                <c:pt idx="693">
                  <c:v>4.9739804872814819E-3</c:v>
                </c:pt>
                <c:pt idx="694">
                  <c:v>5.307790860838324E-3</c:v>
                </c:pt>
                <c:pt idx="695">
                  <c:v>2.4957519116397542E-3</c:v>
                </c:pt>
                <c:pt idx="696">
                  <c:v>5.3801275793965431E-3</c:v>
                </c:pt>
                <c:pt idx="697">
                  <c:v>4.8771676300578548E-3</c:v>
                </c:pt>
                <c:pt idx="698">
                  <c:v>5.1605848163460699E-3</c:v>
                </c:pt>
                <c:pt idx="699">
                  <c:v>4.5379691656544097E-3</c:v>
                </c:pt>
                <c:pt idx="700">
                  <c:v>4.3542763889918845E-3</c:v>
                </c:pt>
                <c:pt idx="701">
                  <c:v>1.8021078753591713E-3</c:v>
                </c:pt>
                <c:pt idx="702">
                  <c:v>4.7773165930655725E-3</c:v>
                </c:pt>
                <c:pt idx="703">
                  <c:v>4.3363734417305455E-3</c:v>
                </c:pt>
                <c:pt idx="704">
                  <c:v>3.3459964932787134E-3</c:v>
                </c:pt>
                <c:pt idx="705">
                  <c:v>3.9828743683467671E-3</c:v>
                </c:pt>
                <c:pt idx="706">
                  <c:v>1.9001341697792995E-3</c:v>
                </c:pt>
                <c:pt idx="707">
                  <c:v>3.3008317227301021E-3</c:v>
                </c:pt>
                <c:pt idx="708">
                  <c:v>6.4212174339672856E-4</c:v>
                </c:pt>
                <c:pt idx="709">
                  <c:v>2.7470942808525134E-3</c:v>
                </c:pt>
                <c:pt idx="710">
                  <c:v>4.2495667742841192E-3</c:v>
                </c:pt>
                <c:pt idx="711">
                  <c:v>1.6396494443806642E-3</c:v>
                </c:pt>
                <c:pt idx="712">
                  <c:v>4.7464848133931259E-3</c:v>
                </c:pt>
                <c:pt idx="713">
                  <c:v>4.3967927602324153E-3</c:v>
                </c:pt>
                <c:pt idx="714">
                  <c:v>2.7979458119355982E-3</c:v>
                </c:pt>
                <c:pt idx="715">
                  <c:v>3.4611852793671183E-3</c:v>
                </c:pt>
                <c:pt idx="716">
                  <c:v>2.2666478952555469E-3</c:v>
                </c:pt>
                <c:pt idx="717">
                  <c:v>6.9531260973998421E-4</c:v>
                </c:pt>
                <c:pt idx="718">
                  <c:v>7.4395884363531728E-4</c:v>
                </c:pt>
                <c:pt idx="719">
                  <c:v>7.7987474313927496E-3</c:v>
                </c:pt>
                <c:pt idx="720">
                  <c:v>4.3702461395001002E-3</c:v>
                </c:pt>
                <c:pt idx="721">
                  <c:v>2.6190525681264454E-3</c:v>
                </c:pt>
                <c:pt idx="722">
                  <c:v>2.9992052797069846E-3</c:v>
                </c:pt>
                <c:pt idx="723">
                  <c:v>2.3563618324502489E-3</c:v>
                </c:pt>
                <c:pt idx="724">
                  <c:v>7.7467160660154022E-3</c:v>
                </c:pt>
                <c:pt idx="725">
                  <c:v>8.3283313325330788E-3</c:v>
                </c:pt>
                <c:pt idx="726">
                  <c:v>5.580772378897203E-3</c:v>
                </c:pt>
                <c:pt idx="727">
                  <c:v>5.5296191155300711E-3</c:v>
                </c:pt>
                <c:pt idx="728">
                  <c:v>6.148144183681703E-3</c:v>
                </c:pt>
                <c:pt idx="729">
                  <c:v>8.9830114033047082E-3</c:v>
                </c:pt>
                <c:pt idx="730">
                  <c:v>6.5042900636589351E-3</c:v>
                </c:pt>
                <c:pt idx="731">
                  <c:v>3.9938978478784026E-3</c:v>
                </c:pt>
                <c:pt idx="732">
                  <c:v>4.3692897621672167E-3</c:v>
                </c:pt>
                <c:pt idx="733">
                  <c:v>3.408803152980644E-3</c:v>
                </c:pt>
                <c:pt idx="734">
                  <c:v>3.4088703102149731E-2</c:v>
                </c:pt>
                <c:pt idx="735">
                  <c:v>6.3727269314043156E-2</c:v>
                </c:pt>
                <c:pt idx="736">
                  <c:v>5.1144184952056193E-2</c:v>
                </c:pt>
                <c:pt idx="737">
                  <c:v>1.640325938528342E-2</c:v>
                </c:pt>
                <c:pt idx="738">
                  <c:v>8.2537235360515826E-3</c:v>
                </c:pt>
                <c:pt idx="739">
                  <c:v>3.8664438546478497E-3</c:v>
                </c:pt>
                <c:pt idx="740">
                  <c:v>1.2218341656602405E-2</c:v>
                </c:pt>
                <c:pt idx="741">
                  <c:v>8.1314358191628688E-3</c:v>
                </c:pt>
                <c:pt idx="742">
                  <c:v>1.1451053145041579E-2</c:v>
                </c:pt>
                <c:pt idx="743">
                  <c:v>7.2208254932033533E-3</c:v>
                </c:pt>
                <c:pt idx="744">
                  <c:v>1.1758303287824567E-2</c:v>
                </c:pt>
                <c:pt idx="745">
                  <c:v>1.2216440991797084E-2</c:v>
                </c:pt>
                <c:pt idx="746">
                  <c:v>1.2201851738304015E-2</c:v>
                </c:pt>
                <c:pt idx="747">
                  <c:v>1.6441523301833572E-2</c:v>
                </c:pt>
                <c:pt idx="748">
                  <c:v>1.5107795761672316E-2</c:v>
                </c:pt>
                <c:pt idx="749">
                  <c:v>2.0988771740992895E-3</c:v>
                </c:pt>
                <c:pt idx="750">
                  <c:v>7.3673007069483543E-3</c:v>
                </c:pt>
                <c:pt idx="751">
                  <c:v>1.0226187764438954E-2</c:v>
                </c:pt>
                <c:pt idx="752">
                  <c:v>6.2079321445192015E-3</c:v>
                </c:pt>
                <c:pt idx="753">
                  <c:v>8.5821767260902959E-3</c:v>
                </c:pt>
                <c:pt idx="754">
                  <c:v>8.2160567654829819E-3</c:v>
                </c:pt>
                <c:pt idx="755">
                  <c:v>8.4538741062007983E-3</c:v>
                </c:pt>
                <c:pt idx="756">
                  <c:v>2.7106445103637355E-3</c:v>
                </c:pt>
                <c:pt idx="757">
                  <c:v>2.5456619416583948E-3</c:v>
                </c:pt>
                <c:pt idx="758">
                  <c:v>4.7083853660792041E-3</c:v>
                </c:pt>
                <c:pt idx="759">
                  <c:v>1.8413832471031455E-5</c:v>
                </c:pt>
                <c:pt idx="760">
                  <c:v>-1.2244973116301017E-3</c:v>
                </c:pt>
                <c:pt idx="761">
                  <c:v>-2.0371855498094726E-3</c:v>
                </c:pt>
                <c:pt idx="762">
                  <c:v>-3.6023720234257262E-4</c:v>
                </c:pt>
                <c:pt idx="763">
                  <c:v>-8.2699610988412608E-4</c:v>
                </c:pt>
                <c:pt idx="764">
                  <c:v>-5.5024576102687961E-3</c:v>
                </c:pt>
                <c:pt idx="765">
                  <c:v>-3.4545767329839938E-3</c:v>
                </c:pt>
                <c:pt idx="766">
                  <c:v>-3.0933029757296282E-3</c:v>
                </c:pt>
                <c:pt idx="767">
                  <c:v>-4.3946066616432633E-3</c:v>
                </c:pt>
                <c:pt idx="768">
                  <c:v>-4.0003384540173714E-3</c:v>
                </c:pt>
                <c:pt idx="769">
                  <c:v>-3.3273394027779624E-3</c:v>
                </c:pt>
                <c:pt idx="770">
                  <c:v>-1.1701140281092481E-2</c:v>
                </c:pt>
                <c:pt idx="771">
                  <c:v>-7.5992429505761239E-3</c:v>
                </c:pt>
                <c:pt idx="772">
                  <c:v>4.4756878895706453E-3</c:v>
                </c:pt>
                <c:pt idx="773">
                  <c:v>-7.7867394710773308E-4</c:v>
                </c:pt>
                <c:pt idx="774">
                  <c:v>-1.2410767543439283E-3</c:v>
                </c:pt>
                <c:pt idx="775">
                  <c:v>-1.3244969319834432E-3</c:v>
                </c:pt>
                <c:pt idx="776">
                  <c:v>-2.5898114790861015E-3</c:v>
                </c:pt>
                <c:pt idx="777">
                  <c:v>-9.138646319882815E-4</c:v>
                </c:pt>
                <c:pt idx="778">
                  <c:v>6.4367816091959185E-4</c:v>
                </c:pt>
                <c:pt idx="779">
                  <c:v>2.4037763955928604E-3</c:v>
                </c:pt>
                <c:pt idx="780">
                  <c:v>2.4124870328767756E-5</c:v>
                </c:pt>
                <c:pt idx="781">
                  <c:v>1.7369487600116251E-3</c:v>
                </c:pt>
                <c:pt idx="782">
                  <c:v>4.8646565841441447E-3</c:v>
                </c:pt>
                <c:pt idx="783">
                  <c:v>8.7235776254623865E-4</c:v>
                </c:pt>
                <c:pt idx="784">
                  <c:v>3.7449954983430622E-3</c:v>
                </c:pt>
                <c:pt idx="785">
                  <c:v>2.8960752693301117E-3</c:v>
                </c:pt>
                <c:pt idx="786">
                  <c:v>9.1341144904166782E-4</c:v>
                </c:pt>
                <c:pt idx="787">
                  <c:v>4.8385640206660696E-3</c:v>
                </c:pt>
                <c:pt idx="788">
                  <c:v>3.8455898699689683E-3</c:v>
                </c:pt>
                <c:pt idx="789">
                  <c:v>4.2172421592279186E-3</c:v>
                </c:pt>
                <c:pt idx="790">
                  <c:v>6.3673346815626974E-3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55A-42C6-8961-342577B3A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2863"/>
        <c:crosses val="autoZero"/>
        <c:auto val="1"/>
        <c:lblOffset val="100"/>
        <c:baseTimeUnit val="month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'Nominal M2 - Monthly'!$D$1</c:f>
              <c:strCache>
                <c:ptCount val="1"/>
                <c:pt idx="0">
                  <c:v>YoY 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'Nominal M2 - Monthly'!$A$2:$A$10000</c:f>
              <c:numCache>
                <c:formatCode>d\-mmm\-yy</c:formatCode>
                <c:ptCount val="9999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  <c:pt idx="785">
                  <c:v>45444</c:v>
                </c:pt>
                <c:pt idx="786">
                  <c:v>45474</c:v>
                </c:pt>
                <c:pt idx="787">
                  <c:v>45505</c:v>
                </c:pt>
                <c:pt idx="788">
                  <c:v>45536</c:v>
                </c:pt>
                <c:pt idx="789">
                  <c:v>45566</c:v>
                </c:pt>
                <c:pt idx="790">
                  <c:v>45597</c:v>
                </c:pt>
              </c:numCache>
            </c:numRef>
          </c:cat>
          <c:val>
            <c:numRef>
              <c:f>'Nominal M2 - Monthly'!$D$2:$D$10000</c:f>
              <c:numCache>
                <c:formatCode>0.00%</c:formatCode>
                <c:ptCount val="9999"/>
                <c:pt idx="12">
                  <c:v>4.0474528960223077E-2</c:v>
                </c:pt>
                <c:pt idx="13">
                  <c:v>3.7191518943343826E-2</c:v>
                </c:pt>
                <c:pt idx="14">
                  <c:v>3.4923928077455146E-2</c:v>
                </c:pt>
                <c:pt idx="15">
                  <c:v>3.4470872113064432E-2</c:v>
                </c:pt>
                <c:pt idx="16">
                  <c:v>2.9774127310061571E-2</c:v>
                </c:pt>
                <c:pt idx="17">
                  <c:v>2.7881672900373911E-2</c:v>
                </c:pt>
                <c:pt idx="18">
                  <c:v>3.0149051490514944E-2</c:v>
                </c:pt>
                <c:pt idx="19">
                  <c:v>3.5425101214574983E-2</c:v>
                </c:pt>
                <c:pt idx="20">
                  <c:v>3.9433771486349745E-2</c:v>
                </c:pt>
                <c:pt idx="21">
                  <c:v>4.3844856661045428E-2</c:v>
                </c:pt>
                <c:pt idx="22">
                  <c:v>4.6449007068326997E-2</c:v>
                </c:pt>
                <c:pt idx="23">
                  <c:v>4.9026192075218189E-2</c:v>
                </c:pt>
                <c:pt idx="24">
                  <c:v>5.3319919517102798E-2</c:v>
                </c:pt>
                <c:pt idx="25">
                  <c:v>6.0656836461126185E-2</c:v>
                </c:pt>
                <c:pt idx="26">
                  <c:v>6.3481456732375596E-2</c:v>
                </c:pt>
                <c:pt idx="27">
                  <c:v>6.5978007330889543E-2</c:v>
                </c:pt>
                <c:pt idx="28">
                  <c:v>7.0787637088733923E-2</c:v>
                </c:pt>
                <c:pt idx="29">
                  <c:v>7.2775388686735054E-2</c:v>
                </c:pt>
                <c:pt idx="30">
                  <c:v>7.0700427490956841E-2</c:v>
                </c:pt>
                <c:pt idx="31">
                  <c:v>6.744868035190632E-2</c:v>
                </c:pt>
                <c:pt idx="32">
                  <c:v>6.841763942931256E-2</c:v>
                </c:pt>
                <c:pt idx="33">
                  <c:v>6.9789983844911196E-2</c:v>
                </c:pt>
                <c:pt idx="34">
                  <c:v>7.2370537150209024E-2</c:v>
                </c:pt>
                <c:pt idx="35">
                  <c:v>7.3943661971830998E-2</c:v>
                </c:pt>
                <c:pt idx="36">
                  <c:v>7.4498567335243404E-2</c:v>
                </c:pt>
                <c:pt idx="37">
                  <c:v>7.4565560821485022E-2</c:v>
                </c:pt>
                <c:pt idx="38">
                  <c:v>7.7913917687715939E-2</c:v>
                </c:pt>
                <c:pt idx="39">
                  <c:v>8.0025007814942262E-2</c:v>
                </c:pt>
                <c:pt idx="40">
                  <c:v>7.8522656734947294E-2</c:v>
                </c:pt>
                <c:pt idx="41">
                  <c:v>7.7089115016959697E-2</c:v>
                </c:pt>
                <c:pt idx="42">
                  <c:v>7.7395577395577453E-2</c:v>
                </c:pt>
                <c:pt idx="43">
                  <c:v>7.6923076923076872E-2</c:v>
                </c:pt>
                <c:pt idx="44">
                  <c:v>7.708649468892248E-2</c:v>
                </c:pt>
                <c:pt idx="45">
                  <c:v>7.8828148595590397E-2</c:v>
                </c:pt>
                <c:pt idx="46">
                  <c:v>7.918416316736665E-2</c:v>
                </c:pt>
                <c:pt idx="47">
                  <c:v>8.1073025335320459E-2</c:v>
                </c:pt>
                <c:pt idx="48">
                  <c:v>8.2074074074073966E-2</c:v>
                </c:pt>
                <c:pt idx="49">
                  <c:v>8.1740664510437933E-2</c:v>
                </c:pt>
                <c:pt idx="50">
                  <c:v>8.0443019527834281E-2</c:v>
                </c:pt>
                <c:pt idx="51">
                  <c:v>8.0463096960926128E-2</c:v>
                </c:pt>
                <c:pt idx="52">
                  <c:v>8.2302158273381387E-2</c:v>
                </c:pt>
                <c:pt idx="53">
                  <c:v>8.3309476095047241E-2</c:v>
                </c:pt>
                <c:pt idx="54">
                  <c:v>8.6374002280501738E-2</c:v>
                </c:pt>
                <c:pt idx="55">
                  <c:v>8.7301587301587436E-2</c:v>
                </c:pt>
                <c:pt idx="56">
                  <c:v>8.7630318399549267E-2</c:v>
                </c:pt>
                <c:pt idx="57">
                  <c:v>8.7066069428891391E-2</c:v>
                </c:pt>
                <c:pt idx="58">
                  <c:v>8.810450250138957E-2</c:v>
                </c:pt>
                <c:pt idx="59">
                  <c:v>8.4091535704438947E-2</c:v>
                </c:pt>
                <c:pt idx="60">
                  <c:v>8.2146768893756938E-2</c:v>
                </c:pt>
                <c:pt idx="61">
                  <c:v>8.0728458820331639E-2</c:v>
                </c:pt>
                <c:pt idx="62">
                  <c:v>7.8500134879956995E-2</c:v>
                </c:pt>
                <c:pt idx="63">
                  <c:v>7.6078221269756163E-2</c:v>
                </c:pt>
                <c:pt idx="64">
                  <c:v>7.4714171762829018E-2</c:v>
                </c:pt>
                <c:pt idx="65">
                  <c:v>7.5845665961945086E-2</c:v>
                </c:pt>
                <c:pt idx="66">
                  <c:v>7.6095512988716862E-2</c:v>
                </c:pt>
                <c:pt idx="67">
                  <c:v>7.7685088633993704E-2</c:v>
                </c:pt>
                <c:pt idx="68">
                  <c:v>8.0051813471502475E-2</c:v>
                </c:pt>
                <c:pt idx="69">
                  <c:v>7.932011331444766E-2</c:v>
                </c:pt>
                <c:pt idx="70">
                  <c:v>7.7905491698595064E-2</c:v>
                </c:pt>
                <c:pt idx="71">
                  <c:v>8.0111902339776275E-2</c:v>
                </c:pt>
                <c:pt idx="72">
                  <c:v>8.1730769230769162E-2</c:v>
                </c:pt>
                <c:pt idx="73">
                  <c:v>8.2494969818913466E-2</c:v>
                </c:pt>
                <c:pt idx="74">
                  <c:v>8.3541770885442679E-2</c:v>
                </c:pt>
                <c:pt idx="75">
                  <c:v>8.3893452825491543E-2</c:v>
                </c:pt>
                <c:pt idx="76">
                  <c:v>8.1395348837209447E-2</c:v>
                </c:pt>
                <c:pt idx="77">
                  <c:v>8.1061164333087632E-2</c:v>
                </c:pt>
                <c:pt idx="78">
                  <c:v>7.9980492562789385E-2</c:v>
                </c:pt>
                <c:pt idx="79">
                  <c:v>7.8374455732946435E-2</c:v>
                </c:pt>
                <c:pt idx="80">
                  <c:v>7.8196210122331467E-2</c:v>
                </c:pt>
                <c:pt idx="81">
                  <c:v>7.9933190169410695E-2</c:v>
                </c:pt>
                <c:pt idx="82">
                  <c:v>7.9857819905213345E-2</c:v>
                </c:pt>
                <c:pt idx="83">
                  <c:v>8.1233812102660785E-2</c:v>
                </c:pt>
                <c:pt idx="84">
                  <c:v>8.0701754385964941E-2</c:v>
                </c:pt>
                <c:pt idx="85">
                  <c:v>7.9460966542751033E-2</c:v>
                </c:pt>
                <c:pt idx="86">
                  <c:v>7.8485687903970369E-2</c:v>
                </c:pt>
                <c:pt idx="87">
                  <c:v>7.7859439595774127E-2</c:v>
                </c:pt>
                <c:pt idx="88">
                  <c:v>7.549759780370624E-2</c:v>
                </c:pt>
                <c:pt idx="89">
                  <c:v>7.0665757782322203E-2</c:v>
                </c:pt>
                <c:pt idx="90">
                  <c:v>6.3219688417250008E-2</c:v>
                </c:pt>
                <c:pt idx="91">
                  <c:v>6.0116644235083116E-2</c:v>
                </c:pt>
                <c:pt idx="92">
                  <c:v>5.7619577308120062E-2</c:v>
                </c:pt>
                <c:pt idx="93">
                  <c:v>5.1038444542642392E-2</c:v>
                </c:pt>
                <c:pt idx="94">
                  <c:v>4.7399605003291656E-2</c:v>
                </c:pt>
                <c:pt idx="95">
                  <c:v>4.57317073170731E-2</c:v>
                </c:pt>
                <c:pt idx="96">
                  <c:v>4.2424242424242475E-2</c:v>
                </c:pt>
                <c:pt idx="97">
                  <c:v>4.4123977615152743E-2</c:v>
                </c:pt>
                <c:pt idx="98">
                  <c:v>4.8159246575342429E-2</c:v>
                </c:pt>
                <c:pt idx="99">
                  <c:v>4.8582995951417018E-2</c:v>
                </c:pt>
                <c:pt idx="100">
                  <c:v>5.7647309083173726E-2</c:v>
                </c:pt>
                <c:pt idx="101">
                  <c:v>6.5365025466893156E-2</c:v>
                </c:pt>
                <c:pt idx="102">
                  <c:v>7.51751964323637E-2</c:v>
                </c:pt>
                <c:pt idx="103">
                  <c:v>8.0829454083791719E-2</c:v>
                </c:pt>
                <c:pt idx="104">
                  <c:v>8.266722759781242E-2</c:v>
                </c:pt>
                <c:pt idx="105">
                  <c:v>8.9342022282951516E-2</c:v>
                </c:pt>
                <c:pt idx="106">
                  <c:v>9.1975696626859449E-2</c:v>
                </c:pt>
                <c:pt idx="107">
                  <c:v>9.2877967513536053E-2</c:v>
                </c:pt>
                <c:pt idx="108">
                  <c:v>9.5099667774086294E-2</c:v>
                </c:pt>
                <c:pt idx="109">
                  <c:v>9.3382807668521917E-2</c:v>
                </c:pt>
                <c:pt idx="110">
                  <c:v>8.882989585460499E-2</c:v>
                </c:pt>
                <c:pt idx="111">
                  <c:v>8.8599878073562399E-2</c:v>
                </c:pt>
                <c:pt idx="112">
                  <c:v>8.3869670152856068E-2</c:v>
                </c:pt>
                <c:pt idx="113">
                  <c:v>8.0876494023904399E-2</c:v>
                </c:pt>
                <c:pt idx="114">
                  <c:v>7.7621963262887617E-2</c:v>
                </c:pt>
                <c:pt idx="115">
                  <c:v>7.5567736883320302E-2</c:v>
                </c:pt>
                <c:pt idx="116">
                  <c:v>7.5578006605789838E-2</c:v>
                </c:pt>
                <c:pt idx="117">
                  <c:v>7.6032419915090577E-2</c:v>
                </c:pt>
                <c:pt idx="118">
                  <c:v>7.9048349961626796E-2</c:v>
                </c:pt>
                <c:pt idx="119">
                  <c:v>8.0030487804878092E-2</c:v>
                </c:pt>
                <c:pt idx="120">
                  <c:v>7.9446340538490645E-2</c:v>
                </c:pt>
                <c:pt idx="121">
                  <c:v>7.8242835595776716E-2</c:v>
                </c:pt>
                <c:pt idx="122">
                  <c:v>7.7269317329332177E-2</c:v>
                </c:pt>
                <c:pt idx="123">
                  <c:v>7.4668657830875507E-2</c:v>
                </c:pt>
                <c:pt idx="124">
                  <c:v>6.977175728335494E-2</c:v>
                </c:pt>
                <c:pt idx="125">
                  <c:v>6.6162919277552579E-2</c:v>
                </c:pt>
                <c:pt idx="126">
                  <c:v>6.2133431085043878E-2</c:v>
                </c:pt>
                <c:pt idx="127">
                  <c:v>5.5879140880961131E-2</c:v>
                </c:pt>
                <c:pt idx="128">
                  <c:v>5.1481213872832443E-2</c:v>
                </c:pt>
                <c:pt idx="129">
                  <c:v>4.6269727403156269E-2</c:v>
                </c:pt>
                <c:pt idx="130">
                  <c:v>4.0896159317211911E-2</c:v>
                </c:pt>
                <c:pt idx="131">
                  <c:v>3.7226534932957023E-2</c:v>
                </c:pt>
                <c:pt idx="132">
                  <c:v>3.5657825399613596E-2</c:v>
                </c:pt>
                <c:pt idx="133">
                  <c:v>2.5179227137611448E-2</c:v>
                </c:pt>
                <c:pt idx="134">
                  <c:v>2.2458217270195036E-2</c:v>
                </c:pt>
                <c:pt idx="135">
                  <c:v>2.2060100746916778E-2</c:v>
                </c:pt>
                <c:pt idx="136">
                  <c:v>2.601908065915004E-2</c:v>
                </c:pt>
                <c:pt idx="137">
                  <c:v>2.8867761452031182E-2</c:v>
                </c:pt>
                <c:pt idx="138">
                  <c:v>3.3822260569456475E-2</c:v>
                </c:pt>
                <c:pt idx="139">
                  <c:v>4.275124978451994E-2</c:v>
                </c:pt>
                <c:pt idx="140">
                  <c:v>4.9991410410582304E-2</c:v>
                </c:pt>
                <c:pt idx="141">
                  <c:v>5.6564964004113927E-2</c:v>
                </c:pt>
                <c:pt idx="142">
                  <c:v>6.0983942603348273E-2</c:v>
                </c:pt>
                <c:pt idx="143">
                  <c:v>6.5657424732097347E-2</c:v>
                </c:pt>
                <c:pt idx="144">
                  <c:v>7.3439620081411139E-2</c:v>
                </c:pt>
                <c:pt idx="145">
                  <c:v>9.3296946955483628E-2</c:v>
                </c:pt>
                <c:pt idx="146">
                  <c:v>0.10658947726885759</c:v>
                </c:pt>
                <c:pt idx="147">
                  <c:v>0.11896668932698851</c:v>
                </c:pt>
                <c:pt idx="148">
                  <c:v>0.12713440405748111</c:v>
                </c:pt>
                <c:pt idx="149">
                  <c:v>0.13071236559139776</c:v>
                </c:pt>
                <c:pt idx="150">
                  <c:v>0.13436821899515938</c:v>
                </c:pt>
                <c:pt idx="151">
                  <c:v>0.13324516448999835</c:v>
                </c:pt>
                <c:pt idx="152">
                  <c:v>0.13301701570680624</c:v>
                </c:pt>
                <c:pt idx="153">
                  <c:v>0.13303049967553537</c:v>
                </c:pt>
                <c:pt idx="154">
                  <c:v>0.13443889872806314</c:v>
                </c:pt>
                <c:pt idx="155">
                  <c:v>0.13375897845171592</c:v>
                </c:pt>
                <c:pt idx="156">
                  <c:v>0.13398641175541171</c:v>
                </c:pt>
                <c:pt idx="157">
                  <c:v>0.13213728549141979</c:v>
                </c:pt>
                <c:pt idx="158">
                  <c:v>0.12863517464225271</c:v>
                </c:pt>
                <c:pt idx="159">
                  <c:v>0.12150668286755772</c:v>
                </c:pt>
                <c:pt idx="160">
                  <c:v>0.1148942552872354</c:v>
                </c:pt>
                <c:pt idx="161">
                  <c:v>0.11396731054977716</c:v>
                </c:pt>
                <c:pt idx="162">
                  <c:v>0.1175691583284284</c:v>
                </c:pt>
                <c:pt idx="163">
                  <c:v>0.12137126185266234</c:v>
                </c:pt>
                <c:pt idx="164">
                  <c:v>0.12389891696750888</c:v>
                </c:pt>
                <c:pt idx="165">
                  <c:v>0.12671821305841924</c:v>
                </c:pt>
                <c:pt idx="166">
                  <c:v>0.1267385750780583</c:v>
                </c:pt>
                <c:pt idx="167">
                  <c:v>0.12952273687174443</c:v>
                </c:pt>
                <c:pt idx="168">
                  <c:v>0.12902326877525416</c:v>
                </c:pt>
                <c:pt idx="169">
                  <c:v>0.12181342152404562</c:v>
                </c:pt>
                <c:pt idx="170">
                  <c:v>0.11152010906612131</c:v>
                </c:pt>
                <c:pt idx="171">
                  <c:v>0.11010292524377041</c:v>
                </c:pt>
                <c:pt idx="172">
                  <c:v>0.11233687609309828</c:v>
                </c:pt>
                <c:pt idx="173">
                  <c:v>0.11151127117513648</c:v>
                </c:pt>
                <c:pt idx="174">
                  <c:v>0.10138248847926268</c:v>
                </c:pt>
                <c:pt idx="175">
                  <c:v>9.1192923116950597E-2</c:v>
                </c:pt>
                <c:pt idx="176">
                  <c:v>7.8375947578054772E-2</c:v>
                </c:pt>
                <c:pt idx="177">
                  <c:v>7.0784089464989153E-2</c:v>
                </c:pt>
                <c:pt idx="178">
                  <c:v>6.9278246630557927E-2</c:v>
                </c:pt>
                <c:pt idx="179">
                  <c:v>6.6309360588308719E-2</c:v>
                </c:pt>
                <c:pt idx="180">
                  <c:v>6.0965074663704932E-2</c:v>
                </c:pt>
                <c:pt idx="181">
                  <c:v>6.1540351308193131E-2</c:v>
                </c:pt>
                <c:pt idx="182">
                  <c:v>6.7214522261744181E-2</c:v>
                </c:pt>
                <c:pt idx="183">
                  <c:v>6.4901793339026348E-2</c:v>
                </c:pt>
                <c:pt idx="184">
                  <c:v>5.7813255926463469E-2</c:v>
                </c:pt>
                <c:pt idx="185">
                  <c:v>5.340213608544353E-2</c:v>
                </c:pt>
                <c:pt idx="186">
                  <c:v>5.3676031081888897E-2</c:v>
                </c:pt>
                <c:pt idx="187">
                  <c:v>5.4005722460658268E-2</c:v>
                </c:pt>
                <c:pt idx="188">
                  <c:v>5.7905397354938604E-2</c:v>
                </c:pt>
                <c:pt idx="189">
                  <c:v>6.0170899596486915E-2</c:v>
                </c:pt>
                <c:pt idx="190">
                  <c:v>5.8546354105312837E-2</c:v>
                </c:pt>
                <c:pt idx="191">
                  <c:v>5.447106954997083E-2</c:v>
                </c:pt>
                <c:pt idx="192">
                  <c:v>5.4204955216936135E-2</c:v>
                </c:pt>
                <c:pt idx="193">
                  <c:v>5.7741263596389647E-2</c:v>
                </c:pt>
                <c:pt idx="194">
                  <c:v>6.3096195839558611E-2</c:v>
                </c:pt>
                <c:pt idx="195">
                  <c:v>7.1256730438767457E-2</c:v>
                </c:pt>
                <c:pt idx="196">
                  <c:v>8.3809741596158283E-2</c:v>
                </c:pt>
                <c:pt idx="197">
                  <c:v>9.7060833902939292E-2</c:v>
                </c:pt>
                <c:pt idx="198">
                  <c:v>0.10630814613115502</c:v>
                </c:pt>
                <c:pt idx="199">
                  <c:v>0.11197828299966073</c:v>
                </c:pt>
                <c:pt idx="200">
                  <c:v>0.11667980628449159</c:v>
                </c:pt>
                <c:pt idx="201">
                  <c:v>0.11698197693943801</c:v>
                </c:pt>
                <c:pt idx="202">
                  <c:v>0.12052081014912086</c:v>
                </c:pt>
                <c:pt idx="203">
                  <c:v>0.12648265159073269</c:v>
                </c:pt>
                <c:pt idx="204">
                  <c:v>0.1327375041377028</c:v>
                </c:pt>
                <c:pt idx="205">
                  <c:v>0.13805929329395017</c:v>
                </c:pt>
                <c:pt idx="206">
                  <c:v>0.13513513513513509</c:v>
                </c:pt>
                <c:pt idx="207">
                  <c:v>0.13442412576195051</c:v>
                </c:pt>
                <c:pt idx="208">
                  <c:v>0.13102647958645419</c:v>
                </c:pt>
                <c:pt idx="209">
                  <c:v>0.11900311526479745</c:v>
                </c:pt>
                <c:pt idx="210">
                  <c:v>0.11403958568351946</c:v>
                </c:pt>
                <c:pt idx="211">
                  <c:v>0.11758722408707145</c:v>
                </c:pt>
                <c:pt idx="212">
                  <c:v>0.12032274331820458</c:v>
                </c:pt>
                <c:pt idx="213">
                  <c:v>0.127480457005412</c:v>
                </c:pt>
                <c:pt idx="214">
                  <c:v>0.1304002383553482</c:v>
                </c:pt>
                <c:pt idx="215">
                  <c:v>0.13363511119858296</c:v>
                </c:pt>
                <c:pt idx="216">
                  <c:v>0.1350087668030393</c:v>
                </c:pt>
                <c:pt idx="217">
                  <c:v>0.13198115928097653</c:v>
                </c:pt>
                <c:pt idx="218">
                  <c:v>0.13190476190476197</c:v>
                </c:pt>
                <c:pt idx="219">
                  <c:v>0.13084464555052788</c:v>
                </c:pt>
                <c:pt idx="220">
                  <c:v>0.12769331219102709</c:v>
                </c:pt>
                <c:pt idx="221">
                  <c:v>0.13010393466963621</c:v>
                </c:pt>
                <c:pt idx="222">
                  <c:v>0.12924606462303245</c:v>
                </c:pt>
                <c:pt idx="223">
                  <c:v>0.12587603531446256</c:v>
                </c:pt>
                <c:pt idx="224">
                  <c:v>0.12189413035649999</c:v>
                </c:pt>
                <c:pt idx="225">
                  <c:v>0.11466666666666669</c:v>
                </c:pt>
                <c:pt idx="226">
                  <c:v>0.10911966262519779</c:v>
                </c:pt>
                <c:pt idx="227">
                  <c:v>0.10269097222222223</c:v>
                </c:pt>
                <c:pt idx="228">
                  <c:v>9.8266392035702088E-2</c:v>
                </c:pt>
                <c:pt idx="229">
                  <c:v>9.1627038043478271E-2</c:v>
                </c:pt>
                <c:pt idx="230">
                  <c:v>8.7252839713925168E-2</c:v>
                </c:pt>
                <c:pt idx="231">
                  <c:v>8.4028009336445608E-2</c:v>
                </c:pt>
                <c:pt idx="232">
                  <c:v>8.3953680727874236E-2</c:v>
                </c:pt>
                <c:pt idx="233">
                  <c:v>8.2690096896042009E-2</c:v>
                </c:pt>
                <c:pt idx="234">
                  <c:v>7.9400016303904586E-2</c:v>
                </c:pt>
                <c:pt idx="235">
                  <c:v>7.801131770412284E-2</c:v>
                </c:pt>
                <c:pt idx="236">
                  <c:v>7.9281014283421491E-2</c:v>
                </c:pt>
                <c:pt idx="237">
                  <c:v>7.8389154704944231E-2</c:v>
                </c:pt>
                <c:pt idx="238">
                  <c:v>7.6600126742712105E-2</c:v>
                </c:pt>
                <c:pt idx="239">
                  <c:v>7.5336534676847977E-2</c:v>
                </c:pt>
                <c:pt idx="240">
                  <c:v>7.1813706337422678E-2</c:v>
                </c:pt>
                <c:pt idx="241">
                  <c:v>7.1800855698171961E-2</c:v>
                </c:pt>
                <c:pt idx="242">
                  <c:v>7.3982355672496336E-2</c:v>
                </c:pt>
                <c:pt idx="243">
                  <c:v>7.8206705629036977E-2</c:v>
                </c:pt>
                <c:pt idx="244">
                  <c:v>7.6077832888210573E-2</c:v>
                </c:pt>
                <c:pt idx="245">
                  <c:v>7.9256731133864333E-2</c:v>
                </c:pt>
                <c:pt idx="246">
                  <c:v>8.3603957405029794E-2</c:v>
                </c:pt>
                <c:pt idx="247">
                  <c:v>8.4814398200224961E-2</c:v>
                </c:pt>
                <c:pt idx="248">
                  <c:v>8.1115241635687729E-2</c:v>
                </c:pt>
                <c:pt idx="249">
                  <c:v>7.993788360570897E-2</c:v>
                </c:pt>
                <c:pt idx="250">
                  <c:v>7.8581414171142727E-2</c:v>
                </c:pt>
                <c:pt idx="251">
                  <c:v>7.884333821376277E-2</c:v>
                </c:pt>
                <c:pt idx="252">
                  <c:v>8.100029163021305E-2</c:v>
                </c:pt>
                <c:pt idx="253">
                  <c:v>8.4772826244738031E-2</c:v>
                </c:pt>
                <c:pt idx="254">
                  <c:v>8.0703271364749973E-2</c:v>
                </c:pt>
                <c:pt idx="255">
                  <c:v>7.1392910634048956E-2</c:v>
                </c:pt>
                <c:pt idx="256">
                  <c:v>7.2401077861296237E-2</c:v>
                </c:pt>
                <c:pt idx="257">
                  <c:v>7.463106113843998E-2</c:v>
                </c:pt>
                <c:pt idx="258">
                  <c:v>7.7153610259269589E-2</c:v>
                </c:pt>
                <c:pt idx="259">
                  <c:v>7.9427623392783087E-2</c:v>
                </c:pt>
                <c:pt idx="260">
                  <c:v>8.2456502303830614E-2</c:v>
                </c:pt>
                <c:pt idx="261">
                  <c:v>8.5182141878937134E-2</c:v>
                </c:pt>
                <c:pt idx="262">
                  <c:v>8.861450303567775E-2</c:v>
                </c:pt>
                <c:pt idx="263">
                  <c:v>8.556694035421053E-2</c:v>
                </c:pt>
                <c:pt idx="264">
                  <c:v>8.3766102380791851E-2</c:v>
                </c:pt>
                <c:pt idx="265">
                  <c:v>8.3032249431286065E-2</c:v>
                </c:pt>
                <c:pt idx="266">
                  <c:v>9.1212161621549548E-2</c:v>
                </c:pt>
                <c:pt idx="267">
                  <c:v>0.10451338037544944</c:v>
                </c:pt>
                <c:pt idx="268">
                  <c:v>0.10044303378959207</c:v>
                </c:pt>
                <c:pt idx="269">
                  <c:v>9.2270468218676349E-2</c:v>
                </c:pt>
                <c:pt idx="270">
                  <c:v>8.8256227758007233E-2</c:v>
                </c:pt>
                <c:pt idx="271">
                  <c:v>8.5046429715017524E-2</c:v>
                </c:pt>
                <c:pt idx="272">
                  <c:v>8.3862770012706589E-2</c:v>
                </c:pt>
                <c:pt idx="273">
                  <c:v>8.6446239273094472E-2</c:v>
                </c:pt>
                <c:pt idx="274">
                  <c:v>8.7918285499436033E-2</c:v>
                </c:pt>
                <c:pt idx="275">
                  <c:v>9.7324665583197856E-2</c:v>
                </c:pt>
                <c:pt idx="276">
                  <c:v>0.10174870869375807</c:v>
                </c:pt>
                <c:pt idx="277">
                  <c:v>9.6250077222462371E-2</c:v>
                </c:pt>
                <c:pt idx="278">
                  <c:v>9.1592325552975806E-2</c:v>
                </c:pt>
                <c:pt idx="279">
                  <c:v>8.7210703953712665E-2</c:v>
                </c:pt>
                <c:pt idx="280">
                  <c:v>9.0854464607619256E-2</c:v>
                </c:pt>
                <c:pt idx="281">
                  <c:v>9.3216787403460399E-2</c:v>
                </c:pt>
                <c:pt idx="282">
                  <c:v>8.8947024198822611E-2</c:v>
                </c:pt>
                <c:pt idx="283">
                  <c:v>8.9063329988785966E-2</c:v>
                </c:pt>
                <c:pt idx="284">
                  <c:v>8.9331770222743412E-2</c:v>
                </c:pt>
                <c:pt idx="285">
                  <c:v>8.5898478336624562E-2</c:v>
                </c:pt>
                <c:pt idx="286">
                  <c:v>8.5018144116122407E-2</c:v>
                </c:pt>
                <c:pt idx="287">
                  <c:v>8.5673597265736312E-2</c:v>
                </c:pt>
                <c:pt idx="288">
                  <c:v>0.10675553547220962</c:v>
                </c:pt>
                <c:pt idx="289">
                  <c:v>0.12527472527472527</c:v>
                </c:pt>
                <c:pt idx="290">
                  <c:v>0.12801567310383444</c:v>
                </c:pt>
                <c:pt idx="291">
                  <c:v>0.12456344586728751</c:v>
                </c:pt>
                <c:pt idx="292">
                  <c:v>0.12542690316183758</c:v>
                </c:pt>
                <c:pt idx="293">
                  <c:v>0.12458926615553123</c:v>
                </c:pt>
                <c:pt idx="294">
                  <c:v>0.12738192738192744</c:v>
                </c:pt>
                <c:pt idx="295">
                  <c:v>0.12399739865597215</c:v>
                </c:pt>
                <c:pt idx="296">
                  <c:v>0.12096427034007728</c:v>
                </c:pt>
                <c:pt idx="297">
                  <c:v>0.12274696475370361</c:v>
                </c:pt>
                <c:pt idx="298">
                  <c:v>0.12135690396559973</c:v>
                </c:pt>
                <c:pt idx="299">
                  <c:v>0.11417178236003989</c:v>
                </c:pt>
                <c:pt idx="300">
                  <c:v>9.1252424211493155E-2</c:v>
                </c:pt>
                <c:pt idx="301">
                  <c:v>8.0829326923076872E-2</c:v>
                </c:pt>
                <c:pt idx="302">
                  <c:v>7.939658594680421E-2</c:v>
                </c:pt>
                <c:pt idx="303">
                  <c:v>8.0400276052449815E-2</c:v>
                </c:pt>
                <c:pt idx="304">
                  <c:v>7.8801820762566699E-2</c:v>
                </c:pt>
                <c:pt idx="305">
                  <c:v>7.8694911127343614E-2</c:v>
                </c:pt>
                <c:pt idx="306">
                  <c:v>7.6859744285160625E-2</c:v>
                </c:pt>
                <c:pt idx="307">
                  <c:v>7.5409836065573721E-2</c:v>
                </c:pt>
                <c:pt idx="308">
                  <c:v>7.738095238095255E-2</c:v>
                </c:pt>
                <c:pt idx="309">
                  <c:v>7.6076600609756184E-2</c:v>
                </c:pt>
                <c:pt idx="310">
                  <c:v>8.0054916441793189E-2</c:v>
                </c:pt>
                <c:pt idx="311">
                  <c:v>8.613138686131383E-2</c:v>
                </c:pt>
                <c:pt idx="312">
                  <c:v>9.0824057618557719E-2</c:v>
                </c:pt>
                <c:pt idx="313">
                  <c:v>9.0770086182930365E-2</c:v>
                </c:pt>
                <c:pt idx="314">
                  <c:v>8.7808017653549175E-2</c:v>
                </c:pt>
                <c:pt idx="315">
                  <c:v>8.3816215722954945E-2</c:v>
                </c:pt>
                <c:pt idx="316">
                  <c:v>8.41159657002859E-2</c:v>
                </c:pt>
                <c:pt idx="317">
                  <c:v>8.9160760236558279E-2</c:v>
                </c:pt>
                <c:pt idx="318">
                  <c:v>9.2646728131324574E-2</c:v>
                </c:pt>
                <c:pt idx="319">
                  <c:v>9.5767575322811993E-2</c:v>
                </c:pt>
                <c:pt idx="320">
                  <c:v>9.4457315986455237E-2</c:v>
                </c:pt>
                <c:pt idx="321">
                  <c:v>9.2567178715303955E-2</c:v>
                </c:pt>
                <c:pt idx="322">
                  <c:v>8.6087490137634726E-2</c:v>
                </c:pt>
                <c:pt idx="323">
                  <c:v>8.0515088449531591E-2</c:v>
                </c:pt>
                <c:pt idx="324">
                  <c:v>7.2757674498370672E-2</c:v>
                </c:pt>
                <c:pt idx="325">
                  <c:v>6.745677753706314E-2</c:v>
                </c:pt>
                <c:pt idx="326">
                  <c:v>7.053503507733927E-2</c:v>
                </c:pt>
                <c:pt idx="327">
                  <c:v>7.6787067441273171E-2</c:v>
                </c:pt>
                <c:pt idx="328">
                  <c:v>8.1732580037664926E-2</c:v>
                </c:pt>
                <c:pt idx="329">
                  <c:v>7.9747989720633461E-2</c:v>
                </c:pt>
                <c:pt idx="330">
                  <c:v>8.1127804074912602E-2</c:v>
                </c:pt>
                <c:pt idx="331">
                  <c:v>8.2855973813420691E-2</c:v>
                </c:pt>
                <c:pt idx="332">
                  <c:v>8.6060902133203054E-2</c:v>
                </c:pt>
                <c:pt idx="333">
                  <c:v>8.8897893030794206E-2</c:v>
                </c:pt>
                <c:pt idx="334">
                  <c:v>9.0200984744531532E-2</c:v>
                </c:pt>
                <c:pt idx="335">
                  <c:v>9.4659122828137043E-2</c:v>
                </c:pt>
                <c:pt idx="336">
                  <c:v>9.6638823388353945E-2</c:v>
                </c:pt>
                <c:pt idx="337">
                  <c:v>9.335827131998875E-2</c:v>
                </c:pt>
                <c:pt idx="338">
                  <c:v>8.7086968536575604E-2</c:v>
                </c:pt>
                <c:pt idx="339">
                  <c:v>8.2062710141527662E-2</c:v>
                </c:pt>
                <c:pt idx="340">
                  <c:v>7.2771587743732491E-2</c:v>
                </c:pt>
                <c:pt idx="341">
                  <c:v>6.5105566218810029E-2</c:v>
                </c:pt>
                <c:pt idx="342">
                  <c:v>5.8021777202467151E-2</c:v>
                </c:pt>
                <c:pt idx="343">
                  <c:v>5.3542414509729852E-2</c:v>
                </c:pt>
                <c:pt idx="344">
                  <c:v>4.9366519229327555E-2</c:v>
                </c:pt>
                <c:pt idx="345">
                  <c:v>4.7406415122423162E-2</c:v>
                </c:pt>
                <c:pt idx="346">
                  <c:v>4.3534594454521791E-2</c:v>
                </c:pt>
                <c:pt idx="347">
                  <c:v>3.6070381231671611E-2</c:v>
                </c:pt>
                <c:pt idx="348">
                  <c:v>3.7720033528918728E-2</c:v>
                </c:pt>
                <c:pt idx="349">
                  <c:v>4.4731574158325849E-2</c:v>
                </c:pt>
                <c:pt idx="350">
                  <c:v>4.9751243781094523E-2</c:v>
                </c:pt>
                <c:pt idx="351">
                  <c:v>5.1667449506810792E-2</c:v>
                </c:pt>
                <c:pt idx="352">
                  <c:v>5.5212953947131105E-2</c:v>
                </c:pt>
                <c:pt idx="353">
                  <c:v>5.903553665393213E-2</c:v>
                </c:pt>
                <c:pt idx="354">
                  <c:v>6.0525368837711424E-2</c:v>
                </c:pt>
                <c:pt idx="355">
                  <c:v>5.8747579083279655E-2</c:v>
                </c:pt>
                <c:pt idx="356">
                  <c:v>5.6224325772459505E-2</c:v>
                </c:pt>
                <c:pt idx="357">
                  <c:v>5.3467386670456252E-2</c:v>
                </c:pt>
                <c:pt idx="358">
                  <c:v>5.7220901770193899E-2</c:v>
                </c:pt>
                <c:pt idx="359">
                  <c:v>5.7245966600622644E-2</c:v>
                </c:pt>
                <c:pt idx="360">
                  <c:v>5.0677811336657941E-2</c:v>
                </c:pt>
                <c:pt idx="361">
                  <c:v>4.243311036789299E-2</c:v>
                </c:pt>
                <c:pt idx="362">
                  <c:v>3.770712976095747E-2</c:v>
                </c:pt>
                <c:pt idx="363">
                  <c:v>3.2741264987803609E-2</c:v>
                </c:pt>
                <c:pt idx="364">
                  <c:v>2.9254955570745089E-2</c:v>
                </c:pt>
                <c:pt idx="365">
                  <c:v>3.0458753062891475E-2</c:v>
                </c:pt>
                <c:pt idx="366">
                  <c:v>3.5694896851248714E-2</c:v>
                </c:pt>
                <c:pt idx="367">
                  <c:v>4.1463414634146378E-2</c:v>
                </c:pt>
                <c:pt idx="368">
                  <c:v>4.5858838648584532E-2</c:v>
                </c:pt>
                <c:pt idx="369">
                  <c:v>5.0180420193572273E-2</c:v>
                </c:pt>
                <c:pt idx="370">
                  <c:v>5.1372391114690386E-2</c:v>
                </c:pt>
                <c:pt idx="371">
                  <c:v>5.4982932869285905E-2</c:v>
                </c:pt>
                <c:pt idx="372">
                  <c:v>5.8528595781662807E-2</c:v>
                </c:pt>
                <c:pt idx="373">
                  <c:v>6.2495822471759999E-2</c:v>
                </c:pt>
                <c:pt idx="374">
                  <c:v>6.3473013968063485E-2</c:v>
                </c:pt>
                <c:pt idx="375">
                  <c:v>6.5069860279441061E-2</c:v>
                </c:pt>
                <c:pt idx="376">
                  <c:v>6.2757338291937748E-2</c:v>
                </c:pt>
                <c:pt idx="377">
                  <c:v>6.1362660589847629E-2</c:v>
                </c:pt>
                <c:pt idx="378">
                  <c:v>5.6381863451710146E-2</c:v>
                </c:pt>
                <c:pt idx="379">
                  <c:v>5.4514702055685538E-2</c:v>
                </c:pt>
                <c:pt idx="380">
                  <c:v>5.241713823767169E-2</c:v>
                </c:pt>
                <c:pt idx="381">
                  <c:v>4.6626633698339859E-2</c:v>
                </c:pt>
                <c:pt idx="382">
                  <c:v>4.1266396451026033E-2</c:v>
                </c:pt>
                <c:pt idx="383">
                  <c:v>3.7842981760507488E-2</c:v>
                </c:pt>
                <c:pt idx="384">
                  <c:v>3.8177339901477758E-2</c:v>
                </c:pt>
                <c:pt idx="385">
                  <c:v>3.9412430800201292E-2</c:v>
                </c:pt>
                <c:pt idx="386">
                  <c:v>4.1315319268988571E-2</c:v>
                </c:pt>
                <c:pt idx="387">
                  <c:v>4.0854572713643345E-2</c:v>
                </c:pt>
                <c:pt idx="388">
                  <c:v>4.4491657814159868E-2</c:v>
                </c:pt>
                <c:pt idx="389">
                  <c:v>4.3003391729159679E-2</c:v>
                </c:pt>
                <c:pt idx="390">
                  <c:v>4.0812529074275128E-2</c:v>
                </c:pt>
                <c:pt idx="391">
                  <c:v>3.4855027760641644E-2</c:v>
                </c:pt>
                <c:pt idx="392">
                  <c:v>3.0817919252750015E-2</c:v>
                </c:pt>
                <c:pt idx="393">
                  <c:v>3.0926886141195986E-2</c:v>
                </c:pt>
                <c:pt idx="394">
                  <c:v>3.1539263164347409E-2</c:v>
                </c:pt>
                <c:pt idx="395">
                  <c:v>3.0686472278256494E-2</c:v>
                </c:pt>
                <c:pt idx="396">
                  <c:v>2.8439334489156476E-2</c:v>
                </c:pt>
                <c:pt idx="397">
                  <c:v>2.8899984869117823E-2</c:v>
                </c:pt>
                <c:pt idx="398">
                  <c:v>2.4684668412655375E-2</c:v>
                </c:pt>
                <c:pt idx="399">
                  <c:v>2.019565478333929E-2</c:v>
                </c:pt>
                <c:pt idx="400">
                  <c:v>1.663176787316778E-2</c:v>
                </c:pt>
                <c:pt idx="401">
                  <c:v>1.2381037620454061E-2</c:v>
                </c:pt>
                <c:pt idx="402">
                  <c:v>1.1263073209975882E-2</c:v>
                </c:pt>
                <c:pt idx="403">
                  <c:v>1.3055141579731755E-2</c:v>
                </c:pt>
                <c:pt idx="404">
                  <c:v>1.6513159855733539E-2</c:v>
                </c:pt>
                <c:pt idx="405">
                  <c:v>1.8957769114014589E-2</c:v>
                </c:pt>
                <c:pt idx="406">
                  <c:v>1.8125092853959357E-2</c:v>
                </c:pt>
                <c:pt idx="407">
                  <c:v>1.5568471620900359E-2</c:v>
                </c:pt>
                <c:pt idx="408">
                  <c:v>1.1209038211285938E-2</c:v>
                </c:pt>
                <c:pt idx="409">
                  <c:v>4.2647058823528372E-3</c:v>
                </c:pt>
                <c:pt idx="410">
                  <c:v>2.2914891741825372E-3</c:v>
                </c:pt>
                <c:pt idx="411">
                  <c:v>3.4120657705092317E-3</c:v>
                </c:pt>
                <c:pt idx="412">
                  <c:v>1.1269346201377095E-2</c:v>
                </c:pt>
                <c:pt idx="413">
                  <c:v>1.4439794895974467E-2</c:v>
                </c:pt>
                <c:pt idx="414">
                  <c:v>1.4172485930640244E-2</c:v>
                </c:pt>
                <c:pt idx="415">
                  <c:v>1.3798987878074431E-2</c:v>
                </c:pt>
                <c:pt idx="416">
                  <c:v>1.2286309122364392E-2</c:v>
                </c:pt>
                <c:pt idx="417">
                  <c:v>9.6092061452186517E-3</c:v>
                </c:pt>
                <c:pt idx="418">
                  <c:v>1.2724354297388052E-2</c:v>
                </c:pt>
                <c:pt idx="419">
                  <c:v>1.4541419686395995E-2</c:v>
                </c:pt>
                <c:pt idx="420">
                  <c:v>1.6320084232692933E-2</c:v>
                </c:pt>
                <c:pt idx="421">
                  <c:v>1.7923561282764622E-2</c:v>
                </c:pt>
                <c:pt idx="422">
                  <c:v>2.0048656095201789E-2</c:v>
                </c:pt>
                <c:pt idx="423">
                  <c:v>2.0520036349778614E-2</c:v>
                </c:pt>
                <c:pt idx="424">
                  <c:v>1.5682737350519282E-2</c:v>
                </c:pt>
                <c:pt idx="425">
                  <c:v>1.0777364629328323E-2</c:v>
                </c:pt>
                <c:pt idx="426">
                  <c:v>1.3422428820453192E-2</c:v>
                </c:pt>
                <c:pt idx="427">
                  <c:v>1.1608671677743265E-2</c:v>
                </c:pt>
                <c:pt idx="428">
                  <c:v>9.8198250391055009E-3</c:v>
                </c:pt>
                <c:pt idx="429">
                  <c:v>7.9844938814477295E-3</c:v>
                </c:pt>
                <c:pt idx="430">
                  <c:v>4.9278118786202363E-3</c:v>
                </c:pt>
                <c:pt idx="431">
                  <c:v>3.4249532306807051E-3</c:v>
                </c:pt>
                <c:pt idx="432">
                  <c:v>5.0361161472272098E-3</c:v>
                </c:pt>
                <c:pt idx="433">
                  <c:v>4.0855079552322149E-3</c:v>
                </c:pt>
                <c:pt idx="434">
                  <c:v>3.160828711818553E-3</c:v>
                </c:pt>
                <c:pt idx="435">
                  <c:v>5.14175738948075E-3</c:v>
                </c:pt>
                <c:pt idx="436">
                  <c:v>9.5680073335624449E-3</c:v>
                </c:pt>
                <c:pt idx="437">
                  <c:v>1.9945394453225962E-2</c:v>
                </c:pt>
                <c:pt idx="438">
                  <c:v>2.2705120119259403E-2</c:v>
                </c:pt>
                <c:pt idx="439">
                  <c:v>2.9635367358062936E-2</c:v>
                </c:pt>
                <c:pt idx="440">
                  <c:v>3.3275006454203782E-2</c:v>
                </c:pt>
                <c:pt idx="441">
                  <c:v>3.7051918606319845E-2</c:v>
                </c:pt>
                <c:pt idx="442">
                  <c:v>3.8053452626749307E-2</c:v>
                </c:pt>
                <c:pt idx="443">
                  <c:v>4.1045204222120102E-2</c:v>
                </c:pt>
                <c:pt idx="444">
                  <c:v>4.4525254839079098E-2</c:v>
                </c:pt>
                <c:pt idx="445">
                  <c:v>4.9256425685549665E-2</c:v>
                </c:pt>
                <c:pt idx="446">
                  <c:v>5.6085474492280518E-2</c:v>
                </c:pt>
                <c:pt idx="447">
                  <c:v>5.6727251943301304E-2</c:v>
                </c:pt>
                <c:pt idx="448">
                  <c:v>5.2607684013393108E-2</c:v>
                </c:pt>
                <c:pt idx="449">
                  <c:v>4.8916565696413006E-2</c:v>
                </c:pt>
                <c:pt idx="450">
                  <c:v>4.7569658574872387E-2</c:v>
                </c:pt>
                <c:pt idx="451">
                  <c:v>4.3187517414321475E-2</c:v>
                </c:pt>
                <c:pt idx="452">
                  <c:v>4.2003275866855594E-2</c:v>
                </c:pt>
                <c:pt idx="453">
                  <c:v>4.4113577240272317E-2</c:v>
                </c:pt>
                <c:pt idx="454">
                  <c:v>4.8399127047708435E-2</c:v>
                </c:pt>
                <c:pt idx="455">
                  <c:v>5.2100840336134491E-2</c:v>
                </c:pt>
                <c:pt idx="456">
                  <c:v>5.1180131034293641E-2</c:v>
                </c:pt>
                <c:pt idx="457">
                  <c:v>5.0385056529575589E-2</c:v>
                </c:pt>
                <c:pt idx="458">
                  <c:v>4.7275488893107953E-2</c:v>
                </c:pt>
                <c:pt idx="459">
                  <c:v>4.8489601644265301E-2</c:v>
                </c:pt>
                <c:pt idx="460">
                  <c:v>4.8414923441880475E-2</c:v>
                </c:pt>
                <c:pt idx="461">
                  <c:v>4.9294828744123498E-2</c:v>
                </c:pt>
                <c:pt idx="462">
                  <c:v>4.9985282705841572E-2</c:v>
                </c:pt>
                <c:pt idx="463">
                  <c:v>5.6997863247863378E-2</c:v>
                </c:pt>
                <c:pt idx="464">
                  <c:v>5.8533596206106431E-2</c:v>
                </c:pt>
                <c:pt idx="465">
                  <c:v>5.8179601357082333E-2</c:v>
                </c:pt>
                <c:pt idx="466">
                  <c:v>5.789043766962676E-2</c:v>
                </c:pt>
                <c:pt idx="467">
                  <c:v>5.6120043995181446E-2</c:v>
                </c:pt>
                <c:pt idx="468">
                  <c:v>5.7789599958274707E-2</c:v>
                </c:pt>
                <c:pt idx="469">
                  <c:v>6.307360320307831E-2</c:v>
                </c:pt>
                <c:pt idx="470">
                  <c:v>6.5549570081840036E-2</c:v>
                </c:pt>
                <c:pt idx="471">
                  <c:v>6.7887541913850935E-2</c:v>
                </c:pt>
                <c:pt idx="472">
                  <c:v>7.0760053481435659E-2</c:v>
                </c:pt>
                <c:pt idx="473">
                  <c:v>7.1198156682027669E-2</c:v>
                </c:pt>
                <c:pt idx="474">
                  <c:v>7.1332093070669567E-2</c:v>
                </c:pt>
                <c:pt idx="475">
                  <c:v>6.855511194218411E-2</c:v>
                </c:pt>
                <c:pt idx="476">
                  <c:v>7.4148649669024236E-2</c:v>
                </c:pt>
                <c:pt idx="477">
                  <c:v>7.9052175437717365E-2</c:v>
                </c:pt>
                <c:pt idx="478">
                  <c:v>8.2644216399322623E-2</c:v>
                </c:pt>
                <c:pt idx="479">
                  <c:v>8.4976071809367948E-2</c:v>
                </c:pt>
                <c:pt idx="480">
                  <c:v>8.5498742665549132E-2</c:v>
                </c:pt>
                <c:pt idx="481">
                  <c:v>8.2393797842940764E-2</c:v>
                </c:pt>
                <c:pt idx="482">
                  <c:v>7.73643147072407E-2</c:v>
                </c:pt>
                <c:pt idx="483">
                  <c:v>7.7580793198396281E-2</c:v>
                </c:pt>
                <c:pt idx="484">
                  <c:v>7.7250024013063356E-2</c:v>
                </c:pt>
                <c:pt idx="485">
                  <c:v>7.7412107741210656E-2</c:v>
                </c:pt>
                <c:pt idx="486">
                  <c:v>7.8881012417336471E-2</c:v>
                </c:pt>
                <c:pt idx="487">
                  <c:v>7.6619291980987159E-2</c:v>
                </c:pt>
                <c:pt idx="488">
                  <c:v>7.0553225390725727E-2</c:v>
                </c:pt>
                <c:pt idx="489">
                  <c:v>6.6111098214907571E-2</c:v>
                </c:pt>
                <c:pt idx="490">
                  <c:v>6.101320572401403E-2</c:v>
                </c:pt>
                <c:pt idx="491">
                  <c:v>6.0266020660023623E-2</c:v>
                </c:pt>
                <c:pt idx="492">
                  <c:v>6.0095389507154318E-2</c:v>
                </c:pt>
                <c:pt idx="493">
                  <c:v>5.7639296850286792E-2</c:v>
                </c:pt>
                <c:pt idx="494">
                  <c:v>6.2965302531245548E-2</c:v>
                </c:pt>
                <c:pt idx="495">
                  <c:v>6.8677993454969499E-2</c:v>
                </c:pt>
                <c:pt idx="496">
                  <c:v>6.009674327366743E-2</c:v>
                </c:pt>
                <c:pt idx="497">
                  <c:v>5.8917480035492575E-2</c:v>
                </c:pt>
                <c:pt idx="498">
                  <c:v>5.642280724963622E-2</c:v>
                </c:pt>
                <c:pt idx="499">
                  <c:v>5.8602587475564016E-2</c:v>
                </c:pt>
                <c:pt idx="500">
                  <c:v>6.2707932060934946E-2</c:v>
                </c:pt>
                <c:pt idx="501">
                  <c:v>6.0683258214122349E-2</c:v>
                </c:pt>
                <c:pt idx="502">
                  <c:v>5.8762305390519964E-2</c:v>
                </c:pt>
                <c:pt idx="503">
                  <c:v>6.2164550686525821E-2</c:v>
                </c:pt>
                <c:pt idx="504">
                  <c:v>6.6586682663467123E-2</c:v>
                </c:pt>
                <c:pt idx="505">
                  <c:v>7.1823794569420674E-2</c:v>
                </c:pt>
                <c:pt idx="506">
                  <c:v>7.7084704034637186E-2</c:v>
                </c:pt>
                <c:pt idx="507">
                  <c:v>7.7897562817232258E-2</c:v>
                </c:pt>
                <c:pt idx="508">
                  <c:v>8.0240553441133899E-2</c:v>
                </c:pt>
                <c:pt idx="509">
                  <c:v>8.519775431540122E-2</c:v>
                </c:pt>
                <c:pt idx="510">
                  <c:v>8.7429298937657718E-2</c:v>
                </c:pt>
                <c:pt idx="511">
                  <c:v>8.8058927274613508E-2</c:v>
                </c:pt>
                <c:pt idx="512">
                  <c:v>0.10298024838835906</c:v>
                </c:pt>
                <c:pt idx="513">
                  <c:v>9.7015231760890108E-2</c:v>
                </c:pt>
                <c:pt idx="514">
                  <c:v>0.10340378471368883</c:v>
                </c:pt>
                <c:pt idx="515">
                  <c:v>0.10410536355703481</c:v>
                </c:pt>
                <c:pt idx="516">
                  <c:v>9.6958862285071667E-2</c:v>
                </c:pt>
                <c:pt idx="517">
                  <c:v>9.4337366207569939E-2</c:v>
                </c:pt>
                <c:pt idx="518">
                  <c:v>8.4198703422727617E-2</c:v>
                </c:pt>
                <c:pt idx="519">
                  <c:v>7.0653019925280169E-2</c:v>
                </c:pt>
                <c:pt idx="520">
                  <c:v>7.6148949837463231E-2</c:v>
                </c:pt>
                <c:pt idx="521">
                  <c:v>7.2042159720479448E-2</c:v>
                </c:pt>
                <c:pt idx="522">
                  <c:v>7.4085447775517288E-2</c:v>
                </c:pt>
                <c:pt idx="523">
                  <c:v>7.523026754896156E-2</c:v>
                </c:pt>
                <c:pt idx="524">
                  <c:v>5.7363733124194738E-2</c:v>
                </c:pt>
                <c:pt idx="525">
                  <c:v>6.79640718562875E-2</c:v>
                </c:pt>
                <c:pt idx="526">
                  <c:v>6.8767748761066949E-2</c:v>
                </c:pt>
                <c:pt idx="527">
                  <c:v>6.227139890087674E-2</c:v>
                </c:pt>
                <c:pt idx="528">
                  <c:v>6.4309388218490637E-2</c:v>
                </c:pt>
                <c:pt idx="529">
                  <c:v>6.5204720967506846E-2</c:v>
                </c:pt>
                <c:pt idx="530">
                  <c:v>6.6591545200101798E-2</c:v>
                </c:pt>
                <c:pt idx="531">
                  <c:v>7.3314795630917917E-2</c:v>
                </c:pt>
                <c:pt idx="532">
                  <c:v>7.9044948901148659E-2</c:v>
                </c:pt>
                <c:pt idx="533">
                  <c:v>8.0831907805888115E-2</c:v>
                </c:pt>
                <c:pt idx="534">
                  <c:v>8.0983524534505635E-2</c:v>
                </c:pt>
                <c:pt idx="535">
                  <c:v>8.3161889897843455E-2</c:v>
                </c:pt>
                <c:pt idx="536">
                  <c:v>7.3713024282560546E-2</c:v>
                </c:pt>
                <c:pt idx="537">
                  <c:v>6.3603868797308616E-2</c:v>
                </c:pt>
                <c:pt idx="538">
                  <c:v>5.5138758639852625E-2</c:v>
                </c:pt>
                <c:pt idx="539">
                  <c:v>5.0955965048879559E-2</c:v>
                </c:pt>
                <c:pt idx="540">
                  <c:v>4.6436006400220053E-2</c:v>
                </c:pt>
                <c:pt idx="541">
                  <c:v>4.6764927159564929E-2</c:v>
                </c:pt>
                <c:pt idx="542">
                  <c:v>4.9313294482500103E-2</c:v>
                </c:pt>
                <c:pt idx="543">
                  <c:v>4.9680816837970099E-2</c:v>
                </c:pt>
                <c:pt idx="544">
                  <c:v>5.2032520325203224E-2</c:v>
                </c:pt>
                <c:pt idx="545">
                  <c:v>4.5931627349060422E-2</c:v>
                </c:pt>
                <c:pt idx="546">
                  <c:v>3.9987436770588802E-2</c:v>
                </c:pt>
                <c:pt idx="547">
                  <c:v>3.4483323236127239E-2</c:v>
                </c:pt>
                <c:pt idx="548">
                  <c:v>4.4803368476455274E-2</c:v>
                </c:pt>
                <c:pt idx="549">
                  <c:v>5.101973575829466E-2</c:v>
                </c:pt>
                <c:pt idx="550">
                  <c:v>5.444640123771749E-2</c:v>
                </c:pt>
                <c:pt idx="551">
                  <c:v>5.7737899242673585E-2</c:v>
                </c:pt>
                <c:pt idx="552">
                  <c:v>5.7347670250896154E-2</c:v>
                </c:pt>
                <c:pt idx="553">
                  <c:v>5.1813979320145753E-2</c:v>
                </c:pt>
                <c:pt idx="554">
                  <c:v>4.7158168236440368E-2</c:v>
                </c:pt>
                <c:pt idx="555">
                  <c:v>4.2409382007065455E-2</c:v>
                </c:pt>
                <c:pt idx="556">
                  <c:v>3.2393760257493076E-2</c:v>
                </c:pt>
                <c:pt idx="557">
                  <c:v>3.7224638027428592E-2</c:v>
                </c:pt>
                <c:pt idx="558">
                  <c:v>4.0118894346160561E-2</c:v>
                </c:pt>
                <c:pt idx="559">
                  <c:v>4.093132211652617E-2</c:v>
                </c:pt>
                <c:pt idx="560">
                  <c:v>4.0615210238811095E-2</c:v>
                </c:pt>
                <c:pt idx="561">
                  <c:v>4.1411307387263285E-2</c:v>
                </c:pt>
                <c:pt idx="562">
                  <c:v>3.9694060719581703E-2</c:v>
                </c:pt>
                <c:pt idx="563">
                  <c:v>4.0982458324902327E-2</c:v>
                </c:pt>
                <c:pt idx="564">
                  <c:v>4.6540195925983463E-2</c:v>
                </c:pt>
                <c:pt idx="565">
                  <c:v>4.9044121072820523E-2</c:v>
                </c:pt>
                <c:pt idx="566">
                  <c:v>4.979529805843308E-2</c:v>
                </c:pt>
                <c:pt idx="567">
                  <c:v>5.3389043639739953E-2</c:v>
                </c:pt>
                <c:pt idx="568">
                  <c:v>5.1657612050870494E-2</c:v>
                </c:pt>
                <c:pt idx="569">
                  <c:v>5.2258976012776737E-2</c:v>
                </c:pt>
                <c:pt idx="570">
                  <c:v>5.3517123340006467E-2</c:v>
                </c:pt>
                <c:pt idx="571">
                  <c:v>5.3037329886717943E-2</c:v>
                </c:pt>
                <c:pt idx="572">
                  <c:v>5.178282377501775E-2</c:v>
                </c:pt>
                <c:pt idx="573">
                  <c:v>5.3867340949112608E-2</c:v>
                </c:pt>
                <c:pt idx="574">
                  <c:v>5.6554768196012573E-2</c:v>
                </c:pt>
                <c:pt idx="575">
                  <c:v>5.8672248803827598E-2</c:v>
                </c:pt>
                <c:pt idx="576">
                  <c:v>5.7679449653061488E-2</c:v>
                </c:pt>
                <c:pt idx="577">
                  <c:v>5.6211046795659581E-2</c:v>
                </c:pt>
                <c:pt idx="578">
                  <c:v>5.8940837580323535E-2</c:v>
                </c:pt>
                <c:pt idx="579">
                  <c:v>6.3757896283237914E-2</c:v>
                </c:pt>
                <c:pt idx="580">
                  <c:v>6.4720644564786767E-2</c:v>
                </c:pt>
                <c:pt idx="581">
                  <c:v>6.3630127989959373E-2</c:v>
                </c:pt>
                <c:pt idx="582">
                  <c:v>6.166320950405435E-2</c:v>
                </c:pt>
                <c:pt idx="583">
                  <c:v>6.7838216394957573E-2</c:v>
                </c:pt>
                <c:pt idx="584">
                  <c:v>6.6262980755400935E-2</c:v>
                </c:pt>
                <c:pt idx="585">
                  <c:v>6.0896886603827527E-2</c:v>
                </c:pt>
                <c:pt idx="586">
                  <c:v>5.9154529307282377E-2</c:v>
                </c:pt>
                <c:pt idx="587">
                  <c:v>5.7030676232981303E-2</c:v>
                </c:pt>
                <c:pt idx="588">
                  <c:v>5.6093278078246822E-2</c:v>
                </c:pt>
                <c:pt idx="589">
                  <c:v>6.5820088021752987E-2</c:v>
                </c:pt>
                <c:pt idx="590">
                  <c:v>7.0000697495989472E-2</c:v>
                </c:pt>
                <c:pt idx="591">
                  <c:v>6.5156746305758961E-2</c:v>
                </c:pt>
                <c:pt idx="592">
                  <c:v>6.4866504017974114E-2</c:v>
                </c:pt>
                <c:pt idx="593">
                  <c:v>6.2581468421124775E-2</c:v>
                </c:pt>
                <c:pt idx="594">
                  <c:v>6.4557999726738702E-2</c:v>
                </c:pt>
                <c:pt idx="595">
                  <c:v>5.5577341753323184E-2</c:v>
                </c:pt>
                <c:pt idx="596">
                  <c:v>6.1969703101182994E-2</c:v>
                </c:pt>
                <c:pt idx="597">
                  <c:v>7.3622852835065533E-2</c:v>
                </c:pt>
                <c:pt idx="598">
                  <c:v>7.6940620891357447E-2</c:v>
                </c:pt>
                <c:pt idx="599">
                  <c:v>9.6309558803880257E-2</c:v>
                </c:pt>
                <c:pt idx="600">
                  <c:v>0.10263640958791131</c:v>
                </c:pt>
                <c:pt idx="601">
                  <c:v>9.4079587596328507E-2</c:v>
                </c:pt>
                <c:pt idx="602">
                  <c:v>9.3399215154557291E-2</c:v>
                </c:pt>
                <c:pt idx="603">
                  <c:v>8.7983611658541516E-2</c:v>
                </c:pt>
                <c:pt idx="604">
                  <c:v>9.371561711216092E-2</c:v>
                </c:pt>
                <c:pt idx="605">
                  <c:v>9.2365899641021709E-2</c:v>
                </c:pt>
                <c:pt idx="606">
                  <c:v>8.6286337675672176E-2</c:v>
                </c:pt>
                <c:pt idx="607">
                  <c:v>8.4190568914054298E-2</c:v>
                </c:pt>
                <c:pt idx="608">
                  <c:v>7.482820379285382E-2</c:v>
                </c:pt>
                <c:pt idx="609">
                  <c:v>6.4298521685704602E-2</c:v>
                </c:pt>
                <c:pt idx="610">
                  <c:v>6.1041695215078517E-2</c:v>
                </c:pt>
                <c:pt idx="611">
                  <c:v>3.7477148080438782E-2</c:v>
                </c:pt>
                <c:pt idx="612">
                  <c:v>2.2751948271286349E-2</c:v>
                </c:pt>
                <c:pt idx="613">
                  <c:v>2.5001201980864529E-2</c:v>
                </c:pt>
                <c:pt idx="614">
                  <c:v>1.6335388174132826E-2</c:v>
                </c:pt>
                <c:pt idx="615">
                  <c:v>1.9508067783683414E-2</c:v>
                </c:pt>
                <c:pt idx="616">
                  <c:v>1.8912361678205647E-2</c:v>
                </c:pt>
                <c:pt idx="617">
                  <c:v>1.9965719014126027E-2</c:v>
                </c:pt>
                <c:pt idx="618">
                  <c:v>2.0794442212717756E-2</c:v>
                </c:pt>
                <c:pt idx="619">
                  <c:v>2.657355877730927E-2</c:v>
                </c:pt>
                <c:pt idx="620">
                  <c:v>3.0383606324895451E-2</c:v>
                </c:pt>
                <c:pt idx="621">
                  <c:v>3.3058045970240757E-2</c:v>
                </c:pt>
                <c:pt idx="622">
                  <c:v>3.193500287649842E-2</c:v>
                </c:pt>
                <c:pt idx="623">
                  <c:v>3.6464023494860553E-2</c:v>
                </c:pt>
                <c:pt idx="624">
                  <c:v>4.3312101910828016E-2</c:v>
                </c:pt>
                <c:pt idx="625">
                  <c:v>4.4725362352830755E-2</c:v>
                </c:pt>
                <c:pt idx="626">
                  <c:v>5.2007930828161353E-2</c:v>
                </c:pt>
                <c:pt idx="627">
                  <c:v>5.5557503711236578E-2</c:v>
                </c:pt>
                <c:pt idx="628">
                  <c:v>5.7310118128071075E-2</c:v>
                </c:pt>
                <c:pt idx="629">
                  <c:v>6.3545964489360784E-2</c:v>
                </c:pt>
                <c:pt idx="630">
                  <c:v>8.0893076228616634E-2</c:v>
                </c:pt>
                <c:pt idx="631">
                  <c:v>9.6326051426072201E-2</c:v>
                </c:pt>
                <c:pt idx="632">
                  <c:v>9.4782598722315869E-2</c:v>
                </c:pt>
                <c:pt idx="633">
                  <c:v>9.2305586917102778E-2</c:v>
                </c:pt>
                <c:pt idx="634">
                  <c:v>9.5627638150933558E-2</c:v>
                </c:pt>
                <c:pt idx="635">
                  <c:v>9.6850241983928109E-2</c:v>
                </c:pt>
                <c:pt idx="636">
                  <c:v>0.10234929679374116</c:v>
                </c:pt>
                <c:pt idx="637">
                  <c:v>0.1002581658996522</c:v>
                </c:pt>
                <c:pt idx="638">
                  <c:v>9.8048399687743926E-2</c:v>
                </c:pt>
                <c:pt idx="639">
                  <c:v>9.6274805102763983E-2</c:v>
                </c:pt>
                <c:pt idx="640">
                  <c:v>9.2313269689213051E-2</c:v>
                </c:pt>
                <c:pt idx="641">
                  <c:v>9.1132978085804117E-2</c:v>
                </c:pt>
                <c:pt idx="642">
                  <c:v>7.7848094488526254E-2</c:v>
                </c:pt>
                <c:pt idx="643">
                  <c:v>6.4177803907570441E-2</c:v>
                </c:pt>
                <c:pt idx="644">
                  <c:v>7.0327805307324187E-2</c:v>
                </c:pt>
                <c:pt idx="645">
                  <c:v>7.3574090894853672E-2</c:v>
                </c:pt>
                <c:pt idx="646">
                  <c:v>7.4975596585598936E-2</c:v>
                </c:pt>
                <c:pt idx="647">
                  <c:v>8.2356831380329343E-2</c:v>
                </c:pt>
                <c:pt idx="648">
                  <c:v>7.6621711707091977E-2</c:v>
                </c:pt>
                <c:pt idx="649">
                  <c:v>7.288159800861016E-2</c:v>
                </c:pt>
                <c:pt idx="650">
                  <c:v>7.3805122788486832E-2</c:v>
                </c:pt>
                <c:pt idx="651">
                  <c:v>7.0769106446594954E-2</c:v>
                </c:pt>
                <c:pt idx="652">
                  <c:v>6.956652921653439E-2</c:v>
                </c:pt>
                <c:pt idx="653">
                  <c:v>6.7841805652651521E-2</c:v>
                </c:pt>
                <c:pt idx="654">
                  <c:v>6.6145424560636545E-2</c:v>
                </c:pt>
                <c:pt idx="655">
                  <c:v>6.4441024426818316E-2</c:v>
                </c:pt>
                <c:pt idx="656">
                  <c:v>6.1997141906309228E-2</c:v>
                </c:pt>
                <c:pt idx="657">
                  <c:v>6.723849535146087E-2</c:v>
                </c:pt>
                <c:pt idx="658">
                  <c:v>6.0965242759713378E-2</c:v>
                </c:pt>
                <c:pt idx="659">
                  <c:v>5.4742992438707727E-2</c:v>
                </c:pt>
                <c:pt idx="660">
                  <c:v>5.9061118731900564E-2</c:v>
                </c:pt>
                <c:pt idx="661">
                  <c:v>6.3385504820949734E-2</c:v>
                </c:pt>
                <c:pt idx="662">
                  <c:v>6.1118519989785236E-2</c:v>
                </c:pt>
                <c:pt idx="663">
                  <c:v>6.2601411267499296E-2</c:v>
                </c:pt>
                <c:pt idx="664">
                  <c:v>6.5239263919057322E-2</c:v>
                </c:pt>
                <c:pt idx="665">
                  <c:v>6.4663355872917938E-2</c:v>
                </c:pt>
                <c:pt idx="666">
                  <c:v>6.5871499790336907E-2</c:v>
                </c:pt>
                <c:pt idx="667">
                  <c:v>6.2365611329428194E-2</c:v>
                </c:pt>
                <c:pt idx="668">
                  <c:v>6.0248847926267279E-2</c:v>
                </c:pt>
                <c:pt idx="669">
                  <c:v>5.4974394488892075E-2</c:v>
                </c:pt>
                <c:pt idx="670">
                  <c:v>5.7844467308270309E-2</c:v>
                </c:pt>
                <c:pt idx="671">
                  <c:v>5.920635782689776E-2</c:v>
                </c:pt>
                <c:pt idx="672">
                  <c:v>5.9059509246599973E-2</c:v>
                </c:pt>
                <c:pt idx="673">
                  <c:v>6.2343515272909267E-2</c:v>
                </c:pt>
                <c:pt idx="674">
                  <c:v>6.0058293445998334E-2</c:v>
                </c:pt>
                <c:pt idx="675">
                  <c:v>5.9348366477272707E-2</c:v>
                </c:pt>
                <c:pt idx="676">
                  <c:v>5.6079798737696862E-2</c:v>
                </c:pt>
                <c:pt idx="677">
                  <c:v>5.5113890914201935E-2</c:v>
                </c:pt>
                <c:pt idx="678">
                  <c:v>5.4439432088404072E-2</c:v>
                </c:pt>
                <c:pt idx="679">
                  <c:v>5.6558342420937713E-2</c:v>
                </c:pt>
                <c:pt idx="680">
                  <c:v>5.7946573711066707E-2</c:v>
                </c:pt>
                <c:pt idx="681">
                  <c:v>5.4735478298423734E-2</c:v>
                </c:pt>
                <c:pt idx="682">
                  <c:v>5.8769861080029573E-2</c:v>
                </c:pt>
                <c:pt idx="683">
                  <c:v>5.6366914774523824E-2</c:v>
                </c:pt>
                <c:pt idx="684">
                  <c:v>6.0861884459241233E-2</c:v>
                </c:pt>
                <c:pt idx="685">
                  <c:v>5.7001447762701662E-2</c:v>
                </c:pt>
                <c:pt idx="686">
                  <c:v>6.1154133979096859E-2</c:v>
                </c:pt>
                <c:pt idx="687">
                  <c:v>6.4630211606955923E-2</c:v>
                </c:pt>
                <c:pt idx="688">
                  <c:v>6.7879770641435133E-2</c:v>
                </c:pt>
                <c:pt idx="689">
                  <c:v>6.9102746626037659E-2</c:v>
                </c:pt>
                <c:pt idx="690">
                  <c:v>6.9736591189858421E-2</c:v>
                </c:pt>
                <c:pt idx="691">
                  <c:v>7.2505532252204574E-2</c:v>
                </c:pt>
                <c:pt idx="692">
                  <c:v>7.2109972638308095E-2</c:v>
                </c:pt>
                <c:pt idx="693">
                  <c:v>7.3833857442347828E-2</c:v>
                </c:pt>
                <c:pt idx="694">
                  <c:v>7.1652711161694249E-2</c:v>
                </c:pt>
                <c:pt idx="695">
                  <c:v>6.9069287707802296E-2</c:v>
                </c:pt>
                <c:pt idx="696">
                  <c:v>6.3694879431261509E-2</c:v>
                </c:pt>
                <c:pt idx="697">
                  <c:v>6.3196789195387737E-2</c:v>
                </c:pt>
                <c:pt idx="698">
                  <c:v>6.3382513747801017E-2</c:v>
                </c:pt>
                <c:pt idx="699">
                  <c:v>6.1186898305218174E-2</c:v>
                </c:pt>
                <c:pt idx="700">
                  <c:v>5.9784437886959196E-2</c:v>
                </c:pt>
                <c:pt idx="701">
                  <c:v>5.6303587698873114E-2</c:v>
                </c:pt>
                <c:pt idx="702">
                  <c:v>5.6323727736354856E-2</c:v>
                </c:pt>
                <c:pt idx="703">
                  <c:v>5.3822879535603496E-2</c:v>
                </c:pt>
                <c:pt idx="704">
                  <c:v>5.2567846166815979E-2</c:v>
                </c:pt>
                <c:pt idx="705">
                  <c:v>5.1529802940638136E-2</c:v>
                </c:pt>
                <c:pt idx="706">
                  <c:v>4.7965469110329062E-2</c:v>
                </c:pt>
                <c:pt idx="707">
                  <c:v>4.8807064538830103E-2</c:v>
                </c:pt>
                <c:pt idx="708">
                  <c:v>4.3864402697495253E-2</c:v>
                </c:pt>
                <c:pt idx="709">
                  <c:v>4.165168673976849E-2</c:v>
                </c:pt>
                <c:pt idx="710">
                  <c:v>4.0707595323432599E-2</c:v>
                </c:pt>
                <c:pt idx="711">
                  <c:v>3.770491803278686E-2</c:v>
                </c:pt>
                <c:pt idx="712">
                  <c:v>3.8110150151037248E-2</c:v>
                </c:pt>
                <c:pt idx="713">
                  <c:v>4.0798873496951549E-2</c:v>
                </c:pt>
                <c:pt idx="714">
                  <c:v>3.8748541701824735E-2</c:v>
                </c:pt>
                <c:pt idx="715">
                  <c:v>3.7843366452366967E-2</c:v>
                </c:pt>
                <c:pt idx="716">
                  <c:v>3.6726907338100245E-2</c:v>
                </c:pt>
                <c:pt idx="717">
                  <c:v>3.3332124596584078E-2</c:v>
                </c:pt>
                <c:pt idx="718">
                  <c:v>3.2139677300267122E-2</c:v>
                </c:pt>
                <c:pt idx="719">
                  <c:v>3.676688094774283E-2</c:v>
                </c:pt>
                <c:pt idx="720">
                  <c:v>4.0629596516021049E-2</c:v>
                </c:pt>
                <c:pt idx="721">
                  <c:v>4.049671755121409E-2</c:v>
                </c:pt>
                <c:pt idx="722">
                  <c:v>3.9201225799060602E-2</c:v>
                </c:pt>
                <c:pt idx="723">
                  <c:v>3.9944814965723774E-2</c:v>
                </c:pt>
                <c:pt idx="724">
                  <c:v>4.3050150472761839E-2</c:v>
                </c:pt>
                <c:pt idx="725">
                  <c:v>4.7132990968655974E-2</c:v>
                </c:pt>
                <c:pt idx="726">
                  <c:v>5.0038850038850002E-2</c:v>
                </c:pt>
                <c:pt idx="727">
                  <c:v>5.2203294382655141E-2</c:v>
                </c:pt>
                <c:pt idx="728">
                  <c:v>5.627818123077355E-2</c:v>
                </c:pt>
                <c:pt idx="729">
                  <c:v>6.5026214021518758E-2</c:v>
                </c:pt>
                <c:pt idx="730">
                  <c:v>7.1156557049380176E-2</c:v>
                </c:pt>
                <c:pt idx="731">
                  <c:v>6.7112506002129368E-2</c:v>
                </c:pt>
                <c:pt idx="732">
                  <c:v>6.7111489880618214E-2</c:v>
                </c:pt>
                <c:pt idx="733">
                  <c:v>6.7952040357969645E-2</c:v>
                </c:pt>
                <c:pt idx="734">
                  <c:v>0.10105485086709987</c:v>
                </c:pt>
                <c:pt idx="735">
                  <c:v>0.16846873474886759</c:v>
                </c:pt>
                <c:pt idx="736">
                  <c:v>0.21878751500600258</c:v>
                </c:pt>
                <c:pt idx="737">
                  <c:v>0.22854784920414817</c:v>
                </c:pt>
                <c:pt idx="738">
                  <c:v>0.23181347289679399</c:v>
                </c:pt>
                <c:pt idx="739">
                  <c:v>0.22977601755465771</c:v>
                </c:pt>
                <c:pt idx="740">
                  <c:v>0.23719538548488983</c:v>
                </c:pt>
                <c:pt idx="741">
                  <c:v>0.2361512000316317</c:v>
                </c:pt>
                <c:pt idx="742">
                  <c:v>0.24222663078705997</c:v>
                </c:pt>
                <c:pt idx="743">
                  <c:v>0.24621926009012496</c:v>
                </c:pt>
                <c:pt idx="744">
                  <c:v>0.25538753222130595</c:v>
                </c:pt>
                <c:pt idx="745">
                  <c:v>0.26640696786550877</c:v>
                </c:pt>
                <c:pt idx="746">
                  <c:v>0.23960301866012523</c:v>
                </c:pt>
                <c:pt idx="747">
                  <c:v>0.18449908818165772</c:v>
                </c:pt>
                <c:pt idx="748">
                  <c:v>0.14389089118219855</c:v>
                </c:pt>
                <c:pt idx="749">
                  <c:v>0.1277923079040828</c:v>
                </c:pt>
                <c:pt idx="750">
                  <c:v>0.12680079076422324</c:v>
                </c:pt>
                <c:pt idx="751">
                  <c:v>0.13393935437542837</c:v>
                </c:pt>
                <c:pt idx="752">
                  <c:v>0.12720618268589989</c:v>
                </c:pt>
                <c:pt idx="753">
                  <c:v>0.12771016254311474</c:v>
                </c:pt>
                <c:pt idx="754">
                  <c:v>0.12410332632333487</c:v>
                </c:pt>
                <c:pt idx="755">
                  <c:v>0.12547946352414185</c:v>
                </c:pt>
                <c:pt idx="756">
                  <c:v>0.11541485213037772</c:v>
                </c:pt>
                <c:pt idx="757">
                  <c:v>0.10475810901955973</c:v>
                </c:pt>
                <c:pt idx="758">
                  <c:v>9.6579436232937521E-2</c:v>
                </c:pt>
                <c:pt idx="759">
                  <c:v>7.886150193938013E-2</c:v>
                </c:pt>
                <c:pt idx="760">
                  <c:v>6.1503461434966544E-2</c:v>
                </c:pt>
                <c:pt idx="761">
                  <c:v>5.712221224075309E-2</c:v>
                </c:pt>
                <c:pt idx="762">
                  <c:v>4.9013003252024623E-2</c:v>
                </c:pt>
                <c:pt idx="763">
                  <c:v>3.7535441343676812E-2</c:v>
                </c:pt>
                <c:pt idx="764">
                  <c:v>2.5460457620734456E-2</c:v>
                </c:pt>
                <c:pt idx="765">
                  <c:v>1.3222273172069254E-2</c:v>
                </c:pt>
                <c:pt idx="766">
                  <c:v>1.856757707185519E-3</c:v>
                </c:pt>
                <c:pt idx="767">
                  <c:v>-1.0907670705511463E-2</c:v>
                </c:pt>
                <c:pt idx="768">
                  <c:v>-1.7527508450763007E-2</c:v>
                </c:pt>
                <c:pt idx="769">
                  <c:v>-2.3282919383932343E-2</c:v>
                </c:pt>
                <c:pt idx="770">
                  <c:v>-3.9235273537481352E-2</c:v>
                </c:pt>
                <c:pt idx="771">
                  <c:v>-4.6553914708698518E-2</c:v>
                </c:pt>
                <c:pt idx="772">
                  <c:v>-4.1112432362674367E-2</c:v>
                </c:pt>
                <c:pt idx="773">
                  <c:v>-3.9903197797934609E-2</c:v>
                </c:pt>
                <c:pt idx="774">
                  <c:v>-4.0749193794295091E-2</c:v>
                </c:pt>
                <c:pt idx="775">
                  <c:v>-4.1226816851392178E-2</c:v>
                </c:pt>
                <c:pt idx="776">
                  <c:v>-3.8418798848784408E-2</c:v>
                </c:pt>
                <c:pt idx="777">
                  <c:v>-3.5967228717795674E-2</c:v>
                </c:pt>
                <c:pt idx="778">
                  <c:v>-3.2353478010586301E-2</c:v>
                </c:pt>
                <c:pt idx="779">
                  <c:v>-2.5746009063046471E-2</c:v>
                </c:pt>
                <c:pt idx="780">
                  <c:v>-2.1809411886860919E-2</c:v>
                </c:pt>
                <c:pt idx="781">
                  <c:v>-1.6839034738795999E-2</c:v>
                </c:pt>
                <c:pt idx="782">
                  <c:v>-3.5935890371574519E-4</c:v>
                </c:pt>
                <c:pt idx="783">
                  <c:v>8.1740448727543047E-3</c:v>
                </c:pt>
                <c:pt idx="784">
                  <c:v>7.4406621612528312E-3</c:v>
                </c:pt>
                <c:pt idx="785">
                  <c:v>1.1145638914009659E-2</c:v>
                </c:pt>
                <c:pt idx="786">
                  <c:v>1.3326847311993628E-2</c:v>
                </c:pt>
                <c:pt idx="787">
                  <c:v>1.9580325149143318E-2</c:v>
                </c:pt>
                <c:pt idx="788">
                  <c:v>2.6158770682835675E-2</c:v>
                </c:pt>
                <c:pt idx="789">
                  <c:v>3.1428917120387201E-2</c:v>
                </c:pt>
                <c:pt idx="790">
                  <c:v>3.732866442894589E-2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4B6-4B77-8ED0-F32F7C66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2863"/>
        <c:crosses val="autoZero"/>
        <c:auto val="1"/>
        <c:lblOffset val="100"/>
        <c:baseTimeUnit val="month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S&amp;P 500 (Log</a:t>
            </a:r>
            <a:r>
              <a:rPr lang="en-GB" sz="1200" baseline="0"/>
              <a:t> Prices) vs M2 (Nominal) WoW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'Historical Analysis MoM'!$D$24</c:f>
              <c:strCache>
                <c:ptCount val="1"/>
                <c:pt idx="0">
                  <c:v>M2 MoM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'Historical Analysis MoM'!$A$25:$A$2125</c:f>
              <c:numCache>
                <c:formatCode>d\-mmm\-yy</c:formatCode>
                <c:ptCount val="2101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  <c:pt idx="785">
                  <c:v>45444</c:v>
                </c:pt>
                <c:pt idx="786">
                  <c:v>45474</c:v>
                </c:pt>
                <c:pt idx="787">
                  <c:v>45505</c:v>
                </c:pt>
                <c:pt idx="788">
                  <c:v>45536</c:v>
                </c:pt>
                <c:pt idx="789">
                  <c:v>45566</c:v>
                </c:pt>
                <c:pt idx="790">
                  <c:v>45597</c:v>
                </c:pt>
              </c:numCache>
            </c:numRef>
          </c:cat>
          <c:val>
            <c:numRef>
              <c:f>'Historical Analysis MoM'!$D$25:$D$2125</c:f>
              <c:numCache>
                <c:formatCode>0.00%</c:formatCode>
                <c:ptCount val="2101"/>
                <c:pt idx="1">
                  <c:v>3.8381018841588954E-3</c:v>
                </c:pt>
                <c:pt idx="2">
                  <c:v>5.2137643378520337E-3</c:v>
                </c:pt>
                <c:pt idx="3">
                  <c:v>3.1120331950209579E-3</c:v>
                </c:pt>
                <c:pt idx="4">
                  <c:v>7.2388831437433243E-3</c:v>
                </c:pt>
                <c:pt idx="5">
                  <c:v>6.5023956194387722E-3</c:v>
                </c:pt>
                <c:pt idx="6">
                  <c:v>3.7402244134647766E-3</c:v>
                </c:pt>
                <c:pt idx="7">
                  <c:v>4.0650406504063596E-3</c:v>
                </c:pt>
                <c:pt idx="8">
                  <c:v>1.0121457489880026E-3</c:v>
                </c:pt>
                <c:pt idx="9">
                  <c:v>-6.7408156386916662E-4</c:v>
                </c:pt>
                <c:pt idx="10">
                  <c:v>2.0236087689713411E-3</c:v>
                </c:pt>
                <c:pt idx="11">
                  <c:v>2.3561090541903695E-3</c:v>
                </c:pt>
                <c:pt idx="12">
                  <c:v>1.343183344526544E-3</c:v>
                </c:pt>
                <c:pt idx="13">
                  <c:v>6.7069081153592336E-4</c:v>
                </c:pt>
                <c:pt idx="14">
                  <c:v>3.0160857908847483E-3</c:v>
                </c:pt>
                <c:pt idx="15">
                  <c:v>2.6729034413632835E-3</c:v>
                </c:pt>
                <c:pt idx="16">
                  <c:v>2.6657780739751669E-3</c:v>
                </c:pt>
                <c:pt idx="17">
                  <c:v>4.6527085410437152E-3</c:v>
                </c:pt>
                <c:pt idx="18">
                  <c:v>5.9543499834602276E-3</c:v>
                </c:pt>
                <c:pt idx="19">
                  <c:v>9.2074975337059772E-3</c:v>
                </c:pt>
                <c:pt idx="20">
                  <c:v>4.8875855327468187E-3</c:v>
                </c:pt>
                <c:pt idx="21">
                  <c:v>3.5667963683527759E-3</c:v>
                </c:pt>
                <c:pt idx="22">
                  <c:v>4.5234248788368348E-3</c:v>
                </c:pt>
                <c:pt idx="23">
                  <c:v>4.8247024766805424E-3</c:v>
                </c:pt>
                <c:pt idx="24">
                  <c:v>5.4417413572345197E-3</c:v>
                </c:pt>
                <c:pt idx="25">
                  <c:v>7.6408787010504575E-3</c:v>
                </c:pt>
                <c:pt idx="26">
                  <c:v>5.687203791469253E-3</c:v>
                </c:pt>
                <c:pt idx="27">
                  <c:v>5.0267043669494083E-3</c:v>
                </c:pt>
                <c:pt idx="28">
                  <c:v>7.1897467958736971E-3</c:v>
                </c:pt>
                <c:pt idx="29">
                  <c:v>6.5176908752329066E-3</c:v>
                </c:pt>
                <c:pt idx="30">
                  <c:v>4.0086339808820259E-3</c:v>
                </c:pt>
                <c:pt idx="31">
                  <c:v>6.1425061425062211E-3</c:v>
                </c:pt>
                <c:pt idx="32">
                  <c:v>5.7997557997557792E-3</c:v>
                </c:pt>
                <c:pt idx="33">
                  <c:v>4.8558421851290223E-3</c:v>
                </c:pt>
                <c:pt idx="34">
                  <c:v>6.9465418302625537E-3</c:v>
                </c:pt>
                <c:pt idx="35">
                  <c:v>6.2987402519496527E-3</c:v>
                </c:pt>
                <c:pt idx="36">
                  <c:v>5.9612518628913147E-3</c:v>
                </c:pt>
                <c:pt idx="37">
                  <c:v>7.7037037037037681E-3</c:v>
                </c:pt>
                <c:pt idx="38">
                  <c:v>8.820935019111964E-3</c:v>
                </c:pt>
                <c:pt idx="39">
                  <c:v>6.9950451763334254E-3</c:v>
                </c:pt>
                <c:pt idx="40">
                  <c:v>5.7887120115773794E-3</c:v>
                </c:pt>
                <c:pt idx="41">
                  <c:v>5.1798561151079614E-3</c:v>
                </c:pt>
                <c:pt idx="42">
                  <c:v>4.294302891497237E-3</c:v>
                </c:pt>
                <c:pt idx="43">
                  <c:v>5.7012542759407037E-3</c:v>
                </c:pt>
                <c:pt idx="44">
                  <c:v>5.9523809523809312E-3</c:v>
                </c:pt>
                <c:pt idx="45">
                  <c:v>6.4806987883911926E-3</c:v>
                </c:pt>
                <c:pt idx="46">
                  <c:v>7.2788353863382227E-3</c:v>
                </c:pt>
                <c:pt idx="47">
                  <c:v>8.060033351862117E-3</c:v>
                </c:pt>
                <c:pt idx="48">
                  <c:v>6.8927488282326532E-3</c:v>
                </c:pt>
                <c:pt idx="49">
                  <c:v>7.3932092004380667E-3</c:v>
                </c:pt>
                <c:pt idx="50">
                  <c:v>7.6107637945093121E-3</c:v>
                </c:pt>
                <c:pt idx="51">
                  <c:v>7.0137577555975383E-3</c:v>
                </c:pt>
                <c:pt idx="52">
                  <c:v>7.500669702652063E-3</c:v>
                </c:pt>
                <c:pt idx="53">
                  <c:v>6.1153948417973503E-3</c:v>
                </c:pt>
                <c:pt idx="54">
                  <c:v>7.1353065539112581E-3</c:v>
                </c:pt>
                <c:pt idx="55">
                  <c:v>6.559958016268741E-3</c:v>
                </c:pt>
                <c:pt idx="56">
                  <c:v>6.2565172054223073E-3</c:v>
                </c:pt>
                <c:pt idx="57">
                  <c:v>5.9585492227980374E-3</c:v>
                </c:pt>
                <c:pt idx="58">
                  <c:v>8.2410507339685246E-3</c:v>
                </c:pt>
                <c:pt idx="59">
                  <c:v>4.3422733077904674E-3</c:v>
                </c:pt>
                <c:pt idx="60">
                  <c:v>5.0864699898269805E-3</c:v>
                </c:pt>
                <c:pt idx="61">
                  <c:v>6.0728744939271273E-3</c:v>
                </c:pt>
                <c:pt idx="62">
                  <c:v>5.5331991951710346E-3</c:v>
                </c:pt>
                <c:pt idx="63">
                  <c:v>4.7523761880940985E-3</c:v>
                </c:pt>
                <c:pt idx="64">
                  <c:v>6.2235499128702187E-3</c:v>
                </c:pt>
                <c:pt idx="65">
                  <c:v>7.1746660069273993E-3</c:v>
                </c:pt>
                <c:pt idx="66">
                  <c:v>7.3691967575533202E-3</c:v>
                </c:pt>
                <c:pt idx="67">
                  <c:v>8.0468178493049436E-3</c:v>
                </c:pt>
                <c:pt idx="68">
                  <c:v>8.4663763909047507E-3</c:v>
                </c:pt>
                <c:pt idx="69">
                  <c:v>5.2770448548813409E-3</c:v>
                </c:pt>
                <c:pt idx="70">
                  <c:v>6.9195895967548715E-3</c:v>
                </c:pt>
                <c:pt idx="71">
                  <c:v>6.3981042654028819E-3</c:v>
                </c:pt>
                <c:pt idx="72">
                  <c:v>6.5928890981870047E-3</c:v>
                </c:pt>
                <c:pt idx="73">
                  <c:v>6.7836257309941139E-3</c:v>
                </c:pt>
                <c:pt idx="74">
                  <c:v>6.5055762081784874E-3</c:v>
                </c:pt>
                <c:pt idx="75">
                  <c:v>5.078485687904033E-3</c:v>
                </c:pt>
                <c:pt idx="76">
                  <c:v>3.9044556729446178E-3</c:v>
                </c:pt>
                <c:pt idx="77">
                  <c:v>6.8634179821551733E-3</c:v>
                </c:pt>
                <c:pt idx="78">
                  <c:v>6.3621904112700634E-3</c:v>
                </c:pt>
                <c:pt idx="79">
                  <c:v>6.5477534432152318E-3</c:v>
                </c:pt>
                <c:pt idx="80">
                  <c:v>8.2996859578285953E-3</c:v>
                </c:pt>
                <c:pt idx="81">
                  <c:v>6.8965517241379448E-3</c:v>
                </c:pt>
                <c:pt idx="82">
                  <c:v>6.8493150684931781E-3</c:v>
                </c:pt>
                <c:pt idx="83">
                  <c:v>7.6804915514592231E-3</c:v>
                </c:pt>
                <c:pt idx="84">
                  <c:v>6.0975609756097615E-3</c:v>
                </c:pt>
                <c:pt idx="85">
                  <c:v>5.6277056277056481E-3</c:v>
                </c:pt>
                <c:pt idx="86">
                  <c:v>5.5962117950925094E-3</c:v>
                </c:pt>
                <c:pt idx="87">
                  <c:v>4.4948630136987244E-3</c:v>
                </c:pt>
                <c:pt idx="88">
                  <c:v>1.7046665246112092E-3</c:v>
                </c:pt>
                <c:pt idx="89">
                  <c:v>2.3399276749627163E-3</c:v>
                </c:pt>
                <c:pt idx="90">
                  <c:v>-6.366723259763063E-4</c:v>
                </c:pt>
                <c:pt idx="91">
                  <c:v>3.6101083032491488E-3</c:v>
                </c:pt>
                <c:pt idx="92">
                  <c:v>5.9246720270840214E-3</c:v>
                </c:pt>
                <c:pt idx="93">
                  <c:v>6.3104753891463083E-4</c:v>
                </c:pt>
                <c:pt idx="94">
                  <c:v>3.3634643682993737E-3</c:v>
                </c:pt>
                <c:pt idx="95">
                  <c:v>6.0758432851455435E-3</c:v>
                </c:pt>
                <c:pt idx="96">
                  <c:v>2.9154518950438302E-3</c:v>
                </c:pt>
                <c:pt idx="97">
                  <c:v>7.2674418604650182E-3</c:v>
                </c:pt>
                <c:pt idx="98">
                  <c:v>9.482580911152283E-3</c:v>
                </c:pt>
                <c:pt idx="99">
                  <c:v>4.9009597712885711E-3</c:v>
                </c:pt>
                <c:pt idx="100">
                  <c:v>1.0363747205852425E-2</c:v>
                </c:pt>
                <c:pt idx="101">
                  <c:v>9.6540627514078992E-3</c:v>
                </c:pt>
                <c:pt idx="102">
                  <c:v>8.5657370517928655E-3</c:v>
                </c:pt>
                <c:pt idx="103">
                  <c:v>8.8880110606359697E-3</c:v>
                </c:pt>
                <c:pt idx="104">
                  <c:v>7.635082223962586E-3</c:v>
                </c:pt>
                <c:pt idx="105">
                  <c:v>6.8000777151739911E-3</c:v>
                </c:pt>
                <c:pt idx="106">
                  <c:v>5.7892705519104748E-3</c:v>
                </c:pt>
                <c:pt idx="107">
                  <c:v>6.9071373752875864E-3</c:v>
                </c:pt>
                <c:pt idx="108">
                  <c:v>4.9542682926828618E-3</c:v>
                </c:pt>
                <c:pt idx="109">
                  <c:v>5.6882821387940208E-3</c:v>
                </c:pt>
                <c:pt idx="110">
                  <c:v>5.2790346907996E-3</c:v>
                </c:pt>
                <c:pt idx="111">
                  <c:v>4.6886721680419186E-3</c:v>
                </c:pt>
                <c:pt idx="112">
                  <c:v>5.9734926264698451E-3</c:v>
                </c:pt>
                <c:pt idx="113">
                  <c:v>6.865837817777054E-3</c:v>
                </c:pt>
                <c:pt idx="114">
                  <c:v>5.5289347585698589E-3</c:v>
                </c:pt>
                <c:pt idx="115">
                  <c:v>6.9648093841641057E-3</c:v>
                </c:pt>
                <c:pt idx="116">
                  <c:v>7.644703312704948E-3</c:v>
                </c:pt>
                <c:pt idx="117">
                  <c:v>7.225433526011571E-3</c:v>
                </c:pt>
                <c:pt idx="118">
                  <c:v>8.6083213773313627E-3</c:v>
                </c:pt>
                <c:pt idx="119">
                  <c:v>7.8236130867710418E-3</c:v>
                </c:pt>
                <c:pt idx="120">
                  <c:v>4.4107268877910943E-3</c:v>
                </c:pt>
                <c:pt idx="121">
                  <c:v>4.56701212014754E-3</c:v>
                </c:pt>
                <c:pt idx="122">
                  <c:v>4.371393600279827E-3</c:v>
                </c:pt>
                <c:pt idx="123">
                  <c:v>2.2632311977717201E-3</c:v>
                </c:pt>
                <c:pt idx="124">
                  <c:v>1.3896126454751023E-3</c:v>
                </c:pt>
                <c:pt idx="125">
                  <c:v>3.4692107545533091E-3</c:v>
                </c:pt>
                <c:pt idx="126">
                  <c:v>1.7286084701815252E-3</c:v>
                </c:pt>
                <c:pt idx="127">
                  <c:v>1.0353753235547991E-3</c:v>
                </c:pt>
                <c:pt idx="128">
                  <c:v>3.4476814342354611E-3</c:v>
                </c:pt>
                <c:pt idx="129">
                  <c:v>2.2332932485826795E-3</c:v>
                </c:pt>
                <c:pt idx="130">
                  <c:v>3.4281796366129047E-3</c:v>
                </c:pt>
                <c:pt idx="131">
                  <c:v>4.2705842159207474E-3</c:v>
                </c:pt>
                <c:pt idx="132">
                  <c:v>2.8916482394965026E-3</c:v>
                </c:pt>
                <c:pt idx="133">
                  <c:v>-5.5970149253732338E-3</c:v>
                </c:pt>
                <c:pt idx="134">
                  <c:v>1.7056114617091112E-3</c:v>
                </c:pt>
                <c:pt idx="135">
                  <c:v>1.8729780350759118E-3</c:v>
                </c:pt>
                <c:pt idx="136">
                  <c:v>5.2685248130523998E-3</c:v>
                </c:pt>
                <c:pt idx="137">
                  <c:v>6.2552831783602159E-3</c:v>
                </c:pt>
                <c:pt idx="138">
                  <c:v>6.5524193548387455E-3</c:v>
                </c:pt>
                <c:pt idx="139">
                  <c:v>9.6811884493406275E-3</c:v>
                </c:pt>
                <c:pt idx="140">
                  <c:v>1.0414944618945432E-2</c:v>
                </c:pt>
                <c:pt idx="141">
                  <c:v>8.5078534031413078E-3</c:v>
                </c:pt>
                <c:pt idx="142">
                  <c:v>7.6249188838417581E-3</c:v>
                </c:pt>
                <c:pt idx="143">
                  <c:v>8.6942521333117639E-3</c:v>
                </c:pt>
                <c:pt idx="144">
                  <c:v>1.0215482841181123E-2</c:v>
                </c:pt>
                <c:pt idx="145">
                  <c:v>1.2798230368146646E-2</c:v>
                </c:pt>
                <c:pt idx="146">
                  <c:v>1.3884555382215336E-2</c:v>
                </c:pt>
                <c:pt idx="147">
                  <c:v>1.3078935220803167E-2</c:v>
                </c:pt>
                <c:pt idx="148">
                  <c:v>1.2606318347509138E-2</c:v>
                </c:pt>
                <c:pt idx="149">
                  <c:v>9.4495275236237131E-3</c:v>
                </c:pt>
                <c:pt idx="150">
                  <c:v>9.8068350668647497E-3</c:v>
                </c:pt>
                <c:pt idx="151">
                  <c:v>8.681577398469642E-3</c:v>
                </c:pt>
                <c:pt idx="152">
                  <c:v>1.0211524434719177E-2</c:v>
                </c:pt>
                <c:pt idx="153">
                  <c:v>8.5198555956678135E-3</c:v>
                </c:pt>
                <c:pt idx="154">
                  <c:v>8.8774341351660624E-3</c:v>
                </c:pt>
                <c:pt idx="155">
                  <c:v>8.0896962815781848E-3</c:v>
                </c:pt>
                <c:pt idx="156">
                  <c:v>1.0418133183162093E-2</c:v>
                </c:pt>
                <c:pt idx="157">
                  <c:v>1.1146718684687196E-2</c:v>
                </c:pt>
                <c:pt idx="158">
                  <c:v>1.0748243075651143E-2</c:v>
                </c:pt>
                <c:pt idx="159">
                  <c:v>6.6802999318336109E-3</c:v>
                </c:pt>
                <c:pt idx="160">
                  <c:v>6.6359696641387078E-3</c:v>
                </c:pt>
                <c:pt idx="161">
                  <c:v>8.6102515807884306E-3</c:v>
                </c:pt>
                <c:pt idx="162">
                  <c:v>1.3071895424836555E-2</c:v>
                </c:pt>
                <c:pt idx="163">
                  <c:v>1.2113232389730166E-2</c:v>
                </c:pt>
                <c:pt idx="164">
                  <c:v>1.2488617145830494E-2</c:v>
                </c:pt>
                <c:pt idx="165">
                  <c:v>1.1049723756906049E-2</c:v>
                </c:pt>
                <c:pt idx="166">
                  <c:v>8.8956665395856227E-3</c:v>
                </c:pt>
                <c:pt idx="167">
                  <c:v>1.0580677667212379E-2</c:v>
                </c:pt>
                <c:pt idx="168">
                  <c:v>9.9713324192944874E-3</c:v>
                </c:pt>
                <c:pt idx="169">
                  <c:v>4.6896211279774391E-3</c:v>
                </c:pt>
                <c:pt idx="170">
                  <c:v>1.4740203906153937E-3</c:v>
                </c:pt>
                <c:pt idx="171">
                  <c:v>5.3967864589723469E-3</c:v>
                </c:pt>
                <c:pt idx="172">
                  <c:v>8.6617055020128397E-3</c:v>
                </c:pt>
                <c:pt idx="173">
                  <c:v>7.8616352201257289E-3</c:v>
                </c:pt>
                <c:pt idx="174">
                  <c:v>3.8401536061443142E-3</c:v>
                </c:pt>
                <c:pt idx="175">
                  <c:v>2.7495517035265316E-3</c:v>
                </c:pt>
                <c:pt idx="176">
                  <c:v>5.9608965188373553E-4</c:v>
                </c:pt>
                <c:pt idx="177">
                  <c:v>3.9318479685452878E-3</c:v>
                </c:pt>
                <c:pt idx="178">
                  <c:v>7.4768573463090959E-3</c:v>
                </c:pt>
                <c:pt idx="179">
                  <c:v>7.7747673459771516E-3</c:v>
                </c:pt>
                <c:pt idx="180">
                  <c:v>4.9094097019286576E-3</c:v>
                </c:pt>
                <c:pt idx="181">
                  <c:v>5.2343840874724545E-3</c:v>
                </c:pt>
                <c:pt idx="182">
                  <c:v>6.8271233510761586E-3</c:v>
                </c:pt>
                <c:pt idx="183">
                  <c:v>3.2180209171359664E-3</c:v>
                </c:pt>
                <c:pt idx="184">
                  <c:v>1.9475312177799076E-3</c:v>
                </c:pt>
                <c:pt idx="185">
                  <c:v>3.6588154584953347E-3</c:v>
                </c:pt>
                <c:pt idx="186">
                  <c:v>4.1011619958988277E-3</c:v>
                </c:pt>
                <c:pt idx="187">
                  <c:v>3.0633083730429167E-3</c:v>
                </c:pt>
                <c:pt idx="188">
                  <c:v>4.2981563171586856E-3</c:v>
                </c:pt>
                <c:pt idx="189">
                  <c:v>6.0817659646357214E-3</c:v>
                </c:pt>
                <c:pt idx="190">
                  <c:v>5.9330572036271345E-3</c:v>
                </c:pt>
                <c:pt idx="191">
                  <c:v>3.8949476964167395E-3</c:v>
                </c:pt>
                <c:pt idx="192">
                  <c:v>4.655803126039082E-3</c:v>
                </c:pt>
                <c:pt idx="193">
                  <c:v>8.6064217146641919E-3</c:v>
                </c:pt>
                <c:pt idx="194">
                  <c:v>1.1924297122853034E-2</c:v>
                </c:pt>
                <c:pt idx="195">
                  <c:v>1.0918918918918941E-2</c:v>
                </c:pt>
                <c:pt idx="196">
                  <c:v>1.3688375574804734E-2</c:v>
                </c:pt>
                <c:pt idx="197">
                  <c:v>1.5929950416710748E-2</c:v>
                </c:pt>
                <c:pt idx="198">
                  <c:v>1.2564901349948032E-2</c:v>
                </c:pt>
                <c:pt idx="199">
                  <c:v>8.2042867398215424E-3</c:v>
                </c:pt>
                <c:pt idx="200">
                  <c:v>8.5444003661885315E-3</c:v>
                </c:pt>
                <c:pt idx="201">
                  <c:v>6.3540090771558866E-3</c:v>
                </c:pt>
                <c:pt idx="202">
                  <c:v>9.1200641411104399E-3</c:v>
                </c:pt>
                <c:pt idx="203">
                  <c:v>9.2362697388024273E-3</c:v>
                </c:pt>
                <c:pt idx="204">
                  <c:v>1.0234205864987134E-2</c:v>
                </c:pt>
                <c:pt idx="205">
                  <c:v>1.3345022404052331E-2</c:v>
                </c:pt>
                <c:pt idx="206">
                  <c:v>9.3242333942131772E-3</c:v>
                </c:pt>
                <c:pt idx="207">
                  <c:v>1.0285714285714231E-2</c:v>
                </c:pt>
                <c:pt idx="208">
                  <c:v>1.0652337858220173E-2</c:v>
                </c:pt>
                <c:pt idx="209">
                  <c:v>5.1301184590990534E-3</c:v>
                </c:pt>
                <c:pt idx="210">
                  <c:v>8.0734966592428403E-3</c:v>
                </c:pt>
                <c:pt idx="211">
                  <c:v>1.1414894596336378E-2</c:v>
                </c:pt>
                <c:pt idx="212">
                  <c:v>1.1013015381814872E-2</c:v>
                </c:pt>
                <c:pt idx="213">
                  <c:v>1.2783579402232625E-2</c:v>
                </c:pt>
                <c:pt idx="214">
                  <c:v>1.1733333333333373E-2</c:v>
                </c:pt>
                <c:pt idx="215">
                  <c:v>1.212440695835526E-2</c:v>
                </c:pt>
                <c:pt idx="216">
                  <c:v>1.1458333333333348E-2</c:v>
                </c:pt>
                <c:pt idx="217">
                  <c:v>1.06419498798489E-2</c:v>
                </c:pt>
                <c:pt idx="218">
                  <c:v>9.2561141304348116E-3</c:v>
                </c:pt>
                <c:pt idx="219">
                  <c:v>9.3395035759360479E-3</c:v>
                </c:pt>
                <c:pt idx="220">
                  <c:v>7.8359453151051195E-3</c:v>
                </c:pt>
                <c:pt idx="221">
                  <c:v>7.2787427626137546E-3</c:v>
                </c:pt>
                <c:pt idx="222">
                  <c:v>7.3082607981607151E-3</c:v>
                </c:pt>
                <c:pt idx="223">
                  <c:v>8.3965109643759916E-3</c:v>
                </c:pt>
                <c:pt idx="224">
                  <c:v>7.4373484236054388E-3</c:v>
                </c:pt>
                <c:pt idx="225">
                  <c:v>6.2590274434279891E-3</c:v>
                </c:pt>
                <c:pt idx="226">
                  <c:v>6.698564593301537E-3</c:v>
                </c:pt>
                <c:pt idx="227">
                  <c:v>6.2579214195181976E-3</c:v>
                </c:pt>
                <c:pt idx="228">
                  <c:v>7.3998268125641253E-3</c:v>
                </c:pt>
                <c:pt idx="229">
                  <c:v>4.5323122606859556E-3</c:v>
                </c:pt>
                <c:pt idx="230">
                  <c:v>5.2119797744067942E-3</c:v>
                </c:pt>
                <c:pt idx="231">
                  <c:v>6.3457669091471214E-3</c:v>
                </c:pt>
                <c:pt idx="232">
                  <c:v>7.7668409720086373E-3</c:v>
                </c:pt>
                <c:pt idx="233">
                  <c:v>6.1045402518122849E-3</c:v>
                </c:pt>
                <c:pt idx="234">
                  <c:v>4.2472506636328511E-3</c:v>
                </c:pt>
                <c:pt idx="235">
                  <c:v>7.0991616947360114E-3</c:v>
                </c:pt>
                <c:pt idx="236">
                  <c:v>8.623922009748819E-3</c:v>
                </c:pt>
                <c:pt idx="237">
                  <c:v>5.4275092936801883E-3</c:v>
                </c:pt>
                <c:pt idx="238">
                  <c:v>5.028470014050157E-3</c:v>
                </c:pt>
                <c:pt idx="239">
                  <c:v>5.0768891177985775E-3</c:v>
                </c:pt>
                <c:pt idx="240">
                  <c:v>4.0995607613469875E-3</c:v>
                </c:pt>
                <c:pt idx="241">
                  <c:v>4.5202682997957933E-3</c:v>
                </c:pt>
                <c:pt idx="242">
                  <c:v>7.2579474524603338E-3</c:v>
                </c:pt>
                <c:pt idx="243">
                  <c:v>1.0304078397463501E-2</c:v>
                </c:pt>
                <c:pt idx="244">
                  <c:v>5.777048712645394E-3</c:v>
                </c:pt>
                <c:pt idx="245">
                  <c:v>9.0767267054319145E-3</c:v>
                </c:pt>
                <c:pt idx="246">
                  <c:v>8.2923401264933805E-3</c:v>
                </c:pt>
                <c:pt idx="247">
                  <c:v>8.2241427376636977E-3</c:v>
                </c:pt>
                <c:pt idx="248">
                  <c:v>5.1845707175446343E-3</c:v>
                </c:pt>
                <c:pt idx="249">
                  <c:v>4.3325768516608854E-3</c:v>
                </c:pt>
                <c:pt idx="250">
                  <c:v>3.7660914817858604E-3</c:v>
                </c:pt>
                <c:pt idx="251">
                  <c:v>5.320963230779796E-3</c:v>
                </c:pt>
                <c:pt idx="252">
                  <c:v>6.1070774241704928E-3</c:v>
                </c:pt>
                <c:pt idx="253">
                  <c:v>8.0258986983205993E-3</c:v>
                </c:pt>
                <c:pt idx="254">
                  <c:v>3.4791917569918507E-3</c:v>
                </c:pt>
                <c:pt idx="255">
                  <c:v>1.6002133617816217E-3</c:v>
                </c:pt>
                <c:pt idx="256">
                  <c:v>6.7234722407134573E-3</c:v>
                </c:pt>
                <c:pt idx="257">
                  <c:v>1.1175031409111913E-2</c:v>
                </c:pt>
                <c:pt idx="258">
                  <c:v>1.0659168192518997E-2</c:v>
                </c:pt>
                <c:pt idx="259">
                  <c:v>1.0352636687156247E-2</c:v>
                </c:pt>
                <c:pt idx="260">
                  <c:v>8.0051232788984628E-3</c:v>
                </c:pt>
                <c:pt idx="261">
                  <c:v>6.8614993646760603E-3</c:v>
                </c:pt>
                <c:pt idx="262">
                  <c:v>6.9409389197374605E-3</c:v>
                </c:pt>
                <c:pt idx="263">
                  <c:v>2.5065797719012739E-3</c:v>
                </c:pt>
                <c:pt idx="264">
                  <c:v>4.4380547568447781E-3</c:v>
                </c:pt>
                <c:pt idx="265">
                  <c:v>7.3433318812621273E-3</c:v>
                </c:pt>
                <c:pt idx="266">
                  <c:v>1.1058256625687157E-2</c:v>
                </c:pt>
                <c:pt idx="267">
                  <c:v>1.3809116460955728E-2</c:v>
                </c:pt>
                <c:pt idx="268">
                  <c:v>3.0135004821600919E-3</c:v>
                </c:pt>
                <c:pt idx="269">
                  <c:v>3.6654248287464331E-3</c:v>
                </c:pt>
                <c:pt idx="270">
                  <c:v>6.9448602047537111E-3</c:v>
                </c:pt>
                <c:pt idx="271">
                  <c:v>7.372614305249936E-3</c:v>
                </c:pt>
                <c:pt idx="272">
                  <c:v>6.9055066989316405E-3</c:v>
                </c:pt>
                <c:pt idx="273">
                  <c:v>9.2614302461899722E-3</c:v>
                </c:pt>
                <c:pt idx="274">
                  <c:v>8.305261935183994E-3</c:v>
                </c:pt>
                <c:pt idx="275">
                  <c:v>1.1174471516617768E-2</c:v>
                </c:pt>
                <c:pt idx="276">
                  <c:v>8.4876103674167425E-3</c:v>
                </c:pt>
                <c:pt idx="277">
                  <c:v>2.315860822412974E-3</c:v>
                </c:pt>
                <c:pt idx="278">
                  <c:v>6.762468300929747E-3</c:v>
                </c:pt>
                <c:pt idx="279">
                  <c:v>9.7397145256088447E-3</c:v>
                </c:pt>
                <c:pt idx="280">
                  <c:v>6.3750762237375636E-3</c:v>
                </c:pt>
                <c:pt idx="281">
                  <c:v>5.8389335683595167E-3</c:v>
                </c:pt>
                <c:pt idx="282">
                  <c:v>3.0120481927711218E-3</c:v>
                </c:pt>
                <c:pt idx="283">
                  <c:v>7.4802074802076124E-3</c:v>
                </c:pt>
                <c:pt idx="284">
                  <c:v>7.1536960763061153E-3</c:v>
                </c:pt>
                <c:pt idx="285">
                  <c:v>6.0804993542831198E-3</c:v>
                </c:pt>
                <c:pt idx="286">
                  <c:v>7.4878322725571156E-3</c:v>
                </c:pt>
                <c:pt idx="287">
                  <c:v>1.1785316133142265E-2</c:v>
                </c:pt>
                <c:pt idx="288">
                  <c:v>2.8070727740175272E-2</c:v>
                </c:pt>
                <c:pt idx="289">
                  <c:v>1.9087475757884942E-2</c:v>
                </c:pt>
                <c:pt idx="290">
                  <c:v>9.2147435897436125E-3</c:v>
                </c:pt>
                <c:pt idx="291">
                  <c:v>6.6494640730447863E-3</c:v>
                </c:pt>
                <c:pt idx="292">
                  <c:v>7.1477866508922183E-3</c:v>
                </c:pt>
                <c:pt idx="293">
                  <c:v>5.0903039498801927E-3</c:v>
                </c:pt>
                <c:pt idx="294">
                  <c:v>5.5028000973946778E-3</c:v>
                </c:pt>
                <c:pt idx="295">
                  <c:v>4.4556373498643165E-3</c:v>
                </c:pt>
                <c:pt idx="296">
                  <c:v>4.4358727097395523E-3</c:v>
                </c:pt>
                <c:pt idx="297">
                  <c:v>7.6804915514592231E-3</c:v>
                </c:pt>
                <c:pt idx="298">
                  <c:v>6.2404725609757072E-3</c:v>
                </c:pt>
                <c:pt idx="299">
                  <c:v>5.3022771386639356E-3</c:v>
                </c:pt>
                <c:pt idx="300">
                  <c:v>6.922533553096244E-3</c:v>
                </c:pt>
                <c:pt idx="301">
                  <c:v>9.3536619586567227E-3</c:v>
                </c:pt>
                <c:pt idx="302">
                  <c:v>7.8769344824389798E-3</c:v>
                </c:pt>
                <c:pt idx="303">
                  <c:v>7.585509378448041E-3</c:v>
                </c:pt>
                <c:pt idx="304">
                  <c:v>5.657708628005631E-3</c:v>
                </c:pt>
                <c:pt idx="305">
                  <c:v>4.9906991515811239E-3</c:v>
                </c:pt>
                <c:pt idx="306">
                  <c:v>3.7921538530991672E-3</c:v>
                </c:pt>
                <c:pt idx="307">
                  <c:v>3.1032156510006903E-3</c:v>
                </c:pt>
                <c:pt idx="308">
                  <c:v>6.276901004304225E-3</c:v>
                </c:pt>
                <c:pt idx="309">
                  <c:v>6.4605239707717921E-3</c:v>
                </c:pt>
                <c:pt idx="310">
                  <c:v>9.9606002921777126E-3</c:v>
                </c:pt>
                <c:pt idx="311">
                  <c:v>1.0958183571491142E-2</c:v>
                </c:pt>
                <c:pt idx="312">
                  <c:v>1.1272979535206451E-2</c:v>
                </c:pt>
                <c:pt idx="313">
                  <c:v>9.3037214885953734E-3</c:v>
                </c:pt>
                <c:pt idx="314">
                  <c:v>5.1399685654813787E-3</c:v>
                </c:pt>
                <c:pt idx="315">
                  <c:v>3.8880906094160839E-3</c:v>
                </c:pt>
                <c:pt idx="316">
                  <c:v>5.9358423844404484E-3</c:v>
                </c:pt>
                <c:pt idx="317">
                  <c:v>9.667294413057137E-3</c:v>
                </c:pt>
                <c:pt idx="318">
                  <c:v>7.0048909889746103E-3</c:v>
                </c:pt>
                <c:pt idx="319">
                  <c:v>5.9683062358510952E-3</c:v>
                </c:pt>
                <c:pt idx="320">
                  <c:v>5.0736497545007531E-3</c:v>
                </c:pt>
                <c:pt idx="321">
                  <c:v>4.7223579221624679E-3</c:v>
                </c:pt>
                <c:pt idx="322">
                  <c:v>3.9708265802269604E-3</c:v>
                </c:pt>
                <c:pt idx="323">
                  <c:v>5.7712486883525482E-3</c:v>
                </c:pt>
                <c:pt idx="324">
                  <c:v>4.0126800690181152E-3</c:v>
                </c:pt>
                <c:pt idx="325">
                  <c:v>4.3163742456338028E-3</c:v>
                </c:pt>
                <c:pt idx="326">
                  <c:v>8.0385212304507903E-3</c:v>
                </c:pt>
                <c:pt idx="327">
                  <c:v>9.7508981090363989E-3</c:v>
                </c:pt>
                <c:pt idx="328">
                  <c:v>1.0555946516537684E-2</c:v>
                </c:pt>
                <c:pt idx="329">
                  <c:v>7.8149179820488079E-3</c:v>
                </c:pt>
                <c:pt idx="330">
                  <c:v>8.2917466410747931E-3</c:v>
                </c:pt>
                <c:pt idx="331">
                  <c:v>7.5763344247317121E-3</c:v>
                </c:pt>
                <c:pt idx="332">
                  <c:v>8.0483657661063468E-3</c:v>
                </c:pt>
                <c:pt idx="333">
                  <c:v>7.3468775770297867E-3</c:v>
                </c:pt>
                <c:pt idx="334">
                  <c:v>5.1722854803899487E-3</c:v>
                </c:pt>
                <c:pt idx="335">
                  <c:v>9.8841298633989272E-3</c:v>
                </c:pt>
                <c:pt idx="336">
                  <c:v>5.8284457478006146E-3</c:v>
                </c:pt>
                <c:pt idx="337">
                  <c:v>1.31200116622332E-3</c:v>
                </c:pt>
                <c:pt idx="338">
                  <c:v>2.2565969062784408E-3</c:v>
                </c:pt>
                <c:pt idx="339">
                  <c:v>5.0840687075570656E-3</c:v>
                </c:pt>
                <c:pt idx="340">
                  <c:v>1.8788163457024165E-3</c:v>
                </c:pt>
                <c:pt idx="341">
                  <c:v>6.1307656244369291E-4</c:v>
                </c:pt>
                <c:pt idx="342">
                  <c:v>1.5858141714122365E-3</c:v>
                </c:pt>
                <c:pt idx="343">
                  <c:v>3.3105433609210699E-3</c:v>
                </c:pt>
                <c:pt idx="344">
                  <c:v>4.0527939172225746E-3</c:v>
                </c:pt>
                <c:pt idx="345">
                  <c:v>5.4652616538668486E-3</c:v>
                </c:pt>
                <c:pt idx="346">
                  <c:v>1.4565866136138084E-3</c:v>
                </c:pt>
                <c:pt idx="347">
                  <c:v>2.6606122955763478E-3</c:v>
                </c:pt>
                <c:pt idx="348">
                  <c:v>7.4299462213416323E-3</c:v>
                </c:pt>
                <c:pt idx="349">
                  <c:v>8.0775444264944429E-3</c:v>
                </c:pt>
                <c:pt idx="350">
                  <c:v>7.0721850613153503E-3</c:v>
                </c:pt>
                <c:pt idx="351">
                  <c:v>6.9187394056802187E-3</c:v>
                </c:pt>
                <c:pt idx="352">
                  <c:v>5.2564675164050723E-3</c:v>
                </c:pt>
                <c:pt idx="353">
                  <c:v>4.2378673957621515E-3</c:v>
                </c:pt>
                <c:pt idx="354">
                  <c:v>2.9948271167981044E-3</c:v>
                </c:pt>
                <c:pt idx="355">
                  <c:v>1.6286644951140072E-3</c:v>
                </c:pt>
                <c:pt idx="356">
                  <c:v>1.6598915989161078E-3</c:v>
                </c:pt>
                <c:pt idx="357">
                  <c:v>2.840813013629262E-3</c:v>
                </c:pt>
                <c:pt idx="358">
                  <c:v>5.0247866994905799E-3</c:v>
                </c:pt>
                <c:pt idx="359">
                  <c:v>2.6843835984162734E-3</c:v>
                </c:pt>
                <c:pt idx="360">
                  <c:v>1.171273676460638E-3</c:v>
                </c:pt>
                <c:pt idx="361">
                  <c:v>1.6712905705795755E-4</c:v>
                </c:pt>
                <c:pt idx="362">
                  <c:v>2.5065169440545709E-3</c:v>
                </c:pt>
                <c:pt idx="363">
                  <c:v>2.1002100210021357E-3</c:v>
                </c:pt>
                <c:pt idx="364">
                  <c:v>1.8629407850965229E-3</c:v>
                </c:pt>
                <c:pt idx="365">
                  <c:v>5.4124053659185822E-3</c:v>
                </c:pt>
                <c:pt idx="366">
                  <c:v>8.0914164932792687E-3</c:v>
                </c:pt>
                <c:pt idx="367">
                  <c:v>7.2074433232864887E-3</c:v>
                </c:pt>
                <c:pt idx="368">
                  <c:v>5.8873276086390813E-3</c:v>
                </c:pt>
                <c:pt idx="369">
                  <c:v>6.9846402586903888E-3</c:v>
                </c:pt>
                <c:pt idx="370">
                  <c:v>6.1655052824252099E-3</c:v>
                </c:pt>
                <c:pt idx="371">
                  <c:v>6.127724763029363E-3</c:v>
                </c:pt>
                <c:pt idx="372">
                  <c:v>4.5360824742268768E-3</c:v>
                </c:pt>
                <c:pt idx="373">
                  <c:v>3.9156246052796106E-3</c:v>
                </c:pt>
                <c:pt idx="374">
                  <c:v>3.4285354806240509E-3</c:v>
                </c:pt>
                <c:pt idx="375">
                  <c:v>3.6049026676279183E-3</c:v>
                </c:pt>
                <c:pt idx="376">
                  <c:v>-3.1234382808598138E-4</c:v>
                </c:pt>
                <c:pt idx="377">
                  <c:v>4.0929825657689545E-3</c:v>
                </c:pt>
                <c:pt idx="378">
                  <c:v>3.3606123782556896E-3</c:v>
                </c:pt>
                <c:pt idx="379">
                  <c:v>5.4271980151960886E-3</c:v>
                </c:pt>
                <c:pt idx="380">
                  <c:v>3.8864898210979604E-3</c:v>
                </c:pt>
                <c:pt idx="381">
                  <c:v>1.444109875253563E-3</c:v>
                </c:pt>
                <c:pt idx="382">
                  <c:v>1.0124873439081306E-3</c:v>
                </c:pt>
                <c:pt idx="383">
                  <c:v>2.8198369398639844E-3</c:v>
                </c:pt>
                <c:pt idx="384">
                  <c:v>4.8597102512377699E-3</c:v>
                </c:pt>
                <c:pt idx="385">
                  <c:v>5.1099552878912657E-3</c:v>
                </c:pt>
                <c:pt idx="386">
                  <c:v>5.2655469813891465E-3</c:v>
                </c:pt>
                <c:pt idx="387">
                  <c:v>3.160841686986382E-3</c:v>
                </c:pt>
                <c:pt idx="388">
                  <c:v>3.1808906493817624E-3</c:v>
                </c:pt>
                <c:pt idx="389">
                  <c:v>2.6622793897697061E-3</c:v>
                </c:pt>
                <c:pt idx="390">
                  <c:v>1.253020674841121E-3</c:v>
                </c:pt>
                <c:pt idx="391">
                  <c:v>-3.2776138970824764E-4</c:v>
                </c:pt>
                <c:pt idx="392">
                  <c:v>-2.9806259314479888E-5</c:v>
                </c:pt>
                <c:pt idx="393">
                  <c:v>1.5499716832094723E-3</c:v>
                </c:pt>
                <c:pt idx="394">
                  <c:v>1.6070950269337914E-3</c:v>
                </c:pt>
                <c:pt idx="395">
                  <c:v>1.9907888872381374E-3</c:v>
                </c:pt>
                <c:pt idx="396">
                  <c:v>2.6688808492971727E-3</c:v>
                </c:pt>
                <c:pt idx="397">
                  <c:v>5.5601561575773228E-3</c:v>
                </c:pt>
                <c:pt idx="398">
                  <c:v>1.1470588235293899E-3</c:v>
                </c:pt>
                <c:pt idx="399">
                  <c:v>-1.2338787860983746E-3</c:v>
                </c:pt>
                <c:pt idx="400">
                  <c:v>-3.2355796099647893E-4</c:v>
                </c:pt>
                <c:pt idx="401">
                  <c:v>-1.5300417819101853E-3</c:v>
                </c:pt>
                <c:pt idx="402">
                  <c:v>1.4734484587730634E-4</c:v>
                </c:pt>
                <c:pt idx="403">
                  <c:v>1.443766758006948E-3</c:v>
                </c:pt>
                <c:pt idx="404">
                  <c:v>3.3835471342826828E-3</c:v>
                </c:pt>
                <c:pt idx="405">
                  <c:v>3.9585960179455704E-3</c:v>
                </c:pt>
                <c:pt idx="406">
                  <c:v>7.8859746480519632E-4</c:v>
                </c:pt>
                <c:pt idx="407">
                  <c:v>-5.2531737924998989E-4</c:v>
                </c:pt>
                <c:pt idx="408">
                  <c:v>-1.6351797237713628E-3</c:v>
                </c:pt>
                <c:pt idx="409">
                  <c:v>-1.345383287999713E-3</c:v>
                </c:pt>
                <c:pt idx="410">
                  <c:v>-8.2003221555138062E-4</c:v>
                </c:pt>
                <c:pt idx="411">
                  <c:v>-1.1724360289577795E-4</c:v>
                </c:pt>
                <c:pt idx="412">
                  <c:v>7.5044704364903847E-3</c:v>
                </c:pt>
                <c:pt idx="413">
                  <c:v>1.6002793214815458E-3</c:v>
                </c:pt>
                <c:pt idx="414">
                  <c:v>-1.161980013943964E-4</c:v>
                </c:pt>
                <c:pt idx="415">
                  <c:v>1.0749564206855577E-3</c:v>
                </c:pt>
                <c:pt idx="416">
                  <c:v>1.8864091476333833E-3</c:v>
                </c:pt>
                <c:pt idx="417">
                  <c:v>1.3035165981114538E-3</c:v>
                </c:pt>
                <c:pt idx="418">
                  <c:v>3.8765296380942615E-3</c:v>
                </c:pt>
                <c:pt idx="419">
                  <c:v>1.267974986311593E-3</c:v>
                </c:pt>
                <c:pt idx="420">
                  <c:v>1.1512447834216566E-4</c:v>
                </c:pt>
                <c:pt idx="421">
                  <c:v>2.3022245244463946E-4</c:v>
                </c:pt>
                <c:pt idx="422">
                  <c:v>1.2659320424663889E-3</c:v>
                </c:pt>
                <c:pt idx="423">
                  <c:v>3.4481767765304205E-4</c:v>
                </c:pt>
                <c:pt idx="424">
                  <c:v>2.7288656536350597E-3</c:v>
                </c:pt>
                <c:pt idx="425">
                  <c:v>-3.2370803254269109E-3</c:v>
                </c:pt>
                <c:pt idx="426">
                  <c:v>2.5003592470183023E-3</c:v>
                </c:pt>
                <c:pt idx="427">
                  <c:v>-7.1670202396656446E-4</c:v>
                </c:pt>
                <c:pt idx="428">
                  <c:v>1.1475456866638645E-4</c:v>
                </c:pt>
                <c:pt idx="429">
                  <c:v>-5.1633630704794875E-4</c:v>
                </c:pt>
                <c:pt idx="430">
                  <c:v>8.3230491059893552E-4</c:v>
                </c:pt>
                <c:pt idx="431">
                  <c:v>-2.2941041523272254E-4</c:v>
                </c:pt>
                <c:pt idx="432">
                  <c:v>1.7209729233593762E-3</c:v>
                </c:pt>
                <c:pt idx="433">
                  <c:v>-7.1584010995306979E-4</c:v>
                </c:pt>
                <c:pt idx="434">
                  <c:v>3.4384939396536751E-4</c:v>
                </c:pt>
                <c:pt idx="435">
                  <c:v>2.3201856148491462E-3</c:v>
                </c:pt>
                <c:pt idx="436">
                  <c:v>7.1444901691815055E-3</c:v>
                </c:pt>
                <c:pt idx="437">
                  <c:v>7.0086828216333608E-3</c:v>
                </c:pt>
                <c:pt idx="438">
                  <c:v>5.2128828651132331E-3</c:v>
                </c:pt>
                <c:pt idx="439">
                  <c:v>6.0548298480684881E-3</c:v>
                </c:pt>
                <c:pt idx="440">
                  <c:v>3.6500417943716723E-3</c:v>
                </c:pt>
                <c:pt idx="441">
                  <c:v>3.1370589378418856E-3</c:v>
                </c:pt>
                <c:pt idx="442">
                  <c:v>1.7988597996347888E-3</c:v>
                </c:pt>
                <c:pt idx="443">
                  <c:v>2.6520069615183495E-3</c:v>
                </c:pt>
                <c:pt idx="444">
                  <c:v>5.0695688111310755E-3</c:v>
                </c:pt>
                <c:pt idx="445">
                  <c:v>3.8104114696126956E-3</c:v>
                </c:pt>
                <c:pt idx="446">
                  <c:v>6.8545524059204777E-3</c:v>
                </c:pt>
                <c:pt idx="447">
                  <c:v>2.9292901895900947E-3</c:v>
                </c:pt>
                <c:pt idx="448">
                  <c:v>3.2182167293182129E-3</c:v>
                </c:pt>
                <c:pt idx="449">
                  <c:v>3.4774638775070255E-3</c:v>
                </c:pt>
                <c:pt idx="450">
                  <c:v>3.9220953660175084E-3</c:v>
                </c:pt>
                <c:pt idx="451">
                  <c:v>1.8463514489845956E-3</c:v>
                </c:pt>
                <c:pt idx="452">
                  <c:v>2.5106837606838628E-3</c:v>
                </c:pt>
                <c:pt idx="453">
                  <c:v>5.1686470933021145E-3</c:v>
                </c:pt>
                <c:pt idx="454">
                  <c:v>5.9107294317217729E-3</c:v>
                </c:pt>
                <c:pt idx="455">
                  <c:v>6.1921951990724367E-3</c:v>
                </c:pt>
                <c:pt idx="456">
                  <c:v>4.1900172838214012E-3</c:v>
                </c:pt>
                <c:pt idx="457">
                  <c:v>3.0511657017682214E-3</c:v>
                </c:pt>
                <c:pt idx="458">
                  <c:v>3.8738527935937572E-3</c:v>
                </c:pt>
                <c:pt idx="459">
                  <c:v>4.0919921268001147E-3</c:v>
                </c:pt>
                <c:pt idx="460">
                  <c:v>3.1467629610522074E-3</c:v>
                </c:pt>
                <c:pt idx="461">
                  <c:v>4.3196544276458138E-3</c:v>
                </c:pt>
                <c:pt idx="462">
                  <c:v>4.5826932923707098E-3</c:v>
                </c:pt>
                <c:pt idx="463">
                  <c:v>8.5374245011340388E-3</c:v>
                </c:pt>
                <c:pt idx="464">
                  <c:v>3.967251225552193E-3</c:v>
                </c:pt>
                <c:pt idx="465">
                  <c:v>4.8324985527674613E-3</c:v>
                </c:pt>
                <c:pt idx="466">
                  <c:v>5.6358490093428859E-3</c:v>
                </c:pt>
                <c:pt idx="467">
                  <c:v>4.5083192188901666E-3</c:v>
                </c:pt>
                <c:pt idx="468">
                  <c:v>5.7774802251480128E-3</c:v>
                </c:pt>
                <c:pt idx="469">
                  <c:v>8.061732656180709E-3</c:v>
                </c:pt>
                <c:pt idx="470">
                  <c:v>6.2119396414683781E-3</c:v>
                </c:pt>
                <c:pt idx="471">
                  <c:v>6.2951170308436222E-3</c:v>
                </c:pt>
                <c:pt idx="472">
                  <c:v>5.8451282546736483E-3</c:v>
                </c:pt>
                <c:pt idx="473">
                  <c:v>4.7305734319471604E-3</c:v>
                </c:pt>
                <c:pt idx="474">
                  <c:v>4.7083004708299292E-3</c:v>
                </c:pt>
                <c:pt idx="475">
                  <c:v>5.9232123316999008E-3</c:v>
                </c:pt>
                <c:pt idx="476">
                  <c:v>9.2226925532670201E-3</c:v>
                </c:pt>
                <c:pt idx="477">
                  <c:v>9.4195936921526169E-3</c:v>
                </c:pt>
                <c:pt idx="478">
                  <c:v>8.9834954386129873E-3</c:v>
                </c:pt>
                <c:pt idx="479">
                  <c:v>6.6718814705746254E-3</c:v>
                </c:pt>
                <c:pt idx="480">
                  <c:v>6.2619983545113556E-3</c:v>
                </c:pt>
                <c:pt idx="481">
                  <c:v>5.1782875312287313E-3</c:v>
                </c:pt>
                <c:pt idx="482">
                  <c:v>1.5364453884043616E-3</c:v>
                </c:pt>
                <c:pt idx="483">
                  <c:v>6.497315345395327E-3</c:v>
                </c:pt>
                <c:pt idx="484">
                  <c:v>5.5363787152016286E-3</c:v>
                </c:pt>
                <c:pt idx="485">
                  <c:v>4.8817458371412936E-3</c:v>
                </c:pt>
                <c:pt idx="486">
                  <c:v>6.0780834072757806E-3</c:v>
                </c:pt>
                <c:pt idx="487">
                  <c:v>3.8144375358293292E-3</c:v>
                </c:pt>
                <c:pt idx="488">
                  <c:v>3.536363037318635E-3</c:v>
                </c:pt>
                <c:pt idx="489">
                  <c:v>5.2311329014183006E-3</c:v>
                </c:pt>
                <c:pt idx="490">
                  <c:v>4.1587737060988506E-3</c:v>
                </c:pt>
                <c:pt idx="491">
                  <c:v>5.9629645691487987E-3</c:v>
                </c:pt>
                <c:pt idx="492">
                  <c:v>6.1000581984351765E-3</c:v>
                </c:pt>
                <c:pt idx="493">
                  <c:v>2.8494301139769806E-3</c:v>
                </c:pt>
                <c:pt idx="494">
                  <c:v>6.5799312098100415E-3</c:v>
                </c:pt>
                <c:pt idx="495">
                  <c:v>1.1906530551605732E-2</c:v>
                </c:pt>
                <c:pt idx="496">
                  <c:v>-2.5378581316330973E-3</c:v>
                </c:pt>
                <c:pt idx="497">
                  <c:v>3.7639043673909356E-3</c:v>
                </c:pt>
                <c:pt idx="498">
                  <c:v>3.7078934137757535E-3</c:v>
                </c:pt>
                <c:pt idx="499">
                  <c:v>5.8856677728382767E-3</c:v>
                </c:pt>
                <c:pt idx="500">
                  <c:v>7.4281564477642892E-3</c:v>
                </c:pt>
                <c:pt idx="501">
                  <c:v>3.3159639981050759E-3</c:v>
                </c:pt>
                <c:pt idx="502">
                  <c:v>2.3401896785320009E-3</c:v>
                </c:pt>
                <c:pt idx="503">
                  <c:v>9.1955435405914887E-3</c:v>
                </c:pt>
                <c:pt idx="504">
                  <c:v>1.0288775696572383E-2</c:v>
                </c:pt>
                <c:pt idx="505">
                  <c:v>7.7735818736945905E-3</c:v>
                </c:pt>
                <c:pt idx="506">
                  <c:v>1.1520599549540433E-2</c:v>
                </c:pt>
                <c:pt idx="507">
                  <c:v>1.2670200398037457E-2</c:v>
                </c:pt>
                <c:pt idx="508">
                  <c:v>-3.697073474470125E-4</c:v>
                </c:pt>
                <c:pt idx="509">
                  <c:v>8.3701555291690877E-3</c:v>
                </c:pt>
                <c:pt idx="510">
                  <c:v>5.7718664942183473E-3</c:v>
                </c:pt>
                <c:pt idx="511">
                  <c:v>6.4680818394686757E-3</c:v>
                </c:pt>
                <c:pt idx="512">
                  <c:v>2.1243730811037587E-2</c:v>
                </c:pt>
                <c:pt idx="513">
                  <c:v>-2.1100591936960011E-3</c:v>
                </c:pt>
                <c:pt idx="514">
                  <c:v>8.1773952095807179E-3</c:v>
                </c:pt>
                <c:pt idx="515">
                  <c:v>9.8372218200717398E-3</c:v>
                </c:pt>
                <c:pt idx="516">
                  <c:v>3.7495175253186019E-3</c:v>
                </c:pt>
                <c:pt idx="517">
                  <c:v>5.3652194612805459E-3</c:v>
                </c:pt>
                <c:pt idx="518">
                  <c:v>2.1492058866385833E-3</c:v>
                </c:pt>
                <c:pt idx="519">
                  <c:v>1.8174548362503984E-5</c:v>
                </c:pt>
                <c:pt idx="520">
                  <c:v>4.7616451302181506E-3</c:v>
                </c:pt>
                <c:pt idx="521">
                  <c:v>4.522022248349522E-3</c:v>
                </c:pt>
                <c:pt idx="522">
                  <c:v>7.6888448726029068E-3</c:v>
                </c:pt>
                <c:pt idx="523">
                  <c:v>7.5408312783673548E-3</c:v>
                </c:pt>
                <c:pt idx="524">
                  <c:v>4.2742622020432997E-3</c:v>
                </c:pt>
                <c:pt idx="525">
                  <c:v>7.8940397350992786E-3</c:v>
                </c:pt>
                <c:pt idx="526">
                  <c:v>8.9360807401177578E-3</c:v>
                </c:pt>
                <c:pt idx="527">
                  <c:v>3.6990726268626428E-3</c:v>
                </c:pt>
                <c:pt idx="528">
                  <c:v>5.6752314214032484E-3</c:v>
                </c:pt>
                <c:pt idx="529">
                  <c:v>6.2109663988436647E-3</c:v>
                </c:pt>
                <c:pt idx="530">
                  <c:v>3.4539361192806872E-3</c:v>
                </c:pt>
                <c:pt idx="531">
                  <c:v>6.3217803223936109E-3</c:v>
                </c:pt>
                <c:pt idx="532">
                  <c:v>1.01258106575004E-2</c:v>
                </c:pt>
                <c:pt idx="533">
                  <c:v>6.1855670103092564E-3</c:v>
                </c:pt>
                <c:pt idx="534">
                  <c:v>7.8302012528321807E-3</c:v>
                </c:pt>
                <c:pt idx="535">
                  <c:v>9.5711971435183951E-3</c:v>
                </c:pt>
                <c:pt idx="536">
                  <c:v>-4.4864342671885327E-3</c:v>
                </c:pt>
                <c:pt idx="537">
                  <c:v>-1.5954209773186845E-3</c:v>
                </c:pt>
                <c:pt idx="538">
                  <c:v>9.0606569800000258E-4</c:v>
                </c:pt>
                <c:pt idx="539">
                  <c:v>-2.7980315025422087E-4</c:v>
                </c:pt>
                <c:pt idx="540">
                  <c:v>1.3500164636153222E-3</c:v>
                </c:pt>
                <c:pt idx="541">
                  <c:v>6.527243431653007E-3</c:v>
                </c:pt>
                <c:pt idx="542">
                  <c:v>5.8968620853003806E-3</c:v>
                </c:pt>
                <c:pt idx="543">
                  <c:v>6.6742448847028069E-3</c:v>
                </c:pt>
                <c:pt idx="544">
                  <c:v>1.2388895162200875E-2</c:v>
                </c:pt>
                <c:pt idx="545">
                  <c:v>3.5054733185679865E-4</c:v>
                </c:pt>
                <c:pt idx="546">
                  <c:v>2.1025469489175386E-3</c:v>
                </c:pt>
                <c:pt idx="547">
                  <c:v>4.2280609730898089E-3</c:v>
                </c:pt>
                <c:pt idx="548">
                  <c:v>5.4448471802339693E-3</c:v>
                </c:pt>
                <c:pt idx="549">
                  <c:v>4.3448829557797275E-3</c:v>
                </c:pt>
                <c:pt idx="550">
                  <c:v>4.1693443470900426E-3</c:v>
                </c:pt>
                <c:pt idx="551">
                  <c:v>2.8408647467415005E-3</c:v>
                </c:pt>
                <c:pt idx="552">
                  <c:v>9.8059053341015279E-4</c:v>
                </c:pt>
                <c:pt idx="553">
                  <c:v>1.2595241797543899E-3</c:v>
                </c:pt>
                <c:pt idx="554">
                  <c:v>1.4443012222202789E-3</c:v>
                </c:pt>
                <c:pt idx="555">
                  <c:v>2.1090503070528843E-3</c:v>
                </c:pt>
                <c:pt idx="556">
                  <c:v>2.6617146394305458E-3</c:v>
                </c:pt>
                <c:pt idx="557">
                  <c:v>5.0314853685640148E-3</c:v>
                </c:pt>
                <c:pt idx="558">
                  <c:v>4.8987991031665956E-3</c:v>
                </c:pt>
                <c:pt idx="559">
                  <c:v>5.0124547274477127E-3</c:v>
                </c:pt>
                <c:pt idx="560">
                  <c:v>5.1395118984263188E-3</c:v>
                </c:pt>
                <c:pt idx="561">
                  <c:v>5.1132323797709045E-3</c:v>
                </c:pt>
                <c:pt idx="562">
                  <c:v>2.5135082253426866E-3</c:v>
                </c:pt>
                <c:pt idx="563">
                  <c:v>4.0835935623348973E-3</c:v>
                </c:pt>
                <c:pt idx="564">
                  <c:v>6.3247607655503302E-3</c:v>
                </c:pt>
                <c:pt idx="565">
                  <c:v>3.6551119563763557E-3</c:v>
                </c:pt>
                <c:pt idx="566">
                  <c:v>2.161393951057855E-3</c:v>
                </c:pt>
                <c:pt idx="567">
                  <c:v>5.539552404165704E-3</c:v>
                </c:pt>
                <c:pt idx="568">
                  <c:v>1.0136624063463717E-3</c:v>
                </c:pt>
                <c:pt idx="569">
                  <c:v>5.606187352324099E-3</c:v>
                </c:pt>
                <c:pt idx="570">
                  <c:v>6.100319610046423E-3</c:v>
                </c:pt>
                <c:pt idx="571">
                  <c:v>4.5547513018755481E-3</c:v>
                </c:pt>
                <c:pt idx="572">
                  <c:v>3.9420674916610388E-3</c:v>
                </c:pt>
                <c:pt idx="573">
                  <c:v>7.1052555878376999E-3</c:v>
                </c:pt>
                <c:pt idx="574">
                  <c:v>5.069980005712571E-3</c:v>
                </c:pt>
                <c:pt idx="575">
                  <c:v>6.0959147424510807E-3</c:v>
                </c:pt>
                <c:pt idx="576">
                  <c:v>5.3810519179708916E-3</c:v>
                </c:pt>
                <c:pt idx="577">
                  <c:v>2.2617124394184174E-3</c:v>
                </c:pt>
                <c:pt idx="578">
                  <c:v>4.7514927255907224E-3</c:v>
                </c:pt>
                <c:pt idx="579">
                  <c:v>1.0113691846271866E-2</c:v>
                </c:pt>
                <c:pt idx="580">
                  <c:v>1.9196243612760178E-3</c:v>
                </c:pt>
                <c:pt idx="581">
                  <c:v>4.5762174530319388E-3</c:v>
                </c:pt>
                <c:pt idx="582">
                  <c:v>4.2397881478024591E-3</c:v>
                </c:pt>
                <c:pt idx="583">
                  <c:v>1.0397595299904472E-2</c:v>
                </c:pt>
                <c:pt idx="584">
                  <c:v>2.4610890995389045E-3</c:v>
                </c:pt>
                <c:pt idx="585">
                  <c:v>2.0368796622285412E-3</c:v>
                </c:pt>
                <c:pt idx="586">
                  <c:v>3.419309676377269E-3</c:v>
                </c:pt>
                <c:pt idx="587">
                  <c:v>4.0784566261504729E-3</c:v>
                </c:pt>
                <c:pt idx="588">
                  <c:v>4.4894577910798983E-3</c:v>
                </c:pt>
                <c:pt idx="589">
                  <c:v>1.1492723935193849E-2</c:v>
                </c:pt>
                <c:pt idx="590">
                  <c:v>8.6925646353330777E-3</c:v>
                </c:pt>
                <c:pt idx="591">
                  <c:v>5.5408523786553143E-3</c:v>
                </c:pt>
                <c:pt idx="592">
                  <c:v>1.6466134218442452E-3</c:v>
                </c:pt>
                <c:pt idx="593">
                  <c:v>2.4205553038638694E-3</c:v>
                </c:pt>
                <c:pt idx="594">
                  <c:v>6.107796802768517E-3</c:v>
                </c:pt>
                <c:pt idx="595">
                  <c:v>1.8738368735160549E-3</c:v>
                </c:pt>
                <c:pt idx="596">
                  <c:v>8.5317892417466901E-3</c:v>
                </c:pt>
                <c:pt idx="597">
                  <c:v>1.3032377710315401E-2</c:v>
                </c:pt>
                <c:pt idx="598">
                  <c:v>6.5201309041666988E-3</c:v>
                </c:pt>
                <c:pt idx="599">
                  <c:v>2.2136957632080456E-2</c:v>
                </c:pt>
                <c:pt idx="600">
                  <c:v>1.028641072516745E-2</c:v>
                </c:pt>
                <c:pt idx="601">
                  <c:v>3.6432069872367467E-3</c:v>
                </c:pt>
                <c:pt idx="602">
                  <c:v>8.0652916005576891E-3</c:v>
                </c:pt>
                <c:pt idx="603">
                  <c:v>5.6041112714155794E-4</c:v>
                </c:pt>
                <c:pt idx="604">
                  <c:v>6.9237552732559493E-3</c:v>
                </c:pt>
                <c:pt idx="605">
                  <c:v>1.183501982365831E-3</c:v>
                </c:pt>
                <c:pt idx="606">
                  <c:v>5.0830427330206263E-4</c:v>
                </c:pt>
                <c:pt idx="607">
                  <c:v>-5.907511992253589E-5</c:v>
                </c:pt>
                <c:pt idx="608">
                  <c:v>-1.7723582999540355E-4</c:v>
                </c:pt>
                <c:pt idx="609">
                  <c:v>3.1080857500769277E-3</c:v>
                </c:pt>
                <c:pt idx="610">
                  <c:v>3.4401102720278409E-3</c:v>
                </c:pt>
                <c:pt idx="611">
                  <c:v>-5.6355887429104801E-4</c:v>
                </c:pt>
                <c:pt idx="612">
                  <c:v>-4.0528634361233218E-3</c:v>
                </c:pt>
                <c:pt idx="613">
                  <c:v>5.8504364236848794E-3</c:v>
                </c:pt>
                <c:pt idx="614">
                  <c:v>-4.5733852432094935E-4</c:v>
                </c:pt>
                <c:pt idx="615">
                  <c:v>3.6838462170183384E-3</c:v>
                </c:pt>
                <c:pt idx="616">
                  <c:v>6.3354022746664462E-3</c:v>
                </c:pt>
                <c:pt idx="617">
                  <c:v>2.2185311233202665E-3</c:v>
                </c:pt>
                <c:pt idx="618">
                  <c:v>1.3212183023503243E-3</c:v>
                </c:pt>
                <c:pt idx="619">
                  <c:v>5.6019815273502527E-3</c:v>
                </c:pt>
                <c:pt idx="620">
                  <c:v>3.533528233696126E-3</c:v>
                </c:pt>
                <c:pt idx="621">
                  <c:v>5.7117296906721293E-3</c:v>
                </c:pt>
                <c:pt idx="622">
                  <c:v>2.3492649993726022E-3</c:v>
                </c:pt>
                <c:pt idx="623">
                  <c:v>3.8228300319707031E-3</c:v>
                </c:pt>
                <c:pt idx="624">
                  <c:v>2.5275136293056999E-3</c:v>
                </c:pt>
                <c:pt idx="625">
                  <c:v>7.212951657395994E-3</c:v>
                </c:pt>
                <c:pt idx="626">
                  <c:v>6.5102705129644889E-3</c:v>
                </c:pt>
                <c:pt idx="627">
                  <c:v>7.0703691312590244E-3</c:v>
                </c:pt>
                <c:pt idx="628">
                  <c:v>8.0062898653439074E-3</c:v>
                </c:pt>
                <c:pt idx="629">
                  <c:v>8.1294560954441319E-3</c:v>
                </c:pt>
                <c:pt idx="630">
                  <c:v>1.7653404818725793E-2</c:v>
                </c:pt>
                <c:pt idx="631">
                  <c:v>1.9959951599259007E-2</c:v>
                </c:pt>
                <c:pt idx="632">
                  <c:v>2.1207126434366064E-3</c:v>
                </c:pt>
                <c:pt idx="633">
                  <c:v>3.4362461106514086E-3</c:v>
                </c:pt>
                <c:pt idx="634">
                  <c:v>5.397730238773768E-3</c:v>
                </c:pt>
                <c:pt idx="635">
                  <c:v>4.942989470186232E-3</c:v>
                </c:pt>
                <c:pt idx="636">
                  <c:v>7.5536817740302631E-3</c:v>
                </c:pt>
                <c:pt idx="637">
                  <c:v>5.3022921901442199E-3</c:v>
                </c:pt>
                <c:pt idx="638">
                  <c:v>4.4887882312134586E-3</c:v>
                </c:pt>
                <c:pt idx="639">
                  <c:v>5.4437244825413789E-3</c:v>
                </c:pt>
                <c:pt idx="640">
                  <c:v>4.3637245196872509E-3</c:v>
                </c:pt>
                <c:pt idx="641">
                  <c:v>7.0401287337824581E-3</c:v>
                </c:pt>
                <c:pt idx="642">
                  <c:v>5.2631578947368585E-3</c:v>
                </c:pt>
                <c:pt idx="643">
                  <c:v>7.0238532839244083E-3</c:v>
                </c:pt>
                <c:pt idx="644">
                  <c:v>7.9120792391775829E-3</c:v>
                </c:pt>
                <c:pt idx="645">
                  <c:v>6.4796507644420132E-3</c:v>
                </c:pt>
                <c:pt idx="646">
                  <c:v>6.7102345664604712E-3</c:v>
                </c:pt>
                <c:pt idx="647">
                  <c:v>1.1843350914816808E-2</c:v>
                </c:pt>
                <c:pt idx="648">
                  <c:v>2.2149240051936303E-3</c:v>
                </c:pt>
                <c:pt idx="649">
                  <c:v>1.8099375095259607E-3</c:v>
                </c:pt>
                <c:pt idx="650">
                  <c:v>5.3534412262516984E-3</c:v>
                </c:pt>
                <c:pt idx="651">
                  <c:v>2.6009893217566749E-3</c:v>
                </c:pt>
                <c:pt idx="652">
                  <c:v>3.2357269537000022E-3</c:v>
                </c:pt>
                <c:pt idx="653">
                  <c:v>5.4162317695842788E-3</c:v>
                </c:pt>
                <c:pt idx="654">
                  <c:v>3.6661896879062184E-3</c:v>
                </c:pt>
                <c:pt idx="655">
                  <c:v>5.413968224386112E-3</c:v>
                </c:pt>
                <c:pt idx="656">
                  <c:v>5.5979832431229948E-3</c:v>
                </c:pt>
                <c:pt idx="657">
                  <c:v>1.1447004608295064E-2</c:v>
                </c:pt>
                <c:pt idx="658">
                  <c:v>7.9276849337528432E-4</c:v>
                </c:pt>
                <c:pt idx="659">
                  <c:v>5.9091860983893074E-3</c:v>
                </c:pt>
                <c:pt idx="660">
                  <c:v>6.3179999637938966E-3</c:v>
                </c:pt>
                <c:pt idx="661">
                  <c:v>5.9005540764194286E-3</c:v>
                </c:pt>
                <c:pt idx="662">
                  <c:v>3.2101724014592659E-3</c:v>
                </c:pt>
                <c:pt idx="663">
                  <c:v>4.0021035555435347E-3</c:v>
                </c:pt>
                <c:pt idx="664">
                  <c:v>5.7262073863635354E-3</c:v>
                </c:pt>
                <c:pt idx="665">
                  <c:v>4.8726662841507284E-3</c:v>
                </c:pt>
                <c:pt idx="666">
                  <c:v>4.8051160870365983E-3</c:v>
                </c:pt>
                <c:pt idx="667">
                  <c:v>2.1069380332914278E-3</c:v>
                </c:pt>
                <c:pt idx="668">
                  <c:v>3.5943293347873162E-3</c:v>
                </c:pt>
                <c:pt idx="669">
                  <c:v>6.4153272425393482E-3</c:v>
                </c:pt>
                <c:pt idx="670">
                  <c:v>3.5154394299288239E-3</c:v>
                </c:pt>
                <c:pt idx="671">
                  <c:v>7.2042140779120523E-3</c:v>
                </c:pt>
                <c:pt idx="672">
                  <c:v>6.178483835958426E-3</c:v>
                </c:pt>
                <c:pt idx="673">
                  <c:v>9.019721085084198E-3</c:v>
                </c:pt>
                <c:pt idx="674">
                  <c:v>1.0521531261573625E-3</c:v>
                </c:pt>
                <c:pt idx="675">
                  <c:v>3.3297177307469727E-3</c:v>
                </c:pt>
                <c:pt idx="676">
                  <c:v>2.6230882044835369E-3</c:v>
                </c:pt>
                <c:pt idx="677">
                  <c:v>3.9535933399088563E-3</c:v>
                </c:pt>
                <c:pt idx="678">
                  <c:v>4.1628160618094601E-3</c:v>
                </c:pt>
                <c:pt idx="679">
                  <c:v>4.1206855096134198E-3</c:v>
                </c:pt>
                <c:pt idx="680">
                  <c:v>4.9129702414374421E-3</c:v>
                </c:pt>
                <c:pt idx="681">
                  <c:v>3.3606402471590968E-3</c:v>
                </c:pt>
                <c:pt idx="682">
                  <c:v>7.3539046121593454E-3</c:v>
                </c:pt>
                <c:pt idx="683">
                  <c:v>4.9182993252581131E-3</c:v>
                </c:pt>
                <c:pt idx="684">
                  <c:v>1.0459895643732509E-2</c:v>
                </c:pt>
                <c:pt idx="685">
                  <c:v>5.3479360809556287E-3</c:v>
                </c:pt>
                <c:pt idx="686">
                  <c:v>4.9850289864306063E-3</c:v>
                </c:pt>
                <c:pt idx="687">
                  <c:v>6.6163769195417554E-3</c:v>
                </c:pt>
                <c:pt idx="688">
                  <c:v>5.6833835811613831E-3</c:v>
                </c:pt>
                <c:pt idx="689">
                  <c:v>5.1033586674911202E-3</c:v>
                </c:pt>
                <c:pt idx="690">
                  <c:v>4.7581593477195039E-3</c:v>
                </c:pt>
                <c:pt idx="691">
                  <c:v>6.7197842228456928E-3</c:v>
                </c:pt>
                <c:pt idx="692">
                  <c:v>4.5423399979982459E-3</c:v>
                </c:pt>
                <c:pt idx="693">
                  <c:v>4.9739804872814819E-3</c:v>
                </c:pt>
                <c:pt idx="694">
                  <c:v>5.307790860838324E-3</c:v>
                </c:pt>
                <c:pt idx="695">
                  <c:v>2.4957519116397542E-3</c:v>
                </c:pt>
                <c:pt idx="696">
                  <c:v>5.3801275793965431E-3</c:v>
                </c:pt>
                <c:pt idx="697">
                  <c:v>4.8771676300578548E-3</c:v>
                </c:pt>
                <c:pt idx="698">
                  <c:v>5.1605848163460699E-3</c:v>
                </c:pt>
                <c:pt idx="699">
                  <c:v>4.5379691656544097E-3</c:v>
                </c:pt>
                <c:pt idx="700">
                  <c:v>4.3542763889918845E-3</c:v>
                </c:pt>
                <c:pt idx="701">
                  <c:v>1.8021078753591713E-3</c:v>
                </c:pt>
                <c:pt idx="702">
                  <c:v>4.7773165930655725E-3</c:v>
                </c:pt>
                <c:pt idx="703">
                  <c:v>4.3363734417305455E-3</c:v>
                </c:pt>
                <c:pt idx="704">
                  <c:v>3.3459964932787134E-3</c:v>
                </c:pt>
                <c:pt idx="705">
                  <c:v>3.9828743683467671E-3</c:v>
                </c:pt>
                <c:pt idx="706">
                  <c:v>1.9001341697792995E-3</c:v>
                </c:pt>
                <c:pt idx="707">
                  <c:v>3.3008317227301021E-3</c:v>
                </c:pt>
                <c:pt idx="708">
                  <c:v>6.4212174339672856E-4</c:v>
                </c:pt>
                <c:pt idx="709">
                  <c:v>2.7470942808525134E-3</c:v>
                </c:pt>
                <c:pt idx="710">
                  <c:v>4.2495667742841192E-3</c:v>
                </c:pt>
                <c:pt idx="711">
                  <c:v>1.6396494443806642E-3</c:v>
                </c:pt>
                <c:pt idx="712">
                  <c:v>4.7464848133931259E-3</c:v>
                </c:pt>
                <c:pt idx="713">
                  <c:v>4.3967927602324153E-3</c:v>
                </c:pt>
                <c:pt idx="714">
                  <c:v>2.7979458119355982E-3</c:v>
                </c:pt>
                <c:pt idx="715">
                  <c:v>3.4611852793671183E-3</c:v>
                </c:pt>
                <c:pt idx="716">
                  <c:v>2.2666478952555469E-3</c:v>
                </c:pt>
                <c:pt idx="717">
                  <c:v>6.9531260973998421E-4</c:v>
                </c:pt>
                <c:pt idx="718">
                  <c:v>7.4395884363531728E-4</c:v>
                </c:pt>
                <c:pt idx="719">
                  <c:v>7.7987474313927496E-3</c:v>
                </c:pt>
                <c:pt idx="720">
                  <c:v>4.3702461395001002E-3</c:v>
                </c:pt>
                <c:pt idx="721">
                  <c:v>2.6190525681264454E-3</c:v>
                </c:pt>
                <c:pt idx="722">
                  <c:v>2.9992052797069846E-3</c:v>
                </c:pt>
                <c:pt idx="723">
                  <c:v>2.3563618324502489E-3</c:v>
                </c:pt>
                <c:pt idx="724">
                  <c:v>7.7467160660154022E-3</c:v>
                </c:pt>
                <c:pt idx="725">
                  <c:v>8.3283313325330788E-3</c:v>
                </c:pt>
                <c:pt idx="726">
                  <c:v>5.580772378897203E-3</c:v>
                </c:pt>
                <c:pt idx="727">
                  <c:v>5.5296191155300711E-3</c:v>
                </c:pt>
                <c:pt idx="728">
                  <c:v>6.148144183681703E-3</c:v>
                </c:pt>
                <c:pt idx="729">
                  <c:v>8.9830114033047082E-3</c:v>
                </c:pt>
                <c:pt idx="730">
                  <c:v>6.5042900636589351E-3</c:v>
                </c:pt>
                <c:pt idx="731">
                  <c:v>3.9938978478784026E-3</c:v>
                </c:pt>
                <c:pt idx="732">
                  <c:v>4.3692897621672167E-3</c:v>
                </c:pt>
                <c:pt idx="733">
                  <c:v>3.408803152980644E-3</c:v>
                </c:pt>
                <c:pt idx="734">
                  <c:v>3.4088703102149731E-2</c:v>
                </c:pt>
                <c:pt idx="735">
                  <c:v>6.3727269314043156E-2</c:v>
                </c:pt>
                <c:pt idx="736">
                  <c:v>5.1144184952056193E-2</c:v>
                </c:pt>
                <c:pt idx="737">
                  <c:v>1.640325938528342E-2</c:v>
                </c:pt>
                <c:pt idx="738">
                  <c:v>8.2537235360515826E-3</c:v>
                </c:pt>
                <c:pt idx="739">
                  <c:v>3.8664438546478497E-3</c:v>
                </c:pt>
                <c:pt idx="740">
                  <c:v>1.2218341656602405E-2</c:v>
                </c:pt>
                <c:pt idx="741">
                  <c:v>8.1314358191628688E-3</c:v>
                </c:pt>
                <c:pt idx="742">
                  <c:v>1.1451053145041579E-2</c:v>
                </c:pt>
                <c:pt idx="743">
                  <c:v>7.2208254932033533E-3</c:v>
                </c:pt>
                <c:pt idx="744">
                  <c:v>1.1758303287824567E-2</c:v>
                </c:pt>
                <c:pt idx="745">
                  <c:v>1.2216440991797084E-2</c:v>
                </c:pt>
                <c:pt idx="746">
                  <c:v>1.2201851738304015E-2</c:v>
                </c:pt>
                <c:pt idx="747">
                  <c:v>1.6441523301833572E-2</c:v>
                </c:pt>
                <c:pt idx="748">
                  <c:v>1.5107795761672316E-2</c:v>
                </c:pt>
                <c:pt idx="749">
                  <c:v>2.0988771740992895E-3</c:v>
                </c:pt>
                <c:pt idx="750">
                  <c:v>7.3673007069483543E-3</c:v>
                </c:pt>
                <c:pt idx="751">
                  <c:v>1.0226187764438954E-2</c:v>
                </c:pt>
                <c:pt idx="752">
                  <c:v>6.2079321445192015E-3</c:v>
                </c:pt>
                <c:pt idx="753">
                  <c:v>8.5821767260902959E-3</c:v>
                </c:pt>
                <c:pt idx="754">
                  <c:v>8.2160567654829819E-3</c:v>
                </c:pt>
                <c:pt idx="755">
                  <c:v>8.4538741062007983E-3</c:v>
                </c:pt>
                <c:pt idx="756">
                  <c:v>2.7106445103637355E-3</c:v>
                </c:pt>
                <c:pt idx="757">
                  <c:v>2.5456619416583948E-3</c:v>
                </c:pt>
                <c:pt idx="758">
                  <c:v>4.7083853660792041E-3</c:v>
                </c:pt>
                <c:pt idx="759">
                  <c:v>1.8413832471031455E-5</c:v>
                </c:pt>
                <c:pt idx="760">
                  <c:v>-1.2244973116301017E-3</c:v>
                </c:pt>
                <c:pt idx="761">
                  <c:v>-2.0371855498094726E-3</c:v>
                </c:pt>
                <c:pt idx="762">
                  <c:v>-3.6023720234257262E-4</c:v>
                </c:pt>
                <c:pt idx="763">
                  <c:v>-8.2699610988412608E-4</c:v>
                </c:pt>
                <c:pt idx="764">
                  <c:v>-5.5024576102687961E-3</c:v>
                </c:pt>
                <c:pt idx="765">
                  <c:v>-3.4545767329839938E-3</c:v>
                </c:pt>
                <c:pt idx="766">
                  <c:v>-3.0933029757296282E-3</c:v>
                </c:pt>
                <c:pt idx="767">
                  <c:v>-4.3946066616432633E-3</c:v>
                </c:pt>
                <c:pt idx="768">
                  <c:v>-4.0003384540173714E-3</c:v>
                </c:pt>
                <c:pt idx="769">
                  <c:v>-3.3273394027779624E-3</c:v>
                </c:pt>
                <c:pt idx="770">
                  <c:v>-1.1701140281092481E-2</c:v>
                </c:pt>
                <c:pt idx="771">
                  <c:v>-7.5992429505761239E-3</c:v>
                </c:pt>
                <c:pt idx="772">
                  <c:v>4.4756878895706453E-3</c:v>
                </c:pt>
                <c:pt idx="773">
                  <c:v>-7.7867394710773308E-4</c:v>
                </c:pt>
                <c:pt idx="774">
                  <c:v>-1.2410767543439283E-3</c:v>
                </c:pt>
                <c:pt idx="775">
                  <c:v>-1.3244969319834432E-3</c:v>
                </c:pt>
                <c:pt idx="776">
                  <c:v>-2.5898114790861015E-3</c:v>
                </c:pt>
                <c:pt idx="777">
                  <c:v>-9.138646319882815E-4</c:v>
                </c:pt>
                <c:pt idx="778">
                  <c:v>6.4367816091959185E-4</c:v>
                </c:pt>
                <c:pt idx="779">
                  <c:v>2.4037763955928604E-3</c:v>
                </c:pt>
                <c:pt idx="780">
                  <c:v>2.4124870328767756E-5</c:v>
                </c:pt>
                <c:pt idx="781">
                  <c:v>1.7369487600116251E-3</c:v>
                </c:pt>
                <c:pt idx="782">
                  <c:v>4.8646565841441447E-3</c:v>
                </c:pt>
                <c:pt idx="783">
                  <c:v>8.7235776254623865E-4</c:v>
                </c:pt>
                <c:pt idx="784">
                  <c:v>3.7449954983430622E-3</c:v>
                </c:pt>
                <c:pt idx="785">
                  <c:v>2.8960752693301117E-3</c:v>
                </c:pt>
                <c:pt idx="786">
                  <c:v>9.1341144904166782E-4</c:v>
                </c:pt>
                <c:pt idx="787">
                  <c:v>4.8385640206660696E-3</c:v>
                </c:pt>
                <c:pt idx="788">
                  <c:v>3.8455898699689683E-3</c:v>
                </c:pt>
                <c:pt idx="789">
                  <c:v>4.2172421592279186E-3</c:v>
                </c:pt>
                <c:pt idx="790">
                  <c:v>6.3673346815626974E-3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540-4513-8528-180169AC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1143055"/>
        <c:axId val="1324938047"/>
      </c:barChart>
      <c:lineChart>
        <c:grouping val="standard"/>
        <c:varyColors val="0"/>
        <c:ser>
          <c:idx val="0"/>
          <c:order val="0"/>
          <c:tx>
            <c:strRef>
              <c:f>'Historical Analysis MoM'!$C$24</c:f>
              <c:strCache>
                <c:ptCount val="1"/>
                <c:pt idx="0">
                  <c:v>SP500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'Historical Analysis MoM'!$A$25:$A$2125</c:f>
              <c:numCache>
                <c:formatCode>d\-mmm\-yy</c:formatCode>
                <c:ptCount val="2101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  <c:pt idx="785">
                  <c:v>45444</c:v>
                </c:pt>
                <c:pt idx="786">
                  <c:v>45474</c:v>
                </c:pt>
                <c:pt idx="787">
                  <c:v>45505</c:v>
                </c:pt>
                <c:pt idx="788">
                  <c:v>45536</c:v>
                </c:pt>
                <c:pt idx="789">
                  <c:v>45566</c:v>
                </c:pt>
                <c:pt idx="790">
                  <c:v>45597</c:v>
                </c:pt>
              </c:numCache>
            </c:numRef>
          </c:cat>
          <c:val>
            <c:numRef>
              <c:f>'Historical Analysis MoM'!$C$25:$C$2125</c:f>
              <c:numCache>
                <c:formatCode>General</c:formatCode>
                <c:ptCount val="2101"/>
                <c:pt idx="0">
                  <c:v>55.42</c:v>
                </c:pt>
                <c:pt idx="1">
                  <c:v>55.41</c:v>
                </c:pt>
                <c:pt idx="2">
                  <c:v>55.44</c:v>
                </c:pt>
                <c:pt idx="3">
                  <c:v>57.59</c:v>
                </c:pt>
                <c:pt idx="4">
                  <c:v>58.68</c:v>
                </c:pt>
                <c:pt idx="5">
                  <c:v>58.47</c:v>
                </c:pt>
                <c:pt idx="6">
                  <c:v>60.51</c:v>
                </c:pt>
                <c:pt idx="7">
                  <c:v>59.6</c:v>
                </c:pt>
                <c:pt idx="8">
                  <c:v>56.88</c:v>
                </c:pt>
                <c:pt idx="9">
                  <c:v>57.52</c:v>
                </c:pt>
                <c:pt idx="10">
                  <c:v>58.28</c:v>
                </c:pt>
                <c:pt idx="11">
                  <c:v>59.89</c:v>
                </c:pt>
                <c:pt idx="12">
                  <c:v>55.61</c:v>
                </c:pt>
                <c:pt idx="13">
                  <c:v>56.12</c:v>
                </c:pt>
                <c:pt idx="14">
                  <c:v>55.34</c:v>
                </c:pt>
                <c:pt idx="15">
                  <c:v>54.37</c:v>
                </c:pt>
                <c:pt idx="16">
                  <c:v>55.83</c:v>
                </c:pt>
                <c:pt idx="17">
                  <c:v>56.92</c:v>
                </c:pt>
                <c:pt idx="18">
                  <c:v>55.51</c:v>
                </c:pt>
                <c:pt idx="19">
                  <c:v>56.96</c:v>
                </c:pt>
                <c:pt idx="20">
                  <c:v>53.52</c:v>
                </c:pt>
                <c:pt idx="21">
                  <c:v>53.39</c:v>
                </c:pt>
                <c:pt idx="22">
                  <c:v>55.54</c:v>
                </c:pt>
                <c:pt idx="23">
                  <c:v>58.11</c:v>
                </c:pt>
                <c:pt idx="24">
                  <c:v>61.78</c:v>
                </c:pt>
                <c:pt idx="25">
                  <c:v>63.44</c:v>
                </c:pt>
                <c:pt idx="26">
                  <c:v>65.06</c:v>
                </c:pt>
                <c:pt idx="27">
                  <c:v>65.31</c:v>
                </c:pt>
                <c:pt idx="28">
                  <c:v>66.56</c:v>
                </c:pt>
                <c:pt idx="29">
                  <c:v>64.64</c:v>
                </c:pt>
                <c:pt idx="30">
                  <c:v>66.760000000000005</c:v>
                </c:pt>
                <c:pt idx="31">
                  <c:v>68.069999999999993</c:v>
                </c:pt>
                <c:pt idx="32">
                  <c:v>66.73</c:v>
                </c:pt>
                <c:pt idx="33">
                  <c:v>68.62</c:v>
                </c:pt>
                <c:pt idx="34">
                  <c:v>71.319999999999993</c:v>
                </c:pt>
                <c:pt idx="35">
                  <c:v>71.55</c:v>
                </c:pt>
                <c:pt idx="36">
                  <c:v>68.84</c:v>
                </c:pt>
                <c:pt idx="37">
                  <c:v>69.959999999999994</c:v>
                </c:pt>
                <c:pt idx="38">
                  <c:v>69.55</c:v>
                </c:pt>
                <c:pt idx="39">
                  <c:v>65.239999999999995</c:v>
                </c:pt>
                <c:pt idx="40">
                  <c:v>59.63</c:v>
                </c:pt>
                <c:pt idx="41">
                  <c:v>54.75</c:v>
                </c:pt>
                <c:pt idx="42">
                  <c:v>58.23</c:v>
                </c:pt>
                <c:pt idx="43">
                  <c:v>59.12</c:v>
                </c:pt>
                <c:pt idx="44">
                  <c:v>56.27</c:v>
                </c:pt>
                <c:pt idx="45">
                  <c:v>56.52</c:v>
                </c:pt>
                <c:pt idx="46">
                  <c:v>62.26</c:v>
                </c:pt>
                <c:pt idx="47">
                  <c:v>63.1</c:v>
                </c:pt>
                <c:pt idx="48">
                  <c:v>66.2</c:v>
                </c:pt>
                <c:pt idx="49">
                  <c:v>64.290000000000006</c:v>
                </c:pt>
                <c:pt idx="50">
                  <c:v>66.569999999999993</c:v>
                </c:pt>
                <c:pt idx="51">
                  <c:v>69.8</c:v>
                </c:pt>
                <c:pt idx="52">
                  <c:v>70.8</c:v>
                </c:pt>
                <c:pt idx="53">
                  <c:v>69.37</c:v>
                </c:pt>
                <c:pt idx="54">
                  <c:v>69.13</c:v>
                </c:pt>
                <c:pt idx="55">
                  <c:v>72.5</c:v>
                </c:pt>
                <c:pt idx="56">
                  <c:v>71.7</c:v>
                </c:pt>
                <c:pt idx="57">
                  <c:v>74.010000000000005</c:v>
                </c:pt>
                <c:pt idx="58">
                  <c:v>73.23</c:v>
                </c:pt>
                <c:pt idx="59">
                  <c:v>75.02</c:v>
                </c:pt>
                <c:pt idx="60">
                  <c:v>77.040000000000006</c:v>
                </c:pt>
                <c:pt idx="61">
                  <c:v>77.8</c:v>
                </c:pt>
                <c:pt idx="62">
                  <c:v>78.98</c:v>
                </c:pt>
                <c:pt idx="63">
                  <c:v>79.459999999999994</c:v>
                </c:pt>
                <c:pt idx="64">
                  <c:v>80.37</c:v>
                </c:pt>
                <c:pt idx="65">
                  <c:v>81.69</c:v>
                </c:pt>
                <c:pt idx="66">
                  <c:v>83.18</c:v>
                </c:pt>
                <c:pt idx="67">
                  <c:v>81.83</c:v>
                </c:pt>
                <c:pt idx="68">
                  <c:v>84.18</c:v>
                </c:pt>
                <c:pt idx="69">
                  <c:v>84.86</c:v>
                </c:pt>
                <c:pt idx="70">
                  <c:v>84.42</c:v>
                </c:pt>
                <c:pt idx="71">
                  <c:v>84.75</c:v>
                </c:pt>
                <c:pt idx="72">
                  <c:v>87.56</c:v>
                </c:pt>
                <c:pt idx="73">
                  <c:v>87.43</c:v>
                </c:pt>
                <c:pt idx="74">
                  <c:v>86.16</c:v>
                </c:pt>
                <c:pt idx="75">
                  <c:v>89.11</c:v>
                </c:pt>
                <c:pt idx="76">
                  <c:v>88.42</c:v>
                </c:pt>
                <c:pt idx="77">
                  <c:v>84.12</c:v>
                </c:pt>
                <c:pt idx="78">
                  <c:v>85.25</c:v>
                </c:pt>
                <c:pt idx="79">
                  <c:v>87.17</c:v>
                </c:pt>
                <c:pt idx="80">
                  <c:v>89.96</c:v>
                </c:pt>
                <c:pt idx="81">
                  <c:v>92.42</c:v>
                </c:pt>
                <c:pt idx="82">
                  <c:v>91.61</c:v>
                </c:pt>
                <c:pt idx="83">
                  <c:v>92.43</c:v>
                </c:pt>
                <c:pt idx="84">
                  <c:v>92.88</c:v>
                </c:pt>
                <c:pt idx="85">
                  <c:v>91.22</c:v>
                </c:pt>
                <c:pt idx="86">
                  <c:v>89.23</c:v>
                </c:pt>
                <c:pt idx="87">
                  <c:v>91.06</c:v>
                </c:pt>
                <c:pt idx="88">
                  <c:v>86.13</c:v>
                </c:pt>
                <c:pt idx="89">
                  <c:v>84.74</c:v>
                </c:pt>
                <c:pt idx="90">
                  <c:v>83.6</c:v>
                </c:pt>
                <c:pt idx="91">
                  <c:v>77.099999999999994</c:v>
                </c:pt>
                <c:pt idx="92">
                  <c:v>76.56</c:v>
                </c:pt>
                <c:pt idx="93">
                  <c:v>80.2</c:v>
                </c:pt>
                <c:pt idx="94">
                  <c:v>80.45</c:v>
                </c:pt>
                <c:pt idx="95">
                  <c:v>80.33</c:v>
                </c:pt>
                <c:pt idx="96">
                  <c:v>86.61</c:v>
                </c:pt>
                <c:pt idx="97">
                  <c:v>86.78</c:v>
                </c:pt>
                <c:pt idx="98">
                  <c:v>90.2</c:v>
                </c:pt>
                <c:pt idx="99">
                  <c:v>94.01</c:v>
                </c:pt>
                <c:pt idx="100">
                  <c:v>89.08</c:v>
                </c:pt>
                <c:pt idx="101">
                  <c:v>90.64</c:v>
                </c:pt>
                <c:pt idx="102">
                  <c:v>94.75</c:v>
                </c:pt>
                <c:pt idx="103">
                  <c:v>93.64</c:v>
                </c:pt>
                <c:pt idx="104">
                  <c:v>96.71</c:v>
                </c:pt>
                <c:pt idx="105">
                  <c:v>93.9</c:v>
                </c:pt>
                <c:pt idx="106">
                  <c:v>94</c:v>
                </c:pt>
                <c:pt idx="107">
                  <c:v>96.47</c:v>
                </c:pt>
                <c:pt idx="108">
                  <c:v>92.24</c:v>
                </c:pt>
                <c:pt idx="109">
                  <c:v>89.36</c:v>
                </c:pt>
                <c:pt idx="110">
                  <c:v>90.2</c:v>
                </c:pt>
                <c:pt idx="111">
                  <c:v>97.59</c:v>
                </c:pt>
                <c:pt idx="112">
                  <c:v>98.68</c:v>
                </c:pt>
                <c:pt idx="113">
                  <c:v>99.58</c:v>
                </c:pt>
                <c:pt idx="114">
                  <c:v>97.74</c:v>
                </c:pt>
                <c:pt idx="115">
                  <c:v>98.86</c:v>
                </c:pt>
                <c:pt idx="116">
                  <c:v>102.67</c:v>
                </c:pt>
                <c:pt idx="117">
                  <c:v>103.41</c:v>
                </c:pt>
                <c:pt idx="118">
                  <c:v>108.37</c:v>
                </c:pt>
                <c:pt idx="119">
                  <c:v>103.86</c:v>
                </c:pt>
                <c:pt idx="120">
                  <c:v>103.01</c:v>
                </c:pt>
                <c:pt idx="121">
                  <c:v>98.13</c:v>
                </c:pt>
                <c:pt idx="122">
                  <c:v>101.51</c:v>
                </c:pt>
                <c:pt idx="123">
                  <c:v>103.69</c:v>
                </c:pt>
                <c:pt idx="124">
                  <c:v>103.46</c:v>
                </c:pt>
                <c:pt idx="125">
                  <c:v>97.71</c:v>
                </c:pt>
                <c:pt idx="126">
                  <c:v>91.83</c:v>
                </c:pt>
                <c:pt idx="127">
                  <c:v>95.51</c:v>
                </c:pt>
                <c:pt idx="128">
                  <c:v>93.12</c:v>
                </c:pt>
                <c:pt idx="129">
                  <c:v>97.24</c:v>
                </c:pt>
                <c:pt idx="130">
                  <c:v>93.81</c:v>
                </c:pt>
                <c:pt idx="131">
                  <c:v>92.06</c:v>
                </c:pt>
                <c:pt idx="132">
                  <c:v>85.02</c:v>
                </c:pt>
                <c:pt idx="133">
                  <c:v>89.5</c:v>
                </c:pt>
                <c:pt idx="134">
                  <c:v>89.63</c:v>
                </c:pt>
                <c:pt idx="135">
                  <c:v>81.52</c:v>
                </c:pt>
                <c:pt idx="136">
                  <c:v>76.55</c:v>
                </c:pt>
                <c:pt idx="137">
                  <c:v>72.72</c:v>
                </c:pt>
                <c:pt idx="138">
                  <c:v>78.05</c:v>
                </c:pt>
                <c:pt idx="139">
                  <c:v>81.52</c:v>
                </c:pt>
                <c:pt idx="140">
                  <c:v>84.21</c:v>
                </c:pt>
                <c:pt idx="141">
                  <c:v>83.25</c:v>
                </c:pt>
                <c:pt idx="142">
                  <c:v>87.2</c:v>
                </c:pt>
                <c:pt idx="143">
                  <c:v>92.15</c:v>
                </c:pt>
                <c:pt idx="144">
                  <c:v>95.88</c:v>
                </c:pt>
                <c:pt idx="145">
                  <c:v>96.75</c:v>
                </c:pt>
                <c:pt idx="146">
                  <c:v>100.31</c:v>
                </c:pt>
                <c:pt idx="147">
                  <c:v>103.95</c:v>
                </c:pt>
                <c:pt idx="148">
                  <c:v>99.63</c:v>
                </c:pt>
                <c:pt idx="149">
                  <c:v>99.7</c:v>
                </c:pt>
                <c:pt idx="150">
                  <c:v>95.58</c:v>
                </c:pt>
                <c:pt idx="151">
                  <c:v>99.03</c:v>
                </c:pt>
                <c:pt idx="152">
                  <c:v>98.34</c:v>
                </c:pt>
                <c:pt idx="153">
                  <c:v>94.23</c:v>
                </c:pt>
                <c:pt idx="154">
                  <c:v>93.99</c:v>
                </c:pt>
                <c:pt idx="155">
                  <c:v>102.09</c:v>
                </c:pt>
                <c:pt idx="156">
                  <c:v>103.94</c:v>
                </c:pt>
                <c:pt idx="157">
                  <c:v>106.57</c:v>
                </c:pt>
                <c:pt idx="158">
                  <c:v>107.2</c:v>
                </c:pt>
                <c:pt idx="159">
                  <c:v>107.67</c:v>
                </c:pt>
                <c:pt idx="160">
                  <c:v>109.53</c:v>
                </c:pt>
                <c:pt idx="161">
                  <c:v>107.14</c:v>
                </c:pt>
                <c:pt idx="162">
                  <c:v>107.39</c:v>
                </c:pt>
                <c:pt idx="163">
                  <c:v>111.09</c:v>
                </c:pt>
                <c:pt idx="164">
                  <c:v>110.55</c:v>
                </c:pt>
                <c:pt idx="165">
                  <c:v>111.58</c:v>
                </c:pt>
                <c:pt idx="166">
                  <c:v>116.67</c:v>
                </c:pt>
                <c:pt idx="167">
                  <c:v>118.05</c:v>
                </c:pt>
                <c:pt idx="168">
                  <c:v>116.03</c:v>
                </c:pt>
                <c:pt idx="169">
                  <c:v>111.68</c:v>
                </c:pt>
                <c:pt idx="170">
                  <c:v>111.52</c:v>
                </c:pt>
                <c:pt idx="171">
                  <c:v>106.97</c:v>
                </c:pt>
                <c:pt idx="172">
                  <c:v>104.95</c:v>
                </c:pt>
                <c:pt idx="173">
                  <c:v>104.26</c:v>
                </c:pt>
                <c:pt idx="174">
                  <c:v>108.22</c:v>
                </c:pt>
                <c:pt idx="175">
                  <c:v>104.25</c:v>
                </c:pt>
                <c:pt idx="176">
                  <c:v>108.43</c:v>
                </c:pt>
                <c:pt idx="177">
                  <c:v>108.29</c:v>
                </c:pt>
                <c:pt idx="178">
                  <c:v>95.96</c:v>
                </c:pt>
                <c:pt idx="179">
                  <c:v>97.55</c:v>
                </c:pt>
                <c:pt idx="180">
                  <c:v>96.57</c:v>
                </c:pt>
                <c:pt idx="181">
                  <c:v>96.22</c:v>
                </c:pt>
                <c:pt idx="182">
                  <c:v>93.98</c:v>
                </c:pt>
                <c:pt idx="183">
                  <c:v>90.31</c:v>
                </c:pt>
                <c:pt idx="184">
                  <c:v>87.28</c:v>
                </c:pt>
                <c:pt idx="185">
                  <c:v>86</c:v>
                </c:pt>
                <c:pt idx="186">
                  <c:v>79.31</c:v>
                </c:pt>
                <c:pt idx="187">
                  <c:v>72.150000000000006</c:v>
                </c:pt>
                <c:pt idx="188">
                  <c:v>63.54</c:v>
                </c:pt>
                <c:pt idx="189">
                  <c:v>73.900000000000006</c:v>
                </c:pt>
                <c:pt idx="190">
                  <c:v>69.97</c:v>
                </c:pt>
                <c:pt idx="191">
                  <c:v>68.56</c:v>
                </c:pt>
                <c:pt idx="192">
                  <c:v>76.980002999999996</c:v>
                </c:pt>
                <c:pt idx="193">
                  <c:v>81.589995999999999</c:v>
                </c:pt>
                <c:pt idx="194">
                  <c:v>83.360000999999997</c:v>
                </c:pt>
                <c:pt idx="195">
                  <c:v>87.300003000000004</c:v>
                </c:pt>
                <c:pt idx="196">
                  <c:v>91.150002000000001</c:v>
                </c:pt>
                <c:pt idx="197">
                  <c:v>95.190002000000007</c:v>
                </c:pt>
                <c:pt idx="198">
                  <c:v>88.75</c:v>
                </c:pt>
                <c:pt idx="199">
                  <c:v>86.879997000000003</c:v>
                </c:pt>
                <c:pt idx="200">
                  <c:v>83.870002999999997</c:v>
                </c:pt>
                <c:pt idx="201">
                  <c:v>89.040001000000004</c:v>
                </c:pt>
                <c:pt idx="202">
                  <c:v>91.239998</c:v>
                </c:pt>
                <c:pt idx="203">
                  <c:v>90.190002000000007</c:v>
                </c:pt>
                <c:pt idx="204">
                  <c:v>100.860001</c:v>
                </c:pt>
                <c:pt idx="205">
                  <c:v>99.709998999999996</c:v>
                </c:pt>
                <c:pt idx="206">
                  <c:v>102.769997</c:v>
                </c:pt>
                <c:pt idx="207">
                  <c:v>101.639999</c:v>
                </c:pt>
                <c:pt idx="208">
                  <c:v>100.18</c:v>
                </c:pt>
                <c:pt idx="209">
                  <c:v>104.279999</c:v>
                </c:pt>
                <c:pt idx="210">
                  <c:v>103.44000200000001</c:v>
                </c:pt>
                <c:pt idx="211">
                  <c:v>102.910004</c:v>
                </c:pt>
                <c:pt idx="212">
                  <c:v>105.239998</c:v>
                </c:pt>
                <c:pt idx="213">
                  <c:v>102.900002</c:v>
                </c:pt>
                <c:pt idx="214">
                  <c:v>102.099998</c:v>
                </c:pt>
                <c:pt idx="215">
                  <c:v>107.459999</c:v>
                </c:pt>
                <c:pt idx="216">
                  <c:v>102.029999</c:v>
                </c:pt>
                <c:pt idx="217">
                  <c:v>99.82</c:v>
                </c:pt>
                <c:pt idx="218">
                  <c:v>98.419998000000007</c:v>
                </c:pt>
                <c:pt idx="219">
                  <c:v>98.440002000000007</c:v>
                </c:pt>
                <c:pt idx="220">
                  <c:v>96.120002999999997</c:v>
                </c:pt>
                <c:pt idx="221">
                  <c:v>100.480003</c:v>
                </c:pt>
                <c:pt idx="222">
                  <c:v>98.849997999999999</c:v>
                </c:pt>
                <c:pt idx="223">
                  <c:v>96.769997000000004</c:v>
                </c:pt>
                <c:pt idx="224">
                  <c:v>96.529999000000004</c:v>
                </c:pt>
                <c:pt idx="225">
                  <c:v>92.339995999999999</c:v>
                </c:pt>
                <c:pt idx="226">
                  <c:v>94.830001999999993</c:v>
                </c:pt>
                <c:pt idx="227">
                  <c:v>95.099997999999999</c:v>
                </c:pt>
                <c:pt idx="228">
                  <c:v>89.25</c:v>
                </c:pt>
                <c:pt idx="229">
                  <c:v>87.040001000000004</c:v>
                </c:pt>
                <c:pt idx="230">
                  <c:v>89.209998999999996</c:v>
                </c:pt>
                <c:pt idx="231">
                  <c:v>96.830001999999993</c:v>
                </c:pt>
                <c:pt idx="232">
                  <c:v>97.239998</c:v>
                </c:pt>
                <c:pt idx="233">
                  <c:v>95.529999000000004</c:v>
                </c:pt>
                <c:pt idx="234">
                  <c:v>100.68</c:v>
                </c:pt>
                <c:pt idx="235">
                  <c:v>103.290001</c:v>
                </c:pt>
                <c:pt idx="236">
                  <c:v>102.540001</c:v>
                </c:pt>
                <c:pt idx="237">
                  <c:v>93.150002000000001</c:v>
                </c:pt>
                <c:pt idx="238">
                  <c:v>94.699996999999996</c:v>
                </c:pt>
                <c:pt idx="239">
                  <c:v>96.110000999999997</c:v>
                </c:pt>
                <c:pt idx="240">
                  <c:v>99.93</c:v>
                </c:pt>
                <c:pt idx="241">
                  <c:v>96.279999000000004</c:v>
                </c:pt>
                <c:pt idx="242">
                  <c:v>101.589996</c:v>
                </c:pt>
                <c:pt idx="243">
                  <c:v>101.760002</c:v>
                </c:pt>
                <c:pt idx="244">
                  <c:v>99.080001999999993</c:v>
                </c:pt>
                <c:pt idx="245">
                  <c:v>102.910004</c:v>
                </c:pt>
                <c:pt idx="246">
                  <c:v>103.80999799999999</c:v>
                </c:pt>
                <c:pt idx="247">
                  <c:v>109.32</c:v>
                </c:pt>
                <c:pt idx="248">
                  <c:v>109.32</c:v>
                </c:pt>
                <c:pt idx="249">
                  <c:v>101.82</c:v>
                </c:pt>
                <c:pt idx="250">
                  <c:v>106.160004</c:v>
                </c:pt>
                <c:pt idx="251">
                  <c:v>107.94000200000001</c:v>
                </c:pt>
                <c:pt idx="252">
                  <c:v>114.160004</c:v>
                </c:pt>
                <c:pt idx="253">
                  <c:v>113.660004</c:v>
                </c:pt>
                <c:pt idx="254">
                  <c:v>102.089996</c:v>
                </c:pt>
                <c:pt idx="255">
                  <c:v>106.290001</c:v>
                </c:pt>
                <c:pt idx="256">
                  <c:v>111.239998</c:v>
                </c:pt>
                <c:pt idx="257">
                  <c:v>114.239998</c:v>
                </c:pt>
                <c:pt idx="258">
                  <c:v>121.66999800000001</c:v>
                </c:pt>
                <c:pt idx="259">
                  <c:v>122.379997</c:v>
                </c:pt>
                <c:pt idx="260">
                  <c:v>125.459999</c:v>
                </c:pt>
                <c:pt idx="261">
                  <c:v>127.470001</c:v>
                </c:pt>
                <c:pt idx="262">
                  <c:v>140.520004</c:v>
                </c:pt>
                <c:pt idx="263">
                  <c:v>135.759995</c:v>
                </c:pt>
                <c:pt idx="264">
                  <c:v>129.550003</c:v>
                </c:pt>
                <c:pt idx="265">
                  <c:v>131.270004</c:v>
                </c:pt>
                <c:pt idx="266">
                  <c:v>136</c:v>
                </c:pt>
                <c:pt idx="267">
                  <c:v>132.80999800000001</c:v>
                </c:pt>
                <c:pt idx="268">
                  <c:v>132.58999600000001</c:v>
                </c:pt>
                <c:pt idx="269">
                  <c:v>131.21000699999999</c:v>
                </c:pt>
                <c:pt idx="270">
                  <c:v>130.91999799999999</c:v>
                </c:pt>
                <c:pt idx="271">
                  <c:v>122.790001</c:v>
                </c:pt>
                <c:pt idx="272">
                  <c:v>116.18</c:v>
                </c:pt>
                <c:pt idx="273">
                  <c:v>121.889999</c:v>
                </c:pt>
                <c:pt idx="274">
                  <c:v>126.349998</c:v>
                </c:pt>
                <c:pt idx="275">
                  <c:v>122.550003</c:v>
                </c:pt>
                <c:pt idx="276">
                  <c:v>120.400002</c:v>
                </c:pt>
                <c:pt idx="277">
                  <c:v>113.110001</c:v>
                </c:pt>
                <c:pt idx="278">
                  <c:v>111.959999</c:v>
                </c:pt>
                <c:pt idx="279">
                  <c:v>116.44000200000001</c:v>
                </c:pt>
                <c:pt idx="280">
                  <c:v>111.879997</c:v>
                </c:pt>
                <c:pt idx="281">
                  <c:v>109.61</c:v>
                </c:pt>
                <c:pt idx="282">
                  <c:v>107.089996</c:v>
                </c:pt>
                <c:pt idx="283">
                  <c:v>119.510002</c:v>
                </c:pt>
                <c:pt idx="284">
                  <c:v>120.42</c:v>
                </c:pt>
                <c:pt idx="285">
                  <c:v>133.71</c:v>
                </c:pt>
                <c:pt idx="286">
                  <c:v>138.54</c:v>
                </c:pt>
                <c:pt idx="287">
                  <c:v>140.63999999999999</c:v>
                </c:pt>
                <c:pt idx="288">
                  <c:v>145.30000000000001</c:v>
                </c:pt>
                <c:pt idx="289">
                  <c:v>148.06</c:v>
                </c:pt>
                <c:pt idx="290">
                  <c:v>152.96</c:v>
                </c:pt>
                <c:pt idx="291">
                  <c:v>164.42</c:v>
                </c:pt>
                <c:pt idx="292">
                  <c:v>162.38999999999999</c:v>
                </c:pt>
                <c:pt idx="293">
                  <c:v>168.11</c:v>
                </c:pt>
                <c:pt idx="294">
                  <c:v>162.56</c:v>
                </c:pt>
                <c:pt idx="295">
                  <c:v>164.4</c:v>
                </c:pt>
                <c:pt idx="296">
                  <c:v>166.07</c:v>
                </c:pt>
                <c:pt idx="297">
                  <c:v>163.55000000000001</c:v>
                </c:pt>
                <c:pt idx="298">
                  <c:v>166.4</c:v>
                </c:pt>
                <c:pt idx="299">
                  <c:v>164.93</c:v>
                </c:pt>
                <c:pt idx="300">
                  <c:v>163.41</c:v>
                </c:pt>
                <c:pt idx="301">
                  <c:v>157.06</c:v>
                </c:pt>
                <c:pt idx="302">
                  <c:v>159.18</c:v>
                </c:pt>
                <c:pt idx="303">
                  <c:v>160.05000000000001</c:v>
                </c:pt>
                <c:pt idx="304">
                  <c:v>150.55000000000001</c:v>
                </c:pt>
                <c:pt idx="305">
                  <c:v>153.18</c:v>
                </c:pt>
                <c:pt idx="306">
                  <c:v>150.66</c:v>
                </c:pt>
                <c:pt idx="307">
                  <c:v>166.68</c:v>
                </c:pt>
                <c:pt idx="308">
                  <c:v>166.1</c:v>
                </c:pt>
                <c:pt idx="309">
                  <c:v>166.09</c:v>
                </c:pt>
                <c:pt idx="310">
                  <c:v>163.58000000000001</c:v>
                </c:pt>
                <c:pt idx="311">
                  <c:v>167.24</c:v>
                </c:pt>
                <c:pt idx="312">
                  <c:v>179.63</c:v>
                </c:pt>
                <c:pt idx="313">
                  <c:v>181.18</c:v>
                </c:pt>
                <c:pt idx="314">
                  <c:v>180.66</c:v>
                </c:pt>
                <c:pt idx="315">
                  <c:v>179.83</c:v>
                </c:pt>
                <c:pt idx="316">
                  <c:v>189.55</c:v>
                </c:pt>
                <c:pt idx="317">
                  <c:v>191.85</c:v>
                </c:pt>
                <c:pt idx="318">
                  <c:v>190.92</c:v>
                </c:pt>
                <c:pt idx="319">
                  <c:v>188.63</c:v>
                </c:pt>
                <c:pt idx="320">
                  <c:v>182.08</c:v>
                </c:pt>
                <c:pt idx="321">
                  <c:v>189.82</c:v>
                </c:pt>
                <c:pt idx="322">
                  <c:v>202.17</c:v>
                </c:pt>
                <c:pt idx="323">
                  <c:v>211.28</c:v>
                </c:pt>
                <c:pt idx="324">
                  <c:v>211.78</c:v>
                </c:pt>
                <c:pt idx="325">
                  <c:v>226.92</c:v>
                </c:pt>
                <c:pt idx="326">
                  <c:v>238.9</c:v>
                </c:pt>
                <c:pt idx="327">
                  <c:v>235.52</c:v>
                </c:pt>
                <c:pt idx="328">
                  <c:v>247.35</c:v>
                </c:pt>
                <c:pt idx="329">
                  <c:v>250.84</c:v>
                </c:pt>
                <c:pt idx="330">
                  <c:v>236.12</c:v>
                </c:pt>
                <c:pt idx="331">
                  <c:v>252.93</c:v>
                </c:pt>
                <c:pt idx="332">
                  <c:v>231.32</c:v>
                </c:pt>
                <c:pt idx="333">
                  <c:v>243.98</c:v>
                </c:pt>
                <c:pt idx="334">
                  <c:v>249.22</c:v>
                </c:pt>
                <c:pt idx="335">
                  <c:v>242.17</c:v>
                </c:pt>
                <c:pt idx="336">
                  <c:v>274.08</c:v>
                </c:pt>
                <c:pt idx="337">
                  <c:v>284.2</c:v>
                </c:pt>
                <c:pt idx="338">
                  <c:v>291.7</c:v>
                </c:pt>
                <c:pt idx="339">
                  <c:v>288.36</c:v>
                </c:pt>
                <c:pt idx="340">
                  <c:v>290.10000000000002</c:v>
                </c:pt>
                <c:pt idx="341">
                  <c:v>304</c:v>
                </c:pt>
                <c:pt idx="342">
                  <c:v>318.66000000000003</c:v>
                </c:pt>
                <c:pt idx="343">
                  <c:v>329.8</c:v>
                </c:pt>
                <c:pt idx="344">
                  <c:v>321.83</c:v>
                </c:pt>
                <c:pt idx="345">
                  <c:v>251.79</c:v>
                </c:pt>
                <c:pt idx="346">
                  <c:v>230.3</c:v>
                </c:pt>
                <c:pt idx="347">
                  <c:v>247.08</c:v>
                </c:pt>
                <c:pt idx="348">
                  <c:v>257.07</c:v>
                </c:pt>
                <c:pt idx="349">
                  <c:v>267.82</c:v>
                </c:pt>
                <c:pt idx="350">
                  <c:v>258.89</c:v>
                </c:pt>
                <c:pt idx="351">
                  <c:v>261.33</c:v>
                </c:pt>
                <c:pt idx="352">
                  <c:v>262.16000000000003</c:v>
                </c:pt>
                <c:pt idx="353">
                  <c:v>273.5</c:v>
                </c:pt>
                <c:pt idx="354">
                  <c:v>272.02</c:v>
                </c:pt>
                <c:pt idx="355">
                  <c:v>261.52</c:v>
                </c:pt>
                <c:pt idx="356">
                  <c:v>271.91000000000003</c:v>
                </c:pt>
                <c:pt idx="357">
                  <c:v>278.97000000000003</c:v>
                </c:pt>
                <c:pt idx="358">
                  <c:v>273.7</c:v>
                </c:pt>
                <c:pt idx="359">
                  <c:v>277.72000000000003</c:v>
                </c:pt>
                <c:pt idx="360">
                  <c:v>297.47000000000003</c:v>
                </c:pt>
                <c:pt idx="361">
                  <c:v>288.86</c:v>
                </c:pt>
                <c:pt idx="362">
                  <c:v>294.87</c:v>
                </c:pt>
                <c:pt idx="363">
                  <c:v>309.64</c:v>
                </c:pt>
                <c:pt idx="364">
                  <c:v>320.52</c:v>
                </c:pt>
                <c:pt idx="365">
                  <c:v>317.98</c:v>
                </c:pt>
                <c:pt idx="366">
                  <c:v>346.08</c:v>
                </c:pt>
                <c:pt idx="367">
                  <c:v>351.45</c:v>
                </c:pt>
                <c:pt idx="368">
                  <c:v>349.15</c:v>
                </c:pt>
                <c:pt idx="369">
                  <c:v>340.36</c:v>
                </c:pt>
                <c:pt idx="370">
                  <c:v>345.99</c:v>
                </c:pt>
                <c:pt idx="371">
                  <c:v>353.4</c:v>
                </c:pt>
                <c:pt idx="372">
                  <c:v>329.08</c:v>
                </c:pt>
                <c:pt idx="373">
                  <c:v>331.89</c:v>
                </c:pt>
                <c:pt idx="374">
                  <c:v>339.94</c:v>
                </c:pt>
                <c:pt idx="375">
                  <c:v>330.8</c:v>
                </c:pt>
                <c:pt idx="376">
                  <c:v>361.23</c:v>
                </c:pt>
                <c:pt idx="377">
                  <c:v>358.02</c:v>
                </c:pt>
                <c:pt idx="378">
                  <c:v>356.15</c:v>
                </c:pt>
                <c:pt idx="379">
                  <c:v>322.56</c:v>
                </c:pt>
                <c:pt idx="380">
                  <c:v>306.05</c:v>
                </c:pt>
                <c:pt idx="381">
                  <c:v>304</c:v>
                </c:pt>
                <c:pt idx="382">
                  <c:v>322.22000000000003</c:v>
                </c:pt>
                <c:pt idx="383">
                  <c:v>330.22</c:v>
                </c:pt>
                <c:pt idx="384">
                  <c:v>343.93</c:v>
                </c:pt>
                <c:pt idx="385">
                  <c:v>367.07</c:v>
                </c:pt>
                <c:pt idx="386">
                  <c:v>375.22</c:v>
                </c:pt>
                <c:pt idx="387">
                  <c:v>375.35</c:v>
                </c:pt>
                <c:pt idx="388">
                  <c:v>389.83</c:v>
                </c:pt>
                <c:pt idx="389">
                  <c:v>371.16</c:v>
                </c:pt>
                <c:pt idx="390">
                  <c:v>387.81</c:v>
                </c:pt>
                <c:pt idx="391">
                  <c:v>395.43</c:v>
                </c:pt>
                <c:pt idx="392">
                  <c:v>387.86</c:v>
                </c:pt>
                <c:pt idx="393">
                  <c:v>392.46</c:v>
                </c:pt>
                <c:pt idx="394">
                  <c:v>375.22</c:v>
                </c:pt>
                <c:pt idx="395">
                  <c:v>417.09</c:v>
                </c:pt>
                <c:pt idx="396">
                  <c:v>408.79</c:v>
                </c:pt>
                <c:pt idx="397">
                  <c:v>412.7</c:v>
                </c:pt>
                <c:pt idx="398">
                  <c:v>403.69</c:v>
                </c:pt>
                <c:pt idx="399">
                  <c:v>414.95</c:v>
                </c:pt>
                <c:pt idx="400">
                  <c:v>415.35</c:v>
                </c:pt>
                <c:pt idx="401">
                  <c:v>408.14</c:v>
                </c:pt>
                <c:pt idx="402">
                  <c:v>424.21</c:v>
                </c:pt>
                <c:pt idx="403">
                  <c:v>414.03</c:v>
                </c:pt>
                <c:pt idx="404">
                  <c:v>417.8</c:v>
                </c:pt>
                <c:pt idx="405">
                  <c:v>418.68</c:v>
                </c:pt>
                <c:pt idx="406">
                  <c:v>431.35</c:v>
                </c:pt>
                <c:pt idx="407">
                  <c:v>435.71</c:v>
                </c:pt>
                <c:pt idx="408">
                  <c:v>438.78</c:v>
                </c:pt>
                <c:pt idx="409">
                  <c:v>443.38</c:v>
                </c:pt>
                <c:pt idx="410">
                  <c:v>451.67</c:v>
                </c:pt>
                <c:pt idx="411">
                  <c:v>440.19</c:v>
                </c:pt>
                <c:pt idx="412">
                  <c:v>450.19</c:v>
                </c:pt>
                <c:pt idx="413">
                  <c:v>450.53</c:v>
                </c:pt>
                <c:pt idx="414">
                  <c:v>448.13</c:v>
                </c:pt>
                <c:pt idx="415">
                  <c:v>463.56</c:v>
                </c:pt>
                <c:pt idx="416">
                  <c:v>458.93</c:v>
                </c:pt>
                <c:pt idx="417">
                  <c:v>467.83</c:v>
                </c:pt>
                <c:pt idx="418">
                  <c:v>461.79</c:v>
                </c:pt>
                <c:pt idx="419">
                  <c:v>466.45</c:v>
                </c:pt>
                <c:pt idx="420">
                  <c:v>481.61</c:v>
                </c:pt>
                <c:pt idx="421">
                  <c:v>467.14</c:v>
                </c:pt>
                <c:pt idx="422">
                  <c:v>445.77</c:v>
                </c:pt>
                <c:pt idx="423">
                  <c:v>450.91</c:v>
                </c:pt>
                <c:pt idx="424">
                  <c:v>456.5</c:v>
                </c:pt>
                <c:pt idx="425">
                  <c:v>444.27</c:v>
                </c:pt>
                <c:pt idx="426">
                  <c:v>458.26</c:v>
                </c:pt>
                <c:pt idx="427">
                  <c:v>475.49</c:v>
                </c:pt>
                <c:pt idx="428">
                  <c:v>462.69</c:v>
                </c:pt>
                <c:pt idx="429">
                  <c:v>472.35</c:v>
                </c:pt>
                <c:pt idx="430">
                  <c:v>453.69</c:v>
                </c:pt>
                <c:pt idx="431">
                  <c:v>459.27</c:v>
                </c:pt>
                <c:pt idx="432">
                  <c:v>470.42</c:v>
                </c:pt>
                <c:pt idx="433">
                  <c:v>487.39</c:v>
                </c:pt>
                <c:pt idx="434">
                  <c:v>500.71</c:v>
                </c:pt>
                <c:pt idx="435">
                  <c:v>514.71</c:v>
                </c:pt>
                <c:pt idx="436">
                  <c:v>533.4</c:v>
                </c:pt>
                <c:pt idx="437">
                  <c:v>544.75</c:v>
                </c:pt>
                <c:pt idx="438">
                  <c:v>562.05999999999995</c:v>
                </c:pt>
                <c:pt idx="439">
                  <c:v>561.88</c:v>
                </c:pt>
                <c:pt idx="440">
                  <c:v>584.41</c:v>
                </c:pt>
                <c:pt idx="441">
                  <c:v>581.5</c:v>
                </c:pt>
                <c:pt idx="442">
                  <c:v>605.37</c:v>
                </c:pt>
                <c:pt idx="443">
                  <c:v>615.92999999999995</c:v>
                </c:pt>
                <c:pt idx="444">
                  <c:v>636.02</c:v>
                </c:pt>
                <c:pt idx="445">
                  <c:v>640.42999999999995</c:v>
                </c:pt>
                <c:pt idx="446">
                  <c:v>645.5</c:v>
                </c:pt>
                <c:pt idx="447">
                  <c:v>654.16999999999996</c:v>
                </c:pt>
                <c:pt idx="448">
                  <c:v>669.12</c:v>
                </c:pt>
                <c:pt idx="449">
                  <c:v>670.63</c:v>
                </c:pt>
                <c:pt idx="450">
                  <c:v>639.95000000000005</c:v>
                </c:pt>
                <c:pt idx="451">
                  <c:v>651.99</c:v>
                </c:pt>
                <c:pt idx="452">
                  <c:v>687.31</c:v>
                </c:pt>
                <c:pt idx="453">
                  <c:v>705.27</c:v>
                </c:pt>
                <c:pt idx="454">
                  <c:v>757.02</c:v>
                </c:pt>
                <c:pt idx="455">
                  <c:v>740.74</c:v>
                </c:pt>
                <c:pt idx="456">
                  <c:v>786.16</c:v>
                </c:pt>
                <c:pt idx="457">
                  <c:v>790.82</c:v>
                </c:pt>
                <c:pt idx="458">
                  <c:v>757.12</c:v>
                </c:pt>
                <c:pt idx="459">
                  <c:v>801.34</c:v>
                </c:pt>
                <c:pt idx="460">
                  <c:v>848.28</c:v>
                </c:pt>
                <c:pt idx="461">
                  <c:v>885.14</c:v>
                </c:pt>
                <c:pt idx="462">
                  <c:v>954.29</c:v>
                </c:pt>
                <c:pt idx="463">
                  <c:v>899.47</c:v>
                </c:pt>
                <c:pt idx="464">
                  <c:v>947.28</c:v>
                </c:pt>
                <c:pt idx="465">
                  <c:v>914.62</c:v>
                </c:pt>
                <c:pt idx="466">
                  <c:v>955.4</c:v>
                </c:pt>
                <c:pt idx="467">
                  <c:v>970.43</c:v>
                </c:pt>
                <c:pt idx="468">
                  <c:v>980.28</c:v>
                </c:pt>
                <c:pt idx="469">
                  <c:v>1049.3399999999999</c:v>
                </c:pt>
                <c:pt idx="470">
                  <c:v>1101.75</c:v>
                </c:pt>
                <c:pt idx="471">
                  <c:v>1111.75</c:v>
                </c:pt>
                <c:pt idx="472">
                  <c:v>1090.82</c:v>
                </c:pt>
                <c:pt idx="473">
                  <c:v>1133.8399999999999</c:v>
                </c:pt>
                <c:pt idx="474">
                  <c:v>1120.67</c:v>
                </c:pt>
                <c:pt idx="475">
                  <c:v>957.28</c:v>
                </c:pt>
                <c:pt idx="476">
                  <c:v>1017.01</c:v>
                </c:pt>
                <c:pt idx="477">
                  <c:v>1098.67</c:v>
                </c:pt>
                <c:pt idx="478">
                  <c:v>1163.6300000000001</c:v>
                </c:pt>
                <c:pt idx="479">
                  <c:v>1229.23</c:v>
                </c:pt>
                <c:pt idx="480">
                  <c:v>1279.6400000000001</c:v>
                </c:pt>
                <c:pt idx="481">
                  <c:v>1238.33</c:v>
                </c:pt>
                <c:pt idx="482">
                  <c:v>1286.3699999999999</c:v>
                </c:pt>
                <c:pt idx="483">
                  <c:v>1335.18</c:v>
                </c:pt>
                <c:pt idx="484">
                  <c:v>1301.8399999999999</c:v>
                </c:pt>
                <c:pt idx="485">
                  <c:v>1372.71</c:v>
                </c:pt>
                <c:pt idx="486">
                  <c:v>1328.72</c:v>
                </c:pt>
                <c:pt idx="487">
                  <c:v>1320.41</c:v>
                </c:pt>
                <c:pt idx="488">
                  <c:v>1282.71</c:v>
                </c:pt>
                <c:pt idx="489">
                  <c:v>1362.93</c:v>
                </c:pt>
                <c:pt idx="490">
                  <c:v>1388.91</c:v>
                </c:pt>
                <c:pt idx="491">
                  <c:v>1469.25</c:v>
                </c:pt>
                <c:pt idx="492">
                  <c:v>1394.46</c:v>
                </c:pt>
                <c:pt idx="493">
                  <c:v>1366.42</c:v>
                </c:pt>
                <c:pt idx="494">
                  <c:v>1498.58</c:v>
                </c:pt>
                <c:pt idx="495">
                  <c:v>1452.43</c:v>
                </c:pt>
                <c:pt idx="496">
                  <c:v>1420.6</c:v>
                </c:pt>
                <c:pt idx="497">
                  <c:v>1454.6</c:v>
                </c:pt>
                <c:pt idx="498">
                  <c:v>1430.83</c:v>
                </c:pt>
                <c:pt idx="499">
                  <c:v>1517.68</c:v>
                </c:pt>
                <c:pt idx="500">
                  <c:v>1436.51</c:v>
                </c:pt>
                <c:pt idx="501">
                  <c:v>1429.4</c:v>
                </c:pt>
                <c:pt idx="502">
                  <c:v>1314.95</c:v>
                </c:pt>
                <c:pt idx="503">
                  <c:v>1320.28</c:v>
                </c:pt>
                <c:pt idx="504">
                  <c:v>1366.01</c:v>
                </c:pt>
                <c:pt idx="505">
                  <c:v>1239.94</c:v>
                </c:pt>
                <c:pt idx="506">
                  <c:v>1160.33</c:v>
                </c:pt>
                <c:pt idx="507">
                  <c:v>1249.46</c:v>
                </c:pt>
                <c:pt idx="508">
                  <c:v>1255.82</c:v>
                </c:pt>
                <c:pt idx="509">
                  <c:v>1224.42</c:v>
                </c:pt>
                <c:pt idx="510">
                  <c:v>1211.23</c:v>
                </c:pt>
                <c:pt idx="511">
                  <c:v>1133.58</c:v>
                </c:pt>
                <c:pt idx="512">
                  <c:v>1040.94</c:v>
                </c:pt>
                <c:pt idx="513">
                  <c:v>1059.78</c:v>
                </c:pt>
                <c:pt idx="514">
                  <c:v>1139.45</c:v>
                </c:pt>
                <c:pt idx="515">
                  <c:v>1148.08</c:v>
                </c:pt>
                <c:pt idx="516">
                  <c:v>1130.2</c:v>
                </c:pt>
                <c:pt idx="517">
                  <c:v>1106.73</c:v>
                </c:pt>
                <c:pt idx="518">
                  <c:v>1147.3900000000001</c:v>
                </c:pt>
                <c:pt idx="519">
                  <c:v>1076.92</c:v>
                </c:pt>
                <c:pt idx="520">
                  <c:v>1067.1400000000001</c:v>
                </c:pt>
                <c:pt idx="521">
                  <c:v>989.81</c:v>
                </c:pt>
                <c:pt idx="522">
                  <c:v>911.62</c:v>
                </c:pt>
                <c:pt idx="523">
                  <c:v>916.07</c:v>
                </c:pt>
                <c:pt idx="524">
                  <c:v>815.28</c:v>
                </c:pt>
                <c:pt idx="525">
                  <c:v>885.76</c:v>
                </c:pt>
                <c:pt idx="526">
                  <c:v>936.31</c:v>
                </c:pt>
                <c:pt idx="527">
                  <c:v>879.82</c:v>
                </c:pt>
                <c:pt idx="528">
                  <c:v>855.7</c:v>
                </c:pt>
                <c:pt idx="529">
                  <c:v>841.15</c:v>
                </c:pt>
                <c:pt idx="530">
                  <c:v>848.18</c:v>
                </c:pt>
                <c:pt idx="531">
                  <c:v>916.92</c:v>
                </c:pt>
                <c:pt idx="532">
                  <c:v>963.59</c:v>
                </c:pt>
                <c:pt idx="533">
                  <c:v>974.5</c:v>
                </c:pt>
                <c:pt idx="534">
                  <c:v>990.31</c:v>
                </c:pt>
                <c:pt idx="535">
                  <c:v>1008.01</c:v>
                </c:pt>
                <c:pt idx="536">
                  <c:v>995.97</c:v>
                </c:pt>
                <c:pt idx="537">
                  <c:v>1050.71</c:v>
                </c:pt>
                <c:pt idx="538">
                  <c:v>1058.2</c:v>
                </c:pt>
                <c:pt idx="539">
                  <c:v>1111.92</c:v>
                </c:pt>
                <c:pt idx="540">
                  <c:v>1131.1300000000001</c:v>
                </c:pt>
                <c:pt idx="541">
                  <c:v>1144.94</c:v>
                </c:pt>
                <c:pt idx="542">
                  <c:v>1126.21</c:v>
                </c:pt>
                <c:pt idx="543">
                  <c:v>1107.3</c:v>
                </c:pt>
                <c:pt idx="544">
                  <c:v>1120.68</c:v>
                </c:pt>
                <c:pt idx="545">
                  <c:v>1140.8399999999999</c:v>
                </c:pt>
                <c:pt idx="546">
                  <c:v>1101.72</c:v>
                </c:pt>
                <c:pt idx="547">
                  <c:v>1104.24</c:v>
                </c:pt>
                <c:pt idx="548">
                  <c:v>1114.58</c:v>
                </c:pt>
                <c:pt idx="549">
                  <c:v>1130.2</c:v>
                </c:pt>
                <c:pt idx="550">
                  <c:v>1173.82</c:v>
                </c:pt>
                <c:pt idx="551">
                  <c:v>1211.92</c:v>
                </c:pt>
                <c:pt idx="552">
                  <c:v>1181.27</c:v>
                </c:pt>
                <c:pt idx="553">
                  <c:v>1203.5999999999999</c:v>
                </c:pt>
                <c:pt idx="554">
                  <c:v>1180.5899999999999</c:v>
                </c:pt>
                <c:pt idx="555">
                  <c:v>1156.8499999999999</c:v>
                </c:pt>
                <c:pt idx="556">
                  <c:v>1191.5</c:v>
                </c:pt>
                <c:pt idx="557">
                  <c:v>1191.33</c:v>
                </c:pt>
                <c:pt idx="558">
                  <c:v>1234.18</c:v>
                </c:pt>
                <c:pt idx="559">
                  <c:v>1220.33</c:v>
                </c:pt>
                <c:pt idx="560">
                  <c:v>1228.81</c:v>
                </c:pt>
                <c:pt idx="561">
                  <c:v>1207.01</c:v>
                </c:pt>
                <c:pt idx="562">
                  <c:v>1249.48</c:v>
                </c:pt>
                <c:pt idx="563">
                  <c:v>1248.29</c:v>
                </c:pt>
                <c:pt idx="564">
                  <c:v>1280.08</c:v>
                </c:pt>
                <c:pt idx="565">
                  <c:v>1280.6600000000001</c:v>
                </c:pt>
                <c:pt idx="566">
                  <c:v>1294.83</c:v>
                </c:pt>
                <c:pt idx="567">
                  <c:v>1310.6099999999999</c:v>
                </c:pt>
                <c:pt idx="568">
                  <c:v>1270.0899999999999</c:v>
                </c:pt>
                <c:pt idx="569">
                  <c:v>1270.2</c:v>
                </c:pt>
                <c:pt idx="570">
                  <c:v>1276.6600000000001</c:v>
                </c:pt>
                <c:pt idx="571">
                  <c:v>1303.82</c:v>
                </c:pt>
                <c:pt idx="572">
                  <c:v>1335.85</c:v>
                </c:pt>
                <c:pt idx="573">
                  <c:v>1377.94</c:v>
                </c:pt>
                <c:pt idx="574">
                  <c:v>1400.63</c:v>
                </c:pt>
                <c:pt idx="575">
                  <c:v>1418.3</c:v>
                </c:pt>
                <c:pt idx="576">
                  <c:v>1438.24</c:v>
                </c:pt>
                <c:pt idx="577">
                  <c:v>1406.82</c:v>
                </c:pt>
                <c:pt idx="578">
                  <c:v>1420.86</c:v>
                </c:pt>
                <c:pt idx="579">
                  <c:v>1482.37</c:v>
                </c:pt>
                <c:pt idx="580">
                  <c:v>1530.62</c:v>
                </c:pt>
                <c:pt idx="581">
                  <c:v>1503.35</c:v>
                </c:pt>
                <c:pt idx="582">
                  <c:v>1455.27</c:v>
                </c:pt>
                <c:pt idx="583">
                  <c:v>1473.99</c:v>
                </c:pt>
                <c:pt idx="584">
                  <c:v>1526.75</c:v>
                </c:pt>
                <c:pt idx="585">
                  <c:v>1549.38</c:v>
                </c:pt>
                <c:pt idx="586">
                  <c:v>1481.14</c:v>
                </c:pt>
                <c:pt idx="587">
                  <c:v>1468.36</c:v>
                </c:pt>
                <c:pt idx="588">
                  <c:v>1378.55</c:v>
                </c:pt>
                <c:pt idx="589">
                  <c:v>1330.63</c:v>
                </c:pt>
                <c:pt idx="590">
                  <c:v>1322.7</c:v>
                </c:pt>
                <c:pt idx="591">
                  <c:v>1385.59</c:v>
                </c:pt>
                <c:pt idx="592">
                  <c:v>1400.38</c:v>
                </c:pt>
                <c:pt idx="593">
                  <c:v>1280</c:v>
                </c:pt>
                <c:pt idx="594">
                  <c:v>1267.3800000000001</c:v>
                </c:pt>
                <c:pt idx="595">
                  <c:v>1282.83</c:v>
                </c:pt>
                <c:pt idx="596">
                  <c:v>1166.3599999999999</c:v>
                </c:pt>
                <c:pt idx="597">
                  <c:v>968.75</c:v>
                </c:pt>
                <c:pt idx="598">
                  <c:v>896.24</c:v>
                </c:pt>
                <c:pt idx="599">
                  <c:v>903.25</c:v>
                </c:pt>
                <c:pt idx="600">
                  <c:v>825.88</c:v>
                </c:pt>
                <c:pt idx="601">
                  <c:v>735.09</c:v>
                </c:pt>
                <c:pt idx="602">
                  <c:v>797.87</c:v>
                </c:pt>
                <c:pt idx="603">
                  <c:v>872.81</c:v>
                </c:pt>
                <c:pt idx="604">
                  <c:v>919.14</c:v>
                </c:pt>
                <c:pt idx="605">
                  <c:v>919.32</c:v>
                </c:pt>
                <c:pt idx="606">
                  <c:v>987.48</c:v>
                </c:pt>
                <c:pt idx="607">
                  <c:v>1020.62</c:v>
                </c:pt>
                <c:pt idx="608">
                  <c:v>1057.08</c:v>
                </c:pt>
                <c:pt idx="609">
                  <c:v>1036.19</c:v>
                </c:pt>
                <c:pt idx="610">
                  <c:v>1095.6300000000001</c:v>
                </c:pt>
                <c:pt idx="611">
                  <c:v>1115.0999999999999</c:v>
                </c:pt>
                <c:pt idx="612">
                  <c:v>1073.8699999999999</c:v>
                </c:pt>
                <c:pt idx="613">
                  <c:v>1104.49</c:v>
                </c:pt>
                <c:pt idx="614">
                  <c:v>1169.43</c:v>
                </c:pt>
                <c:pt idx="615">
                  <c:v>1186.69</c:v>
                </c:pt>
                <c:pt idx="616">
                  <c:v>1089.4100000000001</c:v>
                </c:pt>
                <c:pt idx="617">
                  <c:v>1030.71</c:v>
                </c:pt>
                <c:pt idx="618">
                  <c:v>1101.5999999999999</c:v>
                </c:pt>
                <c:pt idx="619">
                  <c:v>1049.33</c:v>
                </c:pt>
                <c:pt idx="620">
                  <c:v>1141.2</c:v>
                </c:pt>
                <c:pt idx="621">
                  <c:v>1183.26</c:v>
                </c:pt>
                <c:pt idx="622">
                  <c:v>1180.55</c:v>
                </c:pt>
                <c:pt idx="623">
                  <c:v>1257.6400000000001</c:v>
                </c:pt>
                <c:pt idx="624">
                  <c:v>1286.1199999999999</c:v>
                </c:pt>
                <c:pt idx="625">
                  <c:v>1327.22</c:v>
                </c:pt>
                <c:pt idx="626">
                  <c:v>1325.83</c:v>
                </c:pt>
                <c:pt idx="627">
                  <c:v>1363.61</c:v>
                </c:pt>
                <c:pt idx="628">
                  <c:v>1345.2</c:v>
                </c:pt>
                <c:pt idx="629">
                  <c:v>1320.64</c:v>
                </c:pt>
                <c:pt idx="630">
                  <c:v>1292.28</c:v>
                </c:pt>
                <c:pt idx="631">
                  <c:v>1218.8900000000001</c:v>
                </c:pt>
                <c:pt idx="632">
                  <c:v>1131.42</c:v>
                </c:pt>
                <c:pt idx="633">
                  <c:v>1253.3</c:v>
                </c:pt>
                <c:pt idx="634">
                  <c:v>1246.96</c:v>
                </c:pt>
                <c:pt idx="635">
                  <c:v>1257.5999999999999</c:v>
                </c:pt>
                <c:pt idx="636">
                  <c:v>1312.41</c:v>
                </c:pt>
                <c:pt idx="637">
                  <c:v>1365.68</c:v>
                </c:pt>
                <c:pt idx="638">
                  <c:v>1408.47</c:v>
                </c:pt>
                <c:pt idx="639">
                  <c:v>1397.91</c:v>
                </c:pt>
                <c:pt idx="640">
                  <c:v>1310.33</c:v>
                </c:pt>
                <c:pt idx="641">
                  <c:v>1362.16</c:v>
                </c:pt>
                <c:pt idx="642">
                  <c:v>1379.32</c:v>
                </c:pt>
                <c:pt idx="643">
                  <c:v>1406.58</c:v>
                </c:pt>
                <c:pt idx="644">
                  <c:v>1440.67</c:v>
                </c:pt>
                <c:pt idx="645">
                  <c:v>1412.16</c:v>
                </c:pt>
                <c:pt idx="646">
                  <c:v>1416.18</c:v>
                </c:pt>
                <c:pt idx="647">
                  <c:v>1426.19</c:v>
                </c:pt>
                <c:pt idx="648">
                  <c:v>1498.11</c:v>
                </c:pt>
                <c:pt idx="649">
                  <c:v>1514.68</c:v>
                </c:pt>
                <c:pt idx="650">
                  <c:v>1569.19</c:v>
                </c:pt>
                <c:pt idx="651">
                  <c:v>1597.57</c:v>
                </c:pt>
                <c:pt idx="652">
                  <c:v>1630.74</c:v>
                </c:pt>
                <c:pt idx="653">
                  <c:v>1606.28</c:v>
                </c:pt>
                <c:pt idx="654">
                  <c:v>1685.73</c:v>
                </c:pt>
                <c:pt idx="655">
                  <c:v>1632.97</c:v>
                </c:pt>
                <c:pt idx="656">
                  <c:v>1681.55</c:v>
                </c:pt>
                <c:pt idx="657">
                  <c:v>1756.54</c:v>
                </c:pt>
                <c:pt idx="658">
                  <c:v>1805.81</c:v>
                </c:pt>
                <c:pt idx="659">
                  <c:v>1848.36</c:v>
                </c:pt>
                <c:pt idx="660">
                  <c:v>1782.59</c:v>
                </c:pt>
                <c:pt idx="661">
                  <c:v>1859.45</c:v>
                </c:pt>
                <c:pt idx="662">
                  <c:v>1872.34</c:v>
                </c:pt>
                <c:pt idx="663">
                  <c:v>1883.95</c:v>
                </c:pt>
                <c:pt idx="664">
                  <c:v>1923.57</c:v>
                </c:pt>
                <c:pt idx="665">
                  <c:v>1960.23</c:v>
                </c:pt>
                <c:pt idx="666">
                  <c:v>1930.67</c:v>
                </c:pt>
                <c:pt idx="667">
                  <c:v>2003.37</c:v>
                </c:pt>
                <c:pt idx="668">
                  <c:v>1972.29</c:v>
                </c:pt>
                <c:pt idx="669">
                  <c:v>2018.05</c:v>
                </c:pt>
                <c:pt idx="670">
                  <c:v>2067.56</c:v>
                </c:pt>
                <c:pt idx="671">
                  <c:v>2058.9</c:v>
                </c:pt>
                <c:pt idx="672">
                  <c:v>1994.99</c:v>
                </c:pt>
                <c:pt idx="673">
                  <c:v>2104.5</c:v>
                </c:pt>
                <c:pt idx="674">
                  <c:v>2067.89</c:v>
                </c:pt>
                <c:pt idx="675">
                  <c:v>2085.5100000000002</c:v>
                </c:pt>
                <c:pt idx="676">
                  <c:v>2107.39</c:v>
                </c:pt>
                <c:pt idx="677">
                  <c:v>2063.11</c:v>
                </c:pt>
                <c:pt idx="678">
                  <c:v>2103.84</c:v>
                </c:pt>
                <c:pt idx="679">
                  <c:v>1972.18</c:v>
                </c:pt>
                <c:pt idx="680">
                  <c:v>1920.03</c:v>
                </c:pt>
                <c:pt idx="681">
                  <c:v>2079.36</c:v>
                </c:pt>
                <c:pt idx="682">
                  <c:v>2080.41</c:v>
                </c:pt>
                <c:pt idx="683">
                  <c:v>2043.94</c:v>
                </c:pt>
                <c:pt idx="684">
                  <c:v>1940.24</c:v>
                </c:pt>
                <c:pt idx="685">
                  <c:v>1932.23</c:v>
                </c:pt>
                <c:pt idx="686">
                  <c:v>2059.7399999999998</c:v>
                </c:pt>
                <c:pt idx="687">
                  <c:v>2065.3000000000002</c:v>
                </c:pt>
                <c:pt idx="688">
                  <c:v>2096.96</c:v>
                </c:pt>
                <c:pt idx="689">
                  <c:v>2098.86</c:v>
                </c:pt>
                <c:pt idx="690">
                  <c:v>2173.6</c:v>
                </c:pt>
                <c:pt idx="691">
                  <c:v>2170.9499999999998</c:v>
                </c:pt>
                <c:pt idx="692">
                  <c:v>2168.27</c:v>
                </c:pt>
                <c:pt idx="693">
                  <c:v>2126.15</c:v>
                </c:pt>
                <c:pt idx="694">
                  <c:v>2198.81</c:v>
                </c:pt>
                <c:pt idx="695">
                  <c:v>2238.83</c:v>
                </c:pt>
                <c:pt idx="696">
                  <c:v>2278.87</c:v>
                </c:pt>
                <c:pt idx="697">
                  <c:v>2363.64</c:v>
                </c:pt>
                <c:pt idx="698">
                  <c:v>2362.7199999999998</c:v>
                </c:pt>
                <c:pt idx="699">
                  <c:v>2384.1999999999998</c:v>
                </c:pt>
                <c:pt idx="700">
                  <c:v>2411.8000000000002</c:v>
                </c:pt>
                <c:pt idx="701">
                  <c:v>2423.41</c:v>
                </c:pt>
                <c:pt idx="702">
                  <c:v>2470.3000000000002</c:v>
                </c:pt>
                <c:pt idx="703">
                  <c:v>2471.65</c:v>
                </c:pt>
                <c:pt idx="704">
                  <c:v>2519.36</c:v>
                </c:pt>
                <c:pt idx="705">
                  <c:v>2575.2600000000002</c:v>
                </c:pt>
                <c:pt idx="706">
                  <c:v>2647.58</c:v>
                </c:pt>
                <c:pt idx="707">
                  <c:v>2673.61</c:v>
                </c:pt>
                <c:pt idx="708">
                  <c:v>2823.81</c:v>
                </c:pt>
                <c:pt idx="709">
                  <c:v>2713.83</c:v>
                </c:pt>
                <c:pt idx="710">
                  <c:v>2640.87</c:v>
                </c:pt>
                <c:pt idx="711">
                  <c:v>2648.05</c:v>
                </c:pt>
                <c:pt idx="712">
                  <c:v>2705.27</c:v>
                </c:pt>
                <c:pt idx="713">
                  <c:v>2718.37</c:v>
                </c:pt>
                <c:pt idx="714">
                  <c:v>2816.29</c:v>
                </c:pt>
                <c:pt idx="715">
                  <c:v>2901.52</c:v>
                </c:pt>
                <c:pt idx="716">
                  <c:v>2913.98</c:v>
                </c:pt>
                <c:pt idx="717">
                  <c:v>2711.74</c:v>
                </c:pt>
                <c:pt idx="718">
                  <c:v>2760.17</c:v>
                </c:pt>
                <c:pt idx="719">
                  <c:v>2506.85</c:v>
                </c:pt>
                <c:pt idx="720">
                  <c:v>2704.1</c:v>
                </c:pt>
                <c:pt idx="721">
                  <c:v>2784.49</c:v>
                </c:pt>
                <c:pt idx="722">
                  <c:v>2834.4</c:v>
                </c:pt>
                <c:pt idx="723">
                  <c:v>2945.83</c:v>
                </c:pt>
                <c:pt idx="724">
                  <c:v>2752.06</c:v>
                </c:pt>
                <c:pt idx="725">
                  <c:v>2941.76</c:v>
                </c:pt>
                <c:pt idx="726">
                  <c:v>2980.38</c:v>
                </c:pt>
                <c:pt idx="727">
                  <c:v>2926.46</c:v>
                </c:pt>
                <c:pt idx="728">
                  <c:v>2976.74</c:v>
                </c:pt>
                <c:pt idx="729">
                  <c:v>3037.56</c:v>
                </c:pt>
                <c:pt idx="730">
                  <c:v>3140.98</c:v>
                </c:pt>
                <c:pt idx="731">
                  <c:v>3230.78</c:v>
                </c:pt>
                <c:pt idx="732">
                  <c:v>3225.52</c:v>
                </c:pt>
                <c:pt idx="733">
                  <c:v>2954.22</c:v>
                </c:pt>
                <c:pt idx="734">
                  <c:v>2584.59</c:v>
                </c:pt>
                <c:pt idx="735">
                  <c:v>2912.43</c:v>
                </c:pt>
                <c:pt idx="736">
                  <c:v>3044.31</c:v>
                </c:pt>
                <c:pt idx="737">
                  <c:v>3100.29</c:v>
                </c:pt>
                <c:pt idx="738">
                  <c:v>3271.12</c:v>
                </c:pt>
                <c:pt idx="739">
                  <c:v>3500.31</c:v>
                </c:pt>
                <c:pt idx="740">
                  <c:v>3363</c:v>
                </c:pt>
                <c:pt idx="741">
                  <c:v>3269.96</c:v>
                </c:pt>
                <c:pt idx="742">
                  <c:v>3621.63</c:v>
                </c:pt>
                <c:pt idx="743">
                  <c:v>3756.07</c:v>
                </c:pt>
                <c:pt idx="744">
                  <c:v>3714.24</c:v>
                </c:pt>
                <c:pt idx="745" formatCode="#,##0.00">
                  <c:v>3811.15</c:v>
                </c:pt>
                <c:pt idx="746" formatCode="#,##0.00">
                  <c:v>3972.89</c:v>
                </c:pt>
                <c:pt idx="747" formatCode="#,##0.00">
                  <c:v>4181.17</c:v>
                </c:pt>
                <c:pt idx="748" formatCode="#,##0.00">
                  <c:v>4204.1099999999997</c:v>
                </c:pt>
                <c:pt idx="749" formatCode="#,##0.00">
                  <c:v>4297.5</c:v>
                </c:pt>
                <c:pt idx="750" formatCode="#,##0.00">
                  <c:v>4395.26</c:v>
                </c:pt>
                <c:pt idx="751" formatCode="#,##0.00">
                  <c:v>4522.68</c:v>
                </c:pt>
                <c:pt idx="752" formatCode="#,##0.00">
                  <c:v>4307.54</c:v>
                </c:pt>
                <c:pt idx="753" formatCode="#,##0.00">
                  <c:v>4605.38</c:v>
                </c:pt>
                <c:pt idx="754" formatCode="#,##0.00">
                  <c:v>4567</c:v>
                </c:pt>
                <c:pt idx="755" formatCode="#,##0.00">
                  <c:v>4766.18</c:v>
                </c:pt>
                <c:pt idx="756" formatCode="#,##0.00">
                  <c:v>4515.55</c:v>
                </c:pt>
                <c:pt idx="757" formatCode="#,##0.00">
                  <c:v>4373.9399999999996</c:v>
                </c:pt>
                <c:pt idx="758" formatCode="#,##0.00">
                  <c:v>4530.41</c:v>
                </c:pt>
                <c:pt idx="759" formatCode="#,##0.00">
                  <c:v>4131.93</c:v>
                </c:pt>
                <c:pt idx="760" formatCode="#,##0.00">
                  <c:v>4132.1499999999996</c:v>
                </c:pt>
                <c:pt idx="761" formatCode="#,##0.00">
                  <c:v>3785.38</c:v>
                </c:pt>
                <c:pt idx="762" formatCode="#,##0.00">
                  <c:v>4130.29</c:v>
                </c:pt>
                <c:pt idx="763" formatCode="#,##0.00">
                  <c:v>3955</c:v>
                </c:pt>
                <c:pt idx="764" formatCode="#,##0.00">
                  <c:v>3585.62</c:v>
                </c:pt>
                <c:pt idx="765" formatCode="#,##0.00">
                  <c:v>3871.98</c:v>
                </c:pt>
                <c:pt idx="766" formatCode="#,##0.00">
                  <c:v>4080.11</c:v>
                </c:pt>
                <c:pt idx="767" formatCode="#,##0.00">
                  <c:v>3839.5</c:v>
                </c:pt>
                <c:pt idx="768" formatCode="#,##0.00">
                  <c:v>4076.6</c:v>
                </c:pt>
                <c:pt idx="769" formatCode="#,##0.00">
                  <c:v>3970.15</c:v>
                </c:pt>
                <c:pt idx="770" formatCode="#,##0.00">
                  <c:v>4109.3100000000004</c:v>
                </c:pt>
                <c:pt idx="771" formatCode="#,##0.00">
                  <c:v>4169.4799999999996</c:v>
                </c:pt>
                <c:pt idx="772" formatCode="#,##0.00">
                  <c:v>4179.83</c:v>
                </c:pt>
                <c:pt idx="773" formatCode="#,##0.00">
                  <c:v>4450.38</c:v>
                </c:pt>
                <c:pt idx="774" formatCode="#,##0.00">
                  <c:v>4588.96</c:v>
                </c:pt>
                <c:pt idx="775" formatCode="#,##0.00">
                  <c:v>4507.66</c:v>
                </c:pt>
                <c:pt idx="776" formatCode="#,##0.00">
                  <c:v>4288.05</c:v>
                </c:pt>
                <c:pt idx="777" formatCode="#,##0.00">
                  <c:v>4193.8</c:v>
                </c:pt>
                <c:pt idx="778" formatCode="#,##0.00">
                  <c:v>4567.8</c:v>
                </c:pt>
                <c:pt idx="779" formatCode="#,##0.00">
                  <c:v>4769.83</c:v>
                </c:pt>
                <c:pt idx="780" formatCode="#,##0.00">
                  <c:v>4845.6499999999996</c:v>
                </c:pt>
                <c:pt idx="781" formatCode="#,##0.00">
                  <c:v>5096.2700000000004</c:v>
                </c:pt>
                <c:pt idx="782" formatCode="#,##0.00">
                  <c:v>5254.35</c:v>
                </c:pt>
                <c:pt idx="783" formatCode="#,##0.00">
                  <c:v>5035.6899999999996</c:v>
                </c:pt>
                <c:pt idx="784" formatCode="#,##0.00">
                  <c:v>5277.51</c:v>
                </c:pt>
                <c:pt idx="785" formatCode="#,##0.00">
                  <c:v>5460.48</c:v>
                </c:pt>
                <c:pt idx="786" formatCode="#,##0.00">
                  <c:v>5522.3</c:v>
                </c:pt>
                <c:pt idx="787" formatCode="#,##0.00">
                  <c:v>5648.4</c:v>
                </c:pt>
                <c:pt idx="788" formatCode="#,##0.00">
                  <c:v>5762.48</c:v>
                </c:pt>
                <c:pt idx="789" formatCode="#,##0.00">
                  <c:v>5705.45</c:v>
                </c:pt>
                <c:pt idx="790" formatCode="#,##0.00">
                  <c:v>6032.38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513-8528-180169AC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912095"/>
        <c:axId val="1122912511"/>
      </c:lineChart>
      <c:dateAx>
        <c:axId val="911143055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38047"/>
        <c:crosses val="autoZero"/>
        <c:auto val="1"/>
        <c:lblOffset val="100"/>
        <c:baseTimeUnit val="months"/>
      </c:dateAx>
      <c:valAx>
        <c:axId val="13249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M2 (Nominal)</a:t>
                </a:r>
                <a:r>
                  <a:rPr lang="en-GB" baseline="0"/>
                  <a:t> WoW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43055"/>
        <c:crosses val="autoZero"/>
        <c:crossBetween val="between"/>
      </c:valAx>
      <c:valAx>
        <c:axId val="1122912511"/>
        <c:scaling>
          <c:logBase val="2"/>
          <c:orientation val="minMax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S&amp;P 500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12095"/>
        <c:crosses val="max"/>
        <c:crossBetween val="between"/>
      </c:valAx>
      <c:dateAx>
        <c:axId val="1122912095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122912511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44824</xdr:colOff>
      <xdr:row>36</xdr:row>
      <xdr:rowOff>56028</xdr:rowOff>
    </xdr:from>
    <xdr:to>
      <xdr:col>11</xdr:col>
      <xdr:colOff>997323</xdr:colOff>
      <xdr:row>53</xdr:row>
      <xdr:rowOff>145675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33620</xdr:colOff>
      <xdr:row>36</xdr:row>
      <xdr:rowOff>56029</xdr:rowOff>
    </xdr:from>
    <xdr:to>
      <xdr:col>18</xdr:col>
      <xdr:colOff>974913</xdr:colOff>
      <xdr:row>53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758637</xdr:colOff>
      <xdr:row>1</xdr:row>
      <xdr:rowOff>185736</xdr:rowOff>
    </xdr:from>
    <xdr:to>
      <xdr:col>29</xdr:col>
      <xdr:colOff>560293</xdr:colOff>
      <xdr:row>21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17368</xdr:colOff>
      <xdr:row>54</xdr:row>
      <xdr:rowOff>24095</xdr:rowOff>
    </xdr:from>
    <xdr:to>
      <xdr:col>11</xdr:col>
      <xdr:colOff>997323</xdr:colOff>
      <xdr:row>72</xdr:row>
      <xdr:rowOff>168089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44823</xdr:colOff>
      <xdr:row>54</xdr:row>
      <xdr:rowOff>33618</xdr:rowOff>
    </xdr:from>
    <xdr:to>
      <xdr:col>18</xdr:col>
      <xdr:colOff>997324</xdr:colOff>
      <xdr:row>72</xdr:row>
      <xdr:rowOff>156884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4760</xdr:rowOff>
    </xdr:from>
    <xdr:to>
      <xdr:col>10</xdr:col>
      <xdr:colOff>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097"/>
  <sheetViews>
    <sheetView zoomScaleNormal="100" workbookViewId="0">
      <pane ySplit="1" topLeftCell="A2" activePane="bottomLeft" state="frozen"/>
      <selection pane="bottomLeft" activeCell="D26" sqref="D26"/>
    </sheetView>
  </sheetViews>
  <sheetFormatPr defaultRowHeight="15" x14ac:dyDescent="0.25"/>
  <cols>
    <col min="1" max="1" width="14" style="2" customWidth="1"/>
    <col min="2" max="2" width="26.5703125" customWidth="1"/>
    <col min="3" max="4" width="10.5703125" style="5" customWidth="1"/>
    <col min="7" max="7" width="18.140625" bestFit="1" customWidth="1"/>
    <col min="8" max="8" width="11.140625" bestFit="1" customWidth="1"/>
    <col min="9" max="9" width="16" customWidth="1"/>
    <col min="10" max="10" width="20.28515625" customWidth="1"/>
    <col min="11" max="11" width="16.42578125" customWidth="1"/>
    <col min="12" max="12" width="15.85546875" customWidth="1"/>
    <col min="13" max="13" width="2.5703125" customWidth="1"/>
    <col min="14" max="14" width="18.5703125" customWidth="1"/>
    <col min="15" max="16" width="14.42578125" customWidth="1"/>
    <col min="17" max="17" width="19.5703125" customWidth="1"/>
    <col min="18" max="18" width="16.5703125" customWidth="1"/>
    <col min="19" max="19" width="15.7109375" customWidth="1"/>
    <col min="20" max="22" width="11.5703125" customWidth="1"/>
    <col min="23" max="23" width="13.7109375" bestFit="1" customWidth="1"/>
  </cols>
  <sheetData>
    <row r="1" spans="1:19" ht="45.75" customHeight="1" thickBot="1" x14ac:dyDescent="0.3">
      <c r="A1" s="3" t="s">
        <v>0</v>
      </c>
      <c r="B1" s="6" t="s">
        <v>32</v>
      </c>
      <c r="C1" s="4" t="s">
        <v>33</v>
      </c>
      <c r="D1" s="4" t="s">
        <v>1</v>
      </c>
      <c r="G1" s="71" t="s">
        <v>34</v>
      </c>
      <c r="H1" s="72"/>
      <c r="I1" s="72"/>
      <c r="J1" s="72"/>
      <c r="K1" s="72"/>
      <c r="L1" s="73"/>
      <c r="M1" s="67"/>
      <c r="N1" s="74" t="s">
        <v>35</v>
      </c>
      <c r="O1" s="74"/>
      <c r="P1" s="74"/>
      <c r="Q1" s="74"/>
      <c r="R1" s="74"/>
      <c r="S1" s="75"/>
    </row>
    <row r="2" spans="1:19" x14ac:dyDescent="0.25">
      <c r="A2" s="2">
        <v>21551</v>
      </c>
      <c r="B2" s="1">
        <v>286.60000000000002</v>
      </c>
      <c r="G2" s="26" t="s">
        <v>24</v>
      </c>
      <c r="H2" s="16"/>
      <c r="I2" s="27" t="s">
        <v>12</v>
      </c>
      <c r="J2" s="18">
        <v>1</v>
      </c>
      <c r="K2" s="18">
        <v>2</v>
      </c>
      <c r="L2" s="16">
        <v>3</v>
      </c>
      <c r="M2" s="68"/>
      <c r="N2" s="61" t="s">
        <v>24</v>
      </c>
      <c r="O2" s="16"/>
      <c r="P2" s="27" t="s">
        <v>12</v>
      </c>
      <c r="Q2" s="18">
        <v>1</v>
      </c>
      <c r="R2" s="18">
        <v>2</v>
      </c>
      <c r="S2" s="16">
        <v>3</v>
      </c>
    </row>
    <row r="3" spans="1:19" x14ac:dyDescent="0.25">
      <c r="A3" s="2">
        <v>21582</v>
      </c>
      <c r="B3" s="1">
        <v>287.7</v>
      </c>
      <c r="C3" s="5">
        <f>B3/B2-1</f>
        <v>3.8381018841588954E-3</v>
      </c>
      <c r="G3" s="19" t="s">
        <v>2</v>
      </c>
      <c r="H3" s="20">
        <f>AVERAGE(C:C)</f>
        <v>5.4880317519831615E-3</v>
      </c>
      <c r="I3" s="21" t="s">
        <v>19</v>
      </c>
      <c r="J3" s="10">
        <f>$H$3+(J$2*$H$7)</f>
        <v>1.0159591116806244E-2</v>
      </c>
      <c r="K3" s="10">
        <f>$H$3+(K$2*$H$7)</f>
        <v>1.4831150481629328E-2</v>
      </c>
      <c r="L3" s="11">
        <f>$H$3+(L$2*$H$7)</f>
        <v>1.9502709846452408E-2</v>
      </c>
      <c r="M3" s="68"/>
      <c r="N3" s="28" t="s">
        <v>2</v>
      </c>
      <c r="O3" s="20">
        <f>AVERAGE(D:D)</f>
        <v>6.8682164697198747E-2</v>
      </c>
      <c r="P3" s="21" t="s">
        <v>19</v>
      </c>
      <c r="Q3" s="10">
        <f>$O$3+(Q$2*$O$7)</f>
        <v>0.10691322719304522</v>
      </c>
      <c r="R3" s="10">
        <f>$O$3+(R$2*$O$7)</f>
        <v>0.1451442896888917</v>
      </c>
      <c r="S3" s="11">
        <f>$O$3+(S$2*$O$7)</f>
        <v>0.18337535218473816</v>
      </c>
    </row>
    <row r="4" spans="1:19" x14ac:dyDescent="0.25">
      <c r="A4" s="2">
        <v>21610</v>
      </c>
      <c r="B4" s="1">
        <v>289.2</v>
      </c>
      <c r="C4" s="5">
        <f t="shared" ref="C4:C67" si="0">B4/B3-1</f>
        <v>5.2137643378520337E-3</v>
      </c>
      <c r="G4" s="19" t="s">
        <v>16</v>
      </c>
      <c r="H4" s="20">
        <f>_xlfn.STDEV.S(C:C)/SQRT(COUNT(C:C))</f>
        <v>1.6620662334692818E-4</v>
      </c>
      <c r="I4" s="19" t="s">
        <v>20</v>
      </c>
      <c r="J4" s="10">
        <f>$H$3-(J$2*$H$7)</f>
        <v>8.1647238716007868E-4</v>
      </c>
      <c r="K4" s="10">
        <f>$H$3-(K$2*$H$7)</f>
        <v>-3.8550869776630041E-3</v>
      </c>
      <c r="L4" s="11">
        <f>$H$3-(L$2*$H$7)</f>
        <v>-8.5266463424860869E-3</v>
      </c>
      <c r="M4" s="68"/>
      <c r="N4" s="28" t="s">
        <v>16</v>
      </c>
      <c r="O4" s="20">
        <f>_xlfn.STDEV.S(D:D)/SQRT(COUNT(D:D))</f>
        <v>1.3697699644591524E-3</v>
      </c>
      <c r="P4" s="19" t="s">
        <v>20</v>
      </c>
      <c r="Q4" s="10">
        <f>$O$3-(Q$2*$O$7)</f>
        <v>3.0451102201352269E-2</v>
      </c>
      <c r="R4" s="10">
        <f>$O$3-(R$2*$O$7)</f>
        <v>-7.7799602944942092E-3</v>
      </c>
      <c r="S4" s="11">
        <f>$O$3-(S$2*$O$7)</f>
        <v>-4.601102279034068E-2</v>
      </c>
    </row>
    <row r="5" spans="1:19" x14ac:dyDescent="0.25">
      <c r="A5" s="2">
        <v>21641</v>
      </c>
      <c r="B5" s="1">
        <v>290.10000000000002</v>
      </c>
      <c r="C5" s="5">
        <f t="shared" si="0"/>
        <v>3.1120331950209579E-3</v>
      </c>
      <c r="G5" s="19" t="s">
        <v>3</v>
      </c>
      <c r="H5" s="20">
        <f>MEDIAN(C:C)</f>
        <v>5.2598127055709654E-3</v>
      </c>
      <c r="I5" s="19" t="s">
        <v>21</v>
      </c>
      <c r="J5" s="9">
        <f>COUNTIFS($C:$C,"&gt;="&amp;J4,$C:$C,"&lt;="&amp;J3)</f>
        <v>646</v>
      </c>
      <c r="K5" s="9">
        <f t="shared" ref="K5:L5" si="1">COUNTIFS($C:$C,"&gt;="&amp;K4,$C:$C,"&lt;="&amp;K3)</f>
        <v>769</v>
      </c>
      <c r="L5" s="22">
        <f t="shared" si="1"/>
        <v>782</v>
      </c>
      <c r="M5" s="68"/>
      <c r="N5" s="28" t="s">
        <v>3</v>
      </c>
      <c r="O5" s="20">
        <f>MEDIAN(D:D)</f>
        <v>6.6591545200101798E-2</v>
      </c>
      <c r="P5" s="19" t="s">
        <v>21</v>
      </c>
      <c r="Q5" s="9">
        <f>COUNTIFS($D:$D,"&gt;="&amp;Q4,$D:$D,"&lt;="&amp;Q3)</f>
        <v>604</v>
      </c>
      <c r="R5" s="9">
        <f>COUNTIFS($D:$D,"&gt;="&amp;R4,$D:$D,"&lt;="&amp;R3)</f>
        <v>751</v>
      </c>
      <c r="S5" s="22">
        <f>COUNTIFS($D:$D,"&gt;="&amp;S4,$D:$D,"&lt;="&amp;S3)</f>
        <v>766</v>
      </c>
    </row>
    <row r="6" spans="1:19" x14ac:dyDescent="0.25">
      <c r="A6" s="2">
        <v>21671</v>
      </c>
      <c r="B6" s="1">
        <v>292.2</v>
      </c>
      <c r="C6" s="5">
        <f t="shared" si="0"/>
        <v>7.2388831437433243E-3</v>
      </c>
      <c r="G6" s="19" t="s">
        <v>17</v>
      </c>
      <c r="H6" s="20">
        <f>MODE(C:C)</f>
        <v>7.6804915514592231E-3</v>
      </c>
      <c r="I6" s="19" t="s">
        <v>22</v>
      </c>
      <c r="J6" s="10">
        <f>J5/$H$15</f>
        <v>0.8177215189873418</v>
      </c>
      <c r="K6" s="10">
        <f>K5/$H$15</f>
        <v>0.97341772151898731</v>
      </c>
      <c r="L6" s="11">
        <f>L5/$H$15</f>
        <v>0.98987341772151893</v>
      </c>
      <c r="M6" s="68"/>
      <c r="N6" s="28" t="s">
        <v>17</v>
      </c>
      <c r="O6" s="20" t="e">
        <f>MODE(D:D)</f>
        <v>#N/A</v>
      </c>
      <c r="P6" s="19" t="s">
        <v>22</v>
      </c>
      <c r="Q6" s="10">
        <f>Q5/$H$15</f>
        <v>0.76455696202531642</v>
      </c>
      <c r="R6" s="10">
        <f>R5/$H$15</f>
        <v>0.95063291139240502</v>
      </c>
      <c r="S6" s="11">
        <f>S5/$H$15</f>
        <v>0.96962025316455691</v>
      </c>
    </row>
    <row r="7" spans="1:19" ht="15.75" thickBot="1" x14ac:dyDescent="0.3">
      <c r="A7" s="2">
        <v>21702</v>
      </c>
      <c r="B7" s="1">
        <v>294.10000000000002</v>
      </c>
      <c r="C7" s="5">
        <f t="shared" si="0"/>
        <v>6.5023956194387722E-3</v>
      </c>
      <c r="G7" s="19" t="s">
        <v>4</v>
      </c>
      <c r="H7" s="20">
        <f>_xlfn.STDEV.S(C:C)</f>
        <v>4.6715593648230828E-3</v>
      </c>
      <c r="I7" s="23" t="s">
        <v>23</v>
      </c>
      <c r="J7" s="13">
        <v>0.68269999999999997</v>
      </c>
      <c r="K7" s="13">
        <v>0.95450000000000002</v>
      </c>
      <c r="L7" s="14">
        <v>0.99729999999999996</v>
      </c>
      <c r="M7" s="68"/>
      <c r="N7" s="28" t="s">
        <v>4</v>
      </c>
      <c r="O7" s="20">
        <f>_xlfn.STDEV.S(D:D)</f>
        <v>3.8231062495846478E-2</v>
      </c>
      <c r="P7" s="23" t="s">
        <v>23</v>
      </c>
      <c r="Q7" s="13">
        <v>0.68269999999999997</v>
      </c>
      <c r="R7" s="13">
        <v>0.95450000000000002</v>
      </c>
      <c r="S7" s="14">
        <v>0.99729999999999996</v>
      </c>
    </row>
    <row r="8" spans="1:19" x14ac:dyDescent="0.25">
      <c r="A8" s="2">
        <v>21732</v>
      </c>
      <c r="B8" s="1">
        <v>295.2</v>
      </c>
      <c r="C8" s="5">
        <f t="shared" si="0"/>
        <v>3.7402244134647766E-3</v>
      </c>
      <c r="G8" s="19" t="s">
        <v>18</v>
      </c>
      <c r="H8" s="29">
        <f>_xlfn.VAR.S(C:C)</f>
        <v>2.1823466899066241E-5</v>
      </c>
      <c r="I8" s="15"/>
      <c r="J8" s="32" t="s">
        <v>25</v>
      </c>
      <c r="K8" s="32" t="s">
        <v>26</v>
      </c>
      <c r="L8" s="33" t="s">
        <v>28</v>
      </c>
      <c r="M8" s="68"/>
      <c r="N8" s="28" t="s">
        <v>18</v>
      </c>
      <c r="O8" s="20">
        <f>_xlfn.VAR.S(D:D)</f>
        <v>1.4616141395613191E-3</v>
      </c>
      <c r="P8" s="15"/>
      <c r="Q8" s="32" t="s">
        <v>25</v>
      </c>
      <c r="R8" s="32" t="s">
        <v>26</v>
      </c>
      <c r="S8" s="33" t="s">
        <v>28</v>
      </c>
    </row>
    <row r="9" spans="1:19" x14ac:dyDescent="0.25">
      <c r="A9" s="2">
        <v>21763</v>
      </c>
      <c r="B9" s="1">
        <v>296.39999999999998</v>
      </c>
      <c r="C9" s="5">
        <f t="shared" si="0"/>
        <v>4.0650406504063596E-3</v>
      </c>
      <c r="G9" s="19" t="s">
        <v>10</v>
      </c>
      <c r="H9" s="30">
        <f>KURT(C:C)</f>
        <v>43.861276639007031</v>
      </c>
      <c r="I9" s="19" t="s">
        <v>2</v>
      </c>
      <c r="J9" s="10">
        <f>AVERAGEIF(C:C,"&gt;0")</f>
        <v>5.9666363424797485E-3</v>
      </c>
      <c r="K9" s="10">
        <f>AVERAGEIF(C:C,"&lt;0")</f>
        <v>-1.9103975427766349E-3</v>
      </c>
      <c r="L9" s="11">
        <v>0</v>
      </c>
      <c r="M9" s="68"/>
      <c r="N9" s="28" t="s">
        <v>10</v>
      </c>
      <c r="O9" s="25">
        <f>KURT(D:D)</f>
        <v>4.9495379913186746</v>
      </c>
      <c r="P9" s="19" t="s">
        <v>2</v>
      </c>
      <c r="Q9" s="10">
        <f>AVERAGEIF(D:D,"&gt;0")</f>
        <v>7.074102037598963E-2</v>
      </c>
      <c r="R9" s="10">
        <f>AVERAGEIF(D:D,"&lt;0")</f>
        <v>-2.9499515485141778E-2</v>
      </c>
      <c r="S9" s="11">
        <v>0</v>
      </c>
    </row>
    <row r="10" spans="1:19" x14ac:dyDescent="0.25">
      <c r="A10" s="2">
        <v>21794</v>
      </c>
      <c r="B10" s="1">
        <v>296.7</v>
      </c>
      <c r="C10" s="5">
        <f t="shared" si="0"/>
        <v>1.0121457489880026E-3</v>
      </c>
      <c r="G10" s="19" t="s">
        <v>11</v>
      </c>
      <c r="H10" s="30">
        <f>SKEW(C:C)</f>
        <v>4.1289000899832056</v>
      </c>
      <c r="I10" s="19" t="s">
        <v>8</v>
      </c>
      <c r="J10" s="9">
        <f>COUNTIF(C:C,"&gt;0")</f>
        <v>742</v>
      </c>
      <c r="K10" s="9">
        <f>COUNTIF(C:C,"&lt;0")</f>
        <v>48</v>
      </c>
      <c r="L10" s="22">
        <f>COUNTIF(C:C,0)</f>
        <v>0</v>
      </c>
      <c r="M10" s="68"/>
      <c r="N10" s="28" t="s">
        <v>11</v>
      </c>
      <c r="O10" s="25">
        <f>SKEW(D:D)</f>
        <v>1.025749402147949</v>
      </c>
      <c r="P10" s="19" t="s">
        <v>8</v>
      </c>
      <c r="Q10" s="9">
        <f>COUNTIF(D:D,"&gt;0")</f>
        <v>763</v>
      </c>
      <c r="R10" s="9">
        <f>COUNTIF(D:D,"&lt;0")</f>
        <v>16</v>
      </c>
      <c r="S10" s="22">
        <f>COUNTIF(J:J,0)</f>
        <v>0</v>
      </c>
    </row>
    <row r="11" spans="1:19" x14ac:dyDescent="0.25">
      <c r="A11" s="2">
        <v>21824</v>
      </c>
      <c r="B11" s="1">
        <v>296.5</v>
      </c>
      <c r="C11" s="5">
        <f t="shared" si="0"/>
        <v>-6.7408156386916662E-4</v>
      </c>
      <c r="G11" s="19" t="s">
        <v>7</v>
      </c>
      <c r="H11" s="29">
        <f>H13-H12</f>
        <v>7.5428409595135637E-2</v>
      </c>
      <c r="I11" s="19" t="s">
        <v>27</v>
      </c>
      <c r="J11" s="10">
        <f>J10/$H$15</f>
        <v>0.93924050632911393</v>
      </c>
      <c r="K11" s="10">
        <f>K10/$H$15</f>
        <v>6.0759493670886074E-2</v>
      </c>
      <c r="L11" s="11">
        <f>L10/$H$15</f>
        <v>0</v>
      </c>
      <c r="M11" s="68"/>
      <c r="N11" s="28" t="s">
        <v>7</v>
      </c>
      <c r="O11" s="20">
        <f>O13-O12</f>
        <v>0.31296088257420729</v>
      </c>
      <c r="P11" s="19" t="s">
        <v>27</v>
      </c>
      <c r="Q11" s="10">
        <f>Q10/$H$15</f>
        <v>0.96582278481012662</v>
      </c>
      <c r="R11" s="10">
        <f>R10/$H$15</f>
        <v>2.0253164556962026E-2</v>
      </c>
      <c r="S11" s="11">
        <f>S10/$H$15</f>
        <v>0</v>
      </c>
    </row>
    <row r="12" spans="1:19" x14ac:dyDescent="0.25">
      <c r="A12" s="2">
        <v>21855</v>
      </c>
      <c r="B12" s="1">
        <v>297.10000000000002</v>
      </c>
      <c r="C12" s="5">
        <f t="shared" si="0"/>
        <v>2.0236087689713411E-3</v>
      </c>
      <c r="G12" s="19" t="s">
        <v>5</v>
      </c>
      <c r="H12" s="29">
        <f>MIN(C:C)</f>
        <v>-1.1701140281092481E-2</v>
      </c>
      <c r="I12" s="19" t="s">
        <v>49</v>
      </c>
      <c r="J12" s="10">
        <f>J11*J9</f>
        <v>5.6041065393923712E-3</v>
      </c>
      <c r="K12" s="10">
        <f>K11*K9</f>
        <v>-1.1607478740921326E-4</v>
      </c>
      <c r="L12" s="11">
        <f>L11*L9</f>
        <v>0</v>
      </c>
      <c r="M12" s="68"/>
      <c r="N12" s="28" t="s">
        <v>5</v>
      </c>
      <c r="O12" s="20">
        <f>MIN(D:D)</f>
        <v>-4.6553914708698518E-2</v>
      </c>
      <c r="P12" s="19" t="s">
        <v>49</v>
      </c>
      <c r="Q12" s="10">
        <f>Q11*Q9</f>
        <v>6.8323289299848211E-2</v>
      </c>
      <c r="R12" s="9">
        <f>R11*R9</f>
        <v>-5.9745854147122586E-4</v>
      </c>
      <c r="S12" s="11">
        <f>S11*S9</f>
        <v>0</v>
      </c>
    </row>
    <row r="13" spans="1:19" x14ac:dyDescent="0.25">
      <c r="A13" s="2">
        <v>21885</v>
      </c>
      <c r="B13" s="1">
        <v>297.8</v>
      </c>
      <c r="C13" s="5">
        <f t="shared" si="0"/>
        <v>2.3561090541903695E-3</v>
      </c>
      <c r="G13" s="19" t="s">
        <v>6</v>
      </c>
      <c r="H13" s="29">
        <f>MAX(C:C)</f>
        <v>6.3727269314043156E-2</v>
      </c>
      <c r="I13" s="8"/>
      <c r="J13" s="9"/>
      <c r="K13" s="9"/>
      <c r="L13" s="22"/>
      <c r="M13" s="68"/>
      <c r="N13" s="28" t="s">
        <v>6</v>
      </c>
      <c r="O13" s="20">
        <f>MAX(D:D)</f>
        <v>0.26640696786550877</v>
      </c>
      <c r="P13" s="8"/>
      <c r="Q13" s="9"/>
      <c r="R13" s="9"/>
      <c r="S13" s="22"/>
    </row>
    <row r="14" spans="1:19" x14ac:dyDescent="0.25">
      <c r="A14" s="2">
        <v>21916</v>
      </c>
      <c r="B14" s="1">
        <v>298.2</v>
      </c>
      <c r="C14" s="5">
        <f t="shared" si="0"/>
        <v>1.343183344526544E-3</v>
      </c>
      <c r="D14" s="5">
        <f t="shared" ref="D14:D76" si="2">B14/B2-1</f>
        <v>4.0474528960223077E-2</v>
      </c>
      <c r="G14" s="19" t="s">
        <v>15</v>
      </c>
      <c r="H14" s="30">
        <f>SUM(C:C)</f>
        <v>4.3355450840666974</v>
      </c>
      <c r="I14" s="8"/>
      <c r="J14" s="9"/>
      <c r="K14" s="9"/>
      <c r="L14" s="22"/>
      <c r="M14" s="68"/>
      <c r="N14" s="28" t="s">
        <v>15</v>
      </c>
      <c r="O14" s="25">
        <f>SUM(D:D)</f>
        <v>53.503406299117827</v>
      </c>
      <c r="P14" s="8"/>
      <c r="Q14" s="9"/>
      <c r="R14" s="9"/>
      <c r="S14" s="22"/>
    </row>
    <row r="15" spans="1:19" ht="15.75" thickBot="1" x14ac:dyDescent="0.3">
      <c r="A15" s="2">
        <v>21947</v>
      </c>
      <c r="B15" s="1">
        <v>298.39999999999998</v>
      </c>
      <c r="C15" s="5">
        <f t="shared" si="0"/>
        <v>6.7069081153592336E-4</v>
      </c>
      <c r="D15" s="5">
        <f t="shared" si="2"/>
        <v>3.7191518943343826E-2</v>
      </c>
      <c r="G15" s="19" t="s">
        <v>8</v>
      </c>
      <c r="H15" s="9">
        <f>COUNT(C:C)</f>
        <v>790</v>
      </c>
      <c r="I15" s="8"/>
      <c r="J15" s="9"/>
      <c r="K15" s="9"/>
      <c r="L15" s="22"/>
      <c r="M15" s="68"/>
      <c r="N15" s="28" t="s">
        <v>8</v>
      </c>
      <c r="O15" s="22">
        <f>COUNT(D:D)</f>
        <v>779</v>
      </c>
      <c r="P15" s="8"/>
      <c r="Q15" s="9"/>
      <c r="R15" s="9"/>
      <c r="S15" s="22"/>
    </row>
    <row r="16" spans="1:19" x14ac:dyDescent="0.25">
      <c r="A16" s="2">
        <v>21976</v>
      </c>
      <c r="B16" s="1">
        <v>299.3</v>
      </c>
      <c r="C16" s="5">
        <f t="shared" si="0"/>
        <v>3.0160857908847483E-3</v>
      </c>
      <c r="D16" s="5">
        <f t="shared" si="2"/>
        <v>3.4923928077455146E-2</v>
      </c>
      <c r="G16" s="17" t="s">
        <v>9</v>
      </c>
      <c r="H16" s="18" t="s">
        <v>14</v>
      </c>
      <c r="I16" s="18" t="s">
        <v>8</v>
      </c>
      <c r="J16" s="18" t="s">
        <v>7</v>
      </c>
      <c r="K16" s="18" t="s">
        <v>13</v>
      </c>
      <c r="L16" s="16" t="s">
        <v>29</v>
      </c>
      <c r="M16" s="68"/>
      <c r="N16" s="62" t="s">
        <v>9</v>
      </c>
      <c r="O16" s="18" t="s">
        <v>14</v>
      </c>
      <c r="P16" s="45" t="s">
        <v>8</v>
      </c>
      <c r="Q16" s="45" t="s">
        <v>7</v>
      </c>
      <c r="R16" s="45" t="s">
        <v>13</v>
      </c>
      <c r="S16" s="46" t="s">
        <v>29</v>
      </c>
    </row>
    <row r="17" spans="1:25" x14ac:dyDescent="0.25">
      <c r="A17" s="2">
        <v>22007</v>
      </c>
      <c r="B17" s="1">
        <v>300.10000000000002</v>
      </c>
      <c r="C17" s="5">
        <f t="shared" si="0"/>
        <v>2.6729034413632835E-3</v>
      </c>
      <c r="D17" s="5">
        <f t="shared" si="2"/>
        <v>3.4470872113064432E-2</v>
      </c>
      <c r="G17" s="55">
        <v>-8.0000000000000002E-3</v>
      </c>
      <c r="H17" s="39">
        <f>G17</f>
        <v>-8.0000000000000002E-3</v>
      </c>
      <c r="I17" s="37">
        <f>COUNTIF(C:C,"&lt;"&amp;G17)</f>
        <v>1</v>
      </c>
      <c r="J17" s="38" t="str">
        <f>"Less than "&amp;TEXT(G17,"0.00%")</f>
        <v>Less than -0.80%</v>
      </c>
      <c r="K17" s="39">
        <f t="shared" ref="K17:K36" si="3">I17/$H$15</f>
        <v>1.2658227848101266E-3</v>
      </c>
      <c r="L17" s="40">
        <f>K17</f>
        <v>1.2658227848101266E-3</v>
      </c>
      <c r="M17" s="68"/>
      <c r="N17" s="63">
        <v>0</v>
      </c>
      <c r="O17" s="39">
        <f>N17</f>
        <v>0</v>
      </c>
      <c r="P17" s="37">
        <f>COUNTIF(D:D,"&lt;"&amp;N17)</f>
        <v>16</v>
      </c>
      <c r="Q17" s="38" t="str">
        <f>"Less than "&amp;TEXT(N17,"0.00%")</f>
        <v>Less than 0.00%</v>
      </c>
      <c r="R17" s="39">
        <f t="shared" ref="R17:R36" si="4">P17/$O$15</f>
        <v>2.0539152759948651E-2</v>
      </c>
      <c r="S17" s="40">
        <f>R17</f>
        <v>2.0539152759948651E-2</v>
      </c>
    </row>
    <row r="18" spans="1:25" x14ac:dyDescent="0.25">
      <c r="A18" s="2">
        <v>22037</v>
      </c>
      <c r="B18" s="1">
        <v>300.89999999999998</v>
      </c>
      <c r="C18" s="5">
        <f t="shared" si="0"/>
        <v>2.6657780739751669E-3</v>
      </c>
      <c r="D18" s="5">
        <f t="shared" si="2"/>
        <v>2.9774127310061571E-2</v>
      </c>
      <c r="G18" s="55">
        <v>-6.4999999999999997E-3</v>
      </c>
      <c r="H18" s="39">
        <f t="shared" ref="H18:H35" si="5">G18</f>
        <v>-6.4999999999999997E-3</v>
      </c>
      <c r="I18" s="37">
        <f t="shared" ref="I18:I35" si="6">COUNTIFS(C:C,"&gt;="&amp;G17,C:C,"&lt;"&amp;G18)</f>
        <v>1</v>
      </c>
      <c r="J18" s="35" t="str">
        <f>TEXT(G17,"0.00%")&amp;" to "&amp;TEXT(G18,"0.00%")</f>
        <v>-0.80% to -0.65%</v>
      </c>
      <c r="K18" s="39">
        <f t="shared" si="3"/>
        <v>1.2658227848101266E-3</v>
      </c>
      <c r="L18" s="40">
        <f>L17+K18</f>
        <v>2.5316455696202532E-3</v>
      </c>
      <c r="M18" s="68"/>
      <c r="N18" s="63">
        <v>0.01</v>
      </c>
      <c r="O18" s="39">
        <f t="shared" ref="O18:O35" si="7">N18</f>
        <v>0.01</v>
      </c>
      <c r="P18" s="37">
        <f t="shared" ref="P18:P35" si="8">COUNTIFS(D:D,"&gt;="&amp;N17,D:D,"&lt;"&amp;N18)</f>
        <v>16</v>
      </c>
      <c r="Q18" s="35" t="str">
        <f>TEXT(N17,"0.00%")&amp;" to "&amp;TEXT(N18,"0.00%")</f>
        <v>0.00% to 1.00%</v>
      </c>
      <c r="R18" s="39">
        <f t="shared" si="4"/>
        <v>2.0539152759948651E-2</v>
      </c>
      <c r="S18" s="40">
        <f>S17+R18</f>
        <v>4.1078305519897301E-2</v>
      </c>
    </row>
    <row r="19" spans="1:25" x14ac:dyDescent="0.25">
      <c r="A19" s="2">
        <v>22068</v>
      </c>
      <c r="B19" s="1">
        <v>302.3</v>
      </c>
      <c r="C19" s="5">
        <f t="shared" si="0"/>
        <v>4.6527085410437152E-3</v>
      </c>
      <c r="D19" s="5">
        <f t="shared" si="2"/>
        <v>2.7881672900373911E-2</v>
      </c>
      <c r="G19" s="55">
        <v>-5.0000000000000001E-3</v>
      </c>
      <c r="H19" s="39">
        <f t="shared" si="5"/>
        <v>-5.0000000000000001E-3</v>
      </c>
      <c r="I19" s="37">
        <f t="shared" si="6"/>
        <v>2</v>
      </c>
      <c r="J19" s="35" t="str">
        <f t="shared" ref="J19:J35" si="9">TEXT(G18,"0.00%")&amp;" to "&amp;TEXT(G19,"0.00%")</f>
        <v>-0.65% to -0.50%</v>
      </c>
      <c r="K19" s="39">
        <f t="shared" si="3"/>
        <v>2.5316455696202532E-3</v>
      </c>
      <c r="L19" s="40">
        <f t="shared" ref="L19:L36" si="10">L18+K19</f>
        <v>5.0632911392405064E-3</v>
      </c>
      <c r="M19" s="68"/>
      <c r="N19" s="63">
        <v>0.02</v>
      </c>
      <c r="O19" s="39">
        <f t="shared" si="7"/>
        <v>0.02</v>
      </c>
      <c r="P19" s="37">
        <f t="shared" si="8"/>
        <v>31</v>
      </c>
      <c r="Q19" s="35" t="str">
        <f t="shared" ref="Q19:Q35" si="11">TEXT(N18,"0.00%")&amp;" to "&amp;TEXT(N19,"0.00%")</f>
        <v>1.00% to 2.00%</v>
      </c>
      <c r="R19" s="39">
        <f t="shared" si="4"/>
        <v>3.9794608472400517E-2</v>
      </c>
      <c r="S19" s="40">
        <f t="shared" ref="S19:S36" si="12">S18+R19</f>
        <v>8.0872913992297818E-2</v>
      </c>
    </row>
    <row r="20" spans="1:25" x14ac:dyDescent="0.25">
      <c r="A20" s="2">
        <v>22098</v>
      </c>
      <c r="B20" s="1">
        <v>304.10000000000002</v>
      </c>
      <c r="C20" s="5">
        <f t="shared" si="0"/>
        <v>5.9543499834602276E-3</v>
      </c>
      <c r="D20" s="5">
        <f t="shared" si="2"/>
        <v>3.0149051490514944E-2</v>
      </c>
      <c r="G20" s="55">
        <v>-3.5000000000000001E-3</v>
      </c>
      <c r="H20" s="39">
        <f t="shared" si="5"/>
        <v>-3.5000000000000001E-3</v>
      </c>
      <c r="I20" s="37">
        <f t="shared" si="6"/>
        <v>4</v>
      </c>
      <c r="J20" s="35" t="str">
        <f t="shared" si="9"/>
        <v>-0.50% to -0.35%</v>
      </c>
      <c r="K20" s="39">
        <f t="shared" si="3"/>
        <v>5.0632911392405064E-3</v>
      </c>
      <c r="L20" s="40">
        <f t="shared" si="10"/>
        <v>1.0126582278481013E-2</v>
      </c>
      <c r="M20" s="68"/>
      <c r="N20" s="63">
        <v>0.03</v>
      </c>
      <c r="O20" s="39">
        <f t="shared" si="7"/>
        <v>0.03</v>
      </c>
      <c r="P20" s="37">
        <f t="shared" si="8"/>
        <v>22</v>
      </c>
      <c r="Q20" s="35" t="str">
        <f t="shared" si="11"/>
        <v>2.00% to 3.00%</v>
      </c>
      <c r="R20" s="39">
        <f t="shared" si="4"/>
        <v>2.8241335044929396E-2</v>
      </c>
      <c r="S20" s="40">
        <f t="shared" si="12"/>
        <v>0.10911424903722722</v>
      </c>
    </row>
    <row r="21" spans="1:25" x14ac:dyDescent="0.25">
      <c r="A21" s="2">
        <v>22129</v>
      </c>
      <c r="B21" s="1">
        <v>306.89999999999998</v>
      </c>
      <c r="C21" s="5">
        <f t="shared" si="0"/>
        <v>9.2074975337059772E-3</v>
      </c>
      <c r="D21" s="5">
        <f t="shared" si="2"/>
        <v>3.5425101214574983E-2</v>
      </c>
      <c r="G21" s="55">
        <v>-2E-3</v>
      </c>
      <c r="H21" s="39">
        <f t="shared" si="5"/>
        <v>-2E-3</v>
      </c>
      <c r="I21" s="37">
        <f t="shared" si="6"/>
        <v>8</v>
      </c>
      <c r="J21" s="35" t="str">
        <f t="shared" si="9"/>
        <v>-0.35% to -0.20%</v>
      </c>
      <c r="K21" s="39">
        <f t="shared" si="3"/>
        <v>1.0126582278481013E-2</v>
      </c>
      <c r="L21" s="40">
        <f t="shared" si="10"/>
        <v>2.0253164556962026E-2</v>
      </c>
      <c r="M21" s="68"/>
      <c r="N21" s="63">
        <v>0.04</v>
      </c>
      <c r="O21" s="39">
        <f t="shared" si="7"/>
        <v>0.04</v>
      </c>
      <c r="P21" s="37">
        <f t="shared" si="8"/>
        <v>49</v>
      </c>
      <c r="Q21" s="35" t="str">
        <f t="shared" si="11"/>
        <v>3.00% to 4.00%</v>
      </c>
      <c r="R21" s="39">
        <f t="shared" si="4"/>
        <v>6.290115532734275E-2</v>
      </c>
      <c r="S21" s="40">
        <f t="shared" si="12"/>
        <v>0.17201540436456997</v>
      </c>
    </row>
    <row r="22" spans="1:25" x14ac:dyDescent="0.25">
      <c r="A22" s="2">
        <v>22160</v>
      </c>
      <c r="B22" s="1">
        <v>308.39999999999998</v>
      </c>
      <c r="C22" s="5">
        <f t="shared" si="0"/>
        <v>4.8875855327468187E-3</v>
      </c>
      <c r="D22" s="5">
        <f t="shared" si="2"/>
        <v>3.9433771486349745E-2</v>
      </c>
      <c r="G22" s="55">
        <v>-5.0000000000000001E-4</v>
      </c>
      <c r="H22" s="39">
        <f t="shared" si="5"/>
        <v>-5.0000000000000001E-4</v>
      </c>
      <c r="I22" s="37">
        <f t="shared" si="6"/>
        <v>19</v>
      </c>
      <c r="J22" s="35" t="str">
        <f t="shared" si="9"/>
        <v>-0.20% to -0.05%</v>
      </c>
      <c r="K22" s="39">
        <f t="shared" si="3"/>
        <v>2.4050632911392405E-2</v>
      </c>
      <c r="L22" s="40">
        <f t="shared" si="10"/>
        <v>4.4303797468354431E-2</v>
      </c>
      <c r="M22" s="68"/>
      <c r="N22" s="63">
        <v>0.05</v>
      </c>
      <c r="O22" s="39">
        <f t="shared" si="7"/>
        <v>0.05</v>
      </c>
      <c r="P22" s="37">
        <f t="shared" si="8"/>
        <v>72</v>
      </c>
      <c r="Q22" s="35" t="str">
        <f t="shared" si="11"/>
        <v>4.00% to 5.00%</v>
      </c>
      <c r="R22" s="39">
        <f t="shared" si="4"/>
        <v>9.2426187419768935E-2</v>
      </c>
      <c r="S22" s="40">
        <f t="shared" si="12"/>
        <v>0.2644415917843389</v>
      </c>
    </row>
    <row r="23" spans="1:25" x14ac:dyDescent="0.25">
      <c r="A23" s="2">
        <v>22190</v>
      </c>
      <c r="B23" s="1">
        <v>309.5</v>
      </c>
      <c r="C23" s="5">
        <f t="shared" si="0"/>
        <v>3.5667963683527759E-3</v>
      </c>
      <c r="D23" s="5">
        <f t="shared" si="2"/>
        <v>4.3844856661045428E-2</v>
      </c>
      <c r="G23" s="55">
        <v>9.9999999999999894E-4</v>
      </c>
      <c r="H23" s="39">
        <f t="shared" si="5"/>
        <v>9.9999999999999894E-4</v>
      </c>
      <c r="I23" s="37">
        <f t="shared" si="6"/>
        <v>41</v>
      </c>
      <c r="J23" s="35" t="str">
        <f t="shared" si="9"/>
        <v>-0.05% to 0.10%</v>
      </c>
      <c r="K23" s="39">
        <f t="shared" si="3"/>
        <v>5.1898734177215189E-2</v>
      </c>
      <c r="L23" s="40">
        <f t="shared" si="10"/>
        <v>9.6202531645569619E-2</v>
      </c>
      <c r="M23" s="68"/>
      <c r="N23" s="63">
        <v>0.06</v>
      </c>
      <c r="O23" s="39">
        <f t="shared" si="7"/>
        <v>0.06</v>
      </c>
      <c r="P23" s="37">
        <f t="shared" si="8"/>
        <v>105</v>
      </c>
      <c r="Q23" s="35" t="str">
        <f t="shared" si="11"/>
        <v>5.00% to 6.00%</v>
      </c>
      <c r="R23" s="39">
        <f t="shared" si="4"/>
        <v>0.13478818998716302</v>
      </c>
      <c r="S23" s="40">
        <f t="shared" si="12"/>
        <v>0.39922978177150192</v>
      </c>
    </row>
    <row r="24" spans="1:25" x14ac:dyDescent="0.25">
      <c r="A24" s="2">
        <v>22221</v>
      </c>
      <c r="B24" s="1">
        <v>310.89999999999998</v>
      </c>
      <c r="C24" s="5">
        <f t="shared" si="0"/>
        <v>4.5234248788368348E-3</v>
      </c>
      <c r="D24" s="5">
        <f t="shared" si="2"/>
        <v>4.6449007068326997E-2</v>
      </c>
      <c r="G24" s="55">
        <v>2.5000000000000001E-3</v>
      </c>
      <c r="H24" s="39">
        <f t="shared" si="5"/>
        <v>2.5000000000000001E-3</v>
      </c>
      <c r="I24" s="37">
        <f t="shared" si="6"/>
        <v>80</v>
      </c>
      <c r="J24" s="35" t="str">
        <f t="shared" si="9"/>
        <v>0.10% to 0.25%</v>
      </c>
      <c r="K24" s="39">
        <f t="shared" si="3"/>
        <v>0.10126582278481013</v>
      </c>
      <c r="L24" s="40">
        <f t="shared" si="10"/>
        <v>0.19746835443037974</v>
      </c>
      <c r="M24" s="68"/>
      <c r="N24" s="63">
        <v>7.0000000000000007E-2</v>
      </c>
      <c r="O24" s="39">
        <f t="shared" si="7"/>
        <v>7.0000000000000007E-2</v>
      </c>
      <c r="P24" s="37">
        <f t="shared" si="8"/>
        <v>102</v>
      </c>
      <c r="Q24" s="35" t="str">
        <f t="shared" si="11"/>
        <v>6.00% to 7.00%</v>
      </c>
      <c r="R24" s="39">
        <f t="shared" si="4"/>
        <v>0.13093709884467267</v>
      </c>
      <c r="S24" s="40">
        <f t="shared" si="12"/>
        <v>0.53016688061617456</v>
      </c>
    </row>
    <row r="25" spans="1:25" x14ac:dyDescent="0.25">
      <c r="A25" s="2">
        <v>22251</v>
      </c>
      <c r="B25" s="1">
        <v>312.39999999999998</v>
      </c>
      <c r="C25" s="5">
        <f t="shared" si="0"/>
        <v>4.8247024766805424E-3</v>
      </c>
      <c r="D25" s="5">
        <f t="shared" si="2"/>
        <v>4.9026192075218189E-2</v>
      </c>
      <c r="G25" s="55">
        <v>4.0000000000000001E-3</v>
      </c>
      <c r="H25" s="39">
        <f t="shared" si="5"/>
        <v>4.0000000000000001E-3</v>
      </c>
      <c r="I25" s="37">
        <f t="shared" si="6"/>
        <v>115</v>
      </c>
      <c r="J25" s="35" t="str">
        <f t="shared" si="9"/>
        <v>0.25% to 0.40%</v>
      </c>
      <c r="K25" s="39">
        <f t="shared" si="3"/>
        <v>0.14556962025316456</v>
      </c>
      <c r="L25" s="40">
        <f t="shared" si="10"/>
        <v>0.3430379746835443</v>
      </c>
      <c r="M25" s="68"/>
      <c r="N25" s="63">
        <v>0.08</v>
      </c>
      <c r="O25" s="39">
        <f t="shared" si="7"/>
        <v>0.08</v>
      </c>
      <c r="P25" s="37">
        <f t="shared" si="8"/>
        <v>120</v>
      </c>
      <c r="Q25" s="35" t="str">
        <f t="shared" si="11"/>
        <v>7.00% to 8.00%</v>
      </c>
      <c r="R25" s="39">
        <f t="shared" si="4"/>
        <v>0.1540436456996149</v>
      </c>
      <c r="S25" s="40">
        <f t="shared" si="12"/>
        <v>0.68421052631578949</v>
      </c>
    </row>
    <row r="26" spans="1:25" x14ac:dyDescent="0.25">
      <c r="A26" s="2">
        <v>22282</v>
      </c>
      <c r="B26" s="1">
        <v>314.10000000000002</v>
      </c>
      <c r="C26" s="5">
        <f t="shared" si="0"/>
        <v>5.4417413572345197E-3</v>
      </c>
      <c r="D26" s="5">
        <f t="shared" si="2"/>
        <v>5.3319919517102798E-2</v>
      </c>
      <c r="G26" s="55">
        <v>5.4999999999999997E-3</v>
      </c>
      <c r="H26" s="39">
        <f t="shared" si="5"/>
        <v>5.4999999999999997E-3</v>
      </c>
      <c r="I26" s="37">
        <f t="shared" si="6"/>
        <v>149</v>
      </c>
      <c r="J26" s="35" t="str">
        <f t="shared" si="9"/>
        <v>0.40% to 0.55%</v>
      </c>
      <c r="K26" s="39">
        <f t="shared" si="3"/>
        <v>0.18860759493670887</v>
      </c>
      <c r="L26" s="40">
        <f t="shared" si="10"/>
        <v>0.53164556962025311</v>
      </c>
      <c r="M26" s="68"/>
      <c r="N26" s="63">
        <v>0.09</v>
      </c>
      <c r="O26" s="39">
        <f t="shared" si="7"/>
        <v>0.09</v>
      </c>
      <c r="P26" s="37">
        <f t="shared" si="8"/>
        <v>97</v>
      </c>
      <c r="Q26" s="35" t="str">
        <f t="shared" si="11"/>
        <v>8.00% to 9.00%</v>
      </c>
      <c r="R26" s="39">
        <f t="shared" si="4"/>
        <v>0.1245186136071887</v>
      </c>
      <c r="S26" s="40">
        <f t="shared" si="12"/>
        <v>0.80872913992297824</v>
      </c>
    </row>
    <row r="27" spans="1:25" x14ac:dyDescent="0.25">
      <c r="A27" s="2">
        <v>22313</v>
      </c>
      <c r="B27" s="1">
        <v>316.5</v>
      </c>
      <c r="C27" s="5">
        <f t="shared" si="0"/>
        <v>7.6408787010504575E-3</v>
      </c>
      <c r="D27" s="5">
        <f t="shared" si="2"/>
        <v>6.0656836461126185E-2</v>
      </c>
      <c r="G27" s="55">
        <v>7.0000000000000001E-3</v>
      </c>
      <c r="H27" s="39">
        <f t="shared" si="5"/>
        <v>7.0000000000000001E-3</v>
      </c>
      <c r="I27" s="37">
        <f t="shared" si="6"/>
        <v>146</v>
      </c>
      <c r="J27" s="35" t="str">
        <f t="shared" si="9"/>
        <v>0.55% to 0.70%</v>
      </c>
      <c r="K27" s="39">
        <f t="shared" si="3"/>
        <v>0.18481012658227849</v>
      </c>
      <c r="L27" s="40">
        <f t="shared" si="10"/>
        <v>0.71645569620253158</v>
      </c>
      <c r="M27" s="68"/>
      <c r="N27" s="63">
        <v>0.1</v>
      </c>
      <c r="O27" s="39">
        <f t="shared" si="7"/>
        <v>0.1</v>
      </c>
      <c r="P27" s="37">
        <f t="shared" si="8"/>
        <v>45</v>
      </c>
      <c r="Q27" s="35" t="str">
        <f t="shared" si="11"/>
        <v>9.00% to 10.00%</v>
      </c>
      <c r="R27" s="39">
        <f t="shared" si="4"/>
        <v>5.7766367137355584E-2</v>
      </c>
      <c r="S27" s="40">
        <f t="shared" si="12"/>
        <v>0.86649550706033385</v>
      </c>
      <c r="Y27" s="7"/>
    </row>
    <row r="28" spans="1:25" x14ac:dyDescent="0.25">
      <c r="A28" s="2">
        <v>22341</v>
      </c>
      <c r="B28" s="1">
        <v>318.3</v>
      </c>
      <c r="C28" s="5">
        <f t="shared" si="0"/>
        <v>5.687203791469253E-3</v>
      </c>
      <c r="D28" s="5">
        <f t="shared" si="2"/>
        <v>6.3481456732375596E-2</v>
      </c>
      <c r="G28" s="55">
        <v>8.5000000000000006E-3</v>
      </c>
      <c r="H28" s="39">
        <f t="shared" si="5"/>
        <v>8.5000000000000006E-3</v>
      </c>
      <c r="I28" s="37">
        <f t="shared" si="6"/>
        <v>99</v>
      </c>
      <c r="J28" s="35" t="str">
        <f t="shared" si="9"/>
        <v>0.70% to 0.85%</v>
      </c>
      <c r="K28" s="39">
        <f t="shared" si="3"/>
        <v>0.12531645569620253</v>
      </c>
      <c r="L28" s="40">
        <f t="shared" si="10"/>
        <v>0.84177215189873411</v>
      </c>
      <c r="M28" s="68"/>
      <c r="N28" s="63">
        <v>0.11</v>
      </c>
      <c r="O28" s="39">
        <f t="shared" si="7"/>
        <v>0.11</v>
      </c>
      <c r="P28" s="37">
        <f t="shared" si="8"/>
        <v>17</v>
      </c>
      <c r="Q28" s="35" t="str">
        <f t="shared" si="11"/>
        <v>10.00% to 11.00%</v>
      </c>
      <c r="R28" s="39">
        <f t="shared" si="4"/>
        <v>2.1822849807445442E-2</v>
      </c>
      <c r="S28" s="40">
        <f t="shared" si="12"/>
        <v>0.88831835686777927</v>
      </c>
      <c r="X28" s="7"/>
      <c r="Y28" s="5"/>
    </row>
    <row r="29" spans="1:25" x14ac:dyDescent="0.25">
      <c r="A29" s="2">
        <v>22372</v>
      </c>
      <c r="B29" s="1">
        <v>319.89999999999998</v>
      </c>
      <c r="C29" s="5">
        <f t="shared" si="0"/>
        <v>5.0267043669494083E-3</v>
      </c>
      <c r="D29" s="5">
        <f t="shared" si="2"/>
        <v>6.5978007330889543E-2</v>
      </c>
      <c r="G29" s="55">
        <v>0.01</v>
      </c>
      <c r="H29" s="39">
        <f t="shared" si="5"/>
        <v>0.01</v>
      </c>
      <c r="I29" s="37">
        <f t="shared" si="6"/>
        <v>50</v>
      </c>
      <c r="J29" s="35" t="str">
        <f t="shared" si="9"/>
        <v>0.85% to 1.00%</v>
      </c>
      <c r="K29" s="39">
        <f t="shared" si="3"/>
        <v>6.3291139240506333E-2</v>
      </c>
      <c r="L29" s="40">
        <f t="shared" si="10"/>
        <v>0.90506329113924044</v>
      </c>
      <c r="M29" s="68"/>
      <c r="N29" s="63">
        <v>0.12</v>
      </c>
      <c r="O29" s="39">
        <f t="shared" si="7"/>
        <v>0.12</v>
      </c>
      <c r="P29" s="37">
        <f t="shared" si="8"/>
        <v>17</v>
      </c>
      <c r="Q29" s="35" t="str">
        <f t="shared" si="11"/>
        <v>11.00% to 12.00%</v>
      </c>
      <c r="R29" s="39">
        <f t="shared" si="4"/>
        <v>2.1822849807445442E-2</v>
      </c>
      <c r="S29" s="40">
        <f t="shared" si="12"/>
        <v>0.91014120667522469</v>
      </c>
      <c r="V29" s="52"/>
      <c r="W29" s="52"/>
      <c r="X29" s="7"/>
      <c r="Y29" s="5"/>
    </row>
    <row r="30" spans="1:25" x14ac:dyDescent="0.25">
      <c r="A30" s="2">
        <v>22402</v>
      </c>
      <c r="B30" s="1">
        <v>322.2</v>
      </c>
      <c r="C30" s="5">
        <f t="shared" si="0"/>
        <v>7.1897467958736971E-3</v>
      </c>
      <c r="D30" s="5">
        <f t="shared" si="2"/>
        <v>7.0787637088733923E-2</v>
      </c>
      <c r="G30" s="55">
        <v>1.15E-2</v>
      </c>
      <c r="H30" s="39">
        <f t="shared" si="5"/>
        <v>1.15E-2</v>
      </c>
      <c r="I30" s="37">
        <f t="shared" si="6"/>
        <v>36</v>
      </c>
      <c r="J30" s="35" t="str">
        <f t="shared" si="9"/>
        <v>1.00% to 1.15%</v>
      </c>
      <c r="K30" s="39">
        <f t="shared" si="3"/>
        <v>4.5569620253164557E-2</v>
      </c>
      <c r="L30" s="40">
        <f t="shared" si="10"/>
        <v>0.95063291139240502</v>
      </c>
      <c r="M30" s="68"/>
      <c r="N30" s="63">
        <v>0.13</v>
      </c>
      <c r="O30" s="39">
        <f t="shared" si="7"/>
        <v>0.13</v>
      </c>
      <c r="P30" s="37">
        <f t="shared" si="8"/>
        <v>34</v>
      </c>
      <c r="Q30" s="35" t="str">
        <f t="shared" si="11"/>
        <v>12.00% to 13.00%</v>
      </c>
      <c r="R30" s="39">
        <f t="shared" si="4"/>
        <v>4.3645699614890884E-2</v>
      </c>
      <c r="S30" s="40">
        <f t="shared" si="12"/>
        <v>0.95378690629011553</v>
      </c>
      <c r="X30" s="7"/>
      <c r="Y30" s="5"/>
    </row>
    <row r="31" spans="1:25" x14ac:dyDescent="0.25">
      <c r="A31" s="2">
        <v>22433</v>
      </c>
      <c r="B31" s="1">
        <v>324.3</v>
      </c>
      <c r="C31" s="5">
        <f t="shared" si="0"/>
        <v>6.5176908752329066E-3</v>
      </c>
      <c r="D31" s="5">
        <f t="shared" si="2"/>
        <v>7.2775388686735054E-2</v>
      </c>
      <c r="G31" s="55">
        <v>1.2999999999999999E-2</v>
      </c>
      <c r="H31" s="39">
        <f t="shared" si="5"/>
        <v>1.2999999999999999E-2</v>
      </c>
      <c r="I31" s="37">
        <f t="shared" si="6"/>
        <v>19</v>
      </c>
      <c r="J31" s="35" t="str">
        <f t="shared" si="9"/>
        <v>1.15% to 1.30%</v>
      </c>
      <c r="K31" s="39">
        <f t="shared" si="3"/>
        <v>2.4050632911392405E-2</v>
      </c>
      <c r="L31" s="40">
        <f t="shared" si="10"/>
        <v>0.97468354430379744</v>
      </c>
      <c r="M31" s="68"/>
      <c r="N31" s="63">
        <v>0.14000000000000001</v>
      </c>
      <c r="O31" s="39">
        <f t="shared" si="7"/>
        <v>0.14000000000000001</v>
      </c>
      <c r="P31" s="37">
        <f t="shared" si="8"/>
        <v>22</v>
      </c>
      <c r="Q31" s="35" t="str">
        <f t="shared" si="11"/>
        <v>13.00% to 14.00%</v>
      </c>
      <c r="R31" s="39">
        <f t="shared" si="4"/>
        <v>2.8241335044929396E-2</v>
      </c>
      <c r="S31" s="40">
        <f t="shared" si="12"/>
        <v>0.98202824133504496</v>
      </c>
      <c r="X31" s="7"/>
      <c r="Y31" s="5"/>
    </row>
    <row r="32" spans="1:25" x14ac:dyDescent="0.25">
      <c r="A32" s="2">
        <v>22463</v>
      </c>
      <c r="B32" s="1">
        <v>325.60000000000002</v>
      </c>
      <c r="C32" s="5">
        <f t="shared" si="0"/>
        <v>4.0086339808820259E-3</v>
      </c>
      <c r="D32" s="5">
        <f t="shared" si="2"/>
        <v>7.0700427490956841E-2</v>
      </c>
      <c r="G32" s="55">
        <v>1.4500000000000001E-2</v>
      </c>
      <c r="H32" s="39">
        <f t="shared" si="5"/>
        <v>1.4500000000000001E-2</v>
      </c>
      <c r="I32" s="37">
        <f t="shared" si="6"/>
        <v>7</v>
      </c>
      <c r="J32" s="35" t="str">
        <f t="shared" si="9"/>
        <v>1.30% to 1.45%</v>
      </c>
      <c r="K32" s="39">
        <f t="shared" si="3"/>
        <v>8.8607594936708865E-3</v>
      </c>
      <c r="L32" s="40">
        <f t="shared" si="10"/>
        <v>0.98354430379746838</v>
      </c>
      <c r="M32" s="68"/>
      <c r="N32" s="63">
        <v>0.15</v>
      </c>
      <c r="O32" s="39">
        <f t="shared" si="7"/>
        <v>0.15</v>
      </c>
      <c r="P32" s="37">
        <f t="shared" si="8"/>
        <v>1</v>
      </c>
      <c r="Q32" s="35" t="str">
        <f t="shared" si="11"/>
        <v>14.00% to 15.00%</v>
      </c>
      <c r="R32" s="39">
        <f t="shared" si="4"/>
        <v>1.2836970474967907E-3</v>
      </c>
      <c r="S32" s="40">
        <f t="shared" si="12"/>
        <v>0.98331193838254172</v>
      </c>
      <c r="X32" s="7"/>
      <c r="Y32" s="5"/>
    </row>
    <row r="33" spans="1:25" x14ac:dyDescent="0.25">
      <c r="A33" s="2">
        <v>22494</v>
      </c>
      <c r="B33" s="1">
        <v>327.60000000000002</v>
      </c>
      <c r="C33" s="5">
        <f t="shared" si="0"/>
        <v>6.1425061425062211E-3</v>
      </c>
      <c r="D33" s="5">
        <f t="shared" si="2"/>
        <v>6.744868035190632E-2</v>
      </c>
      <c r="G33" s="55">
        <v>1.6E-2</v>
      </c>
      <c r="H33" s="39">
        <f t="shared" si="5"/>
        <v>1.6E-2</v>
      </c>
      <c r="I33" s="37">
        <f t="shared" si="6"/>
        <v>2</v>
      </c>
      <c r="J33" s="35" t="str">
        <f t="shared" si="9"/>
        <v>1.45% to 1.60%</v>
      </c>
      <c r="K33" s="39">
        <f t="shared" si="3"/>
        <v>2.5316455696202532E-3</v>
      </c>
      <c r="L33" s="40">
        <f t="shared" si="10"/>
        <v>0.98607594936708864</v>
      </c>
      <c r="M33" s="68"/>
      <c r="N33" s="63">
        <v>0.16</v>
      </c>
      <c r="O33" s="39">
        <f t="shared" si="7"/>
        <v>0.16</v>
      </c>
      <c r="P33" s="37">
        <f t="shared" si="8"/>
        <v>0</v>
      </c>
      <c r="Q33" s="35" t="str">
        <f t="shared" si="11"/>
        <v>15.00% to 16.00%</v>
      </c>
      <c r="R33" s="39">
        <f t="shared" si="4"/>
        <v>0</v>
      </c>
      <c r="S33" s="40">
        <f t="shared" si="12"/>
        <v>0.98331193838254172</v>
      </c>
      <c r="X33" s="7"/>
      <c r="Y33" s="5"/>
    </row>
    <row r="34" spans="1:25" x14ac:dyDescent="0.25">
      <c r="A34" s="2">
        <v>22525</v>
      </c>
      <c r="B34" s="1">
        <v>329.5</v>
      </c>
      <c r="C34" s="5">
        <f t="shared" si="0"/>
        <v>5.7997557997557792E-3</v>
      </c>
      <c r="D34" s="5">
        <f t="shared" si="2"/>
        <v>6.841763942931256E-2</v>
      </c>
      <c r="G34" s="55">
        <v>1.7500000000000002E-2</v>
      </c>
      <c r="H34" s="39">
        <f t="shared" si="5"/>
        <v>1.7500000000000002E-2</v>
      </c>
      <c r="I34" s="37">
        <f t="shared" si="6"/>
        <v>2</v>
      </c>
      <c r="J34" s="35" t="str">
        <f t="shared" si="9"/>
        <v>1.60% to 1.75%</v>
      </c>
      <c r="K34" s="39">
        <f t="shared" si="3"/>
        <v>2.5316455696202532E-3</v>
      </c>
      <c r="L34" s="40">
        <f t="shared" si="10"/>
        <v>0.98860759493670891</v>
      </c>
      <c r="M34" s="68"/>
      <c r="N34" s="63">
        <v>0.17</v>
      </c>
      <c r="O34" s="39">
        <f t="shared" si="7"/>
        <v>0.17</v>
      </c>
      <c r="P34" s="37">
        <f t="shared" si="8"/>
        <v>1</v>
      </c>
      <c r="Q34" s="35" t="str">
        <f t="shared" si="11"/>
        <v>16.00% to 17.00%</v>
      </c>
      <c r="R34" s="39">
        <f t="shared" si="4"/>
        <v>1.2836970474967907E-3</v>
      </c>
      <c r="S34" s="40">
        <f t="shared" si="12"/>
        <v>0.98459563543003847</v>
      </c>
      <c r="X34" s="7"/>
      <c r="Y34" s="47"/>
    </row>
    <row r="35" spans="1:25" x14ac:dyDescent="0.25">
      <c r="A35" s="2">
        <v>22555</v>
      </c>
      <c r="B35" s="1">
        <v>331.1</v>
      </c>
      <c r="C35" s="5">
        <f t="shared" si="0"/>
        <v>4.8558421851290223E-3</v>
      </c>
      <c r="D35" s="5">
        <f t="shared" si="2"/>
        <v>6.9789983844911196E-2</v>
      </c>
      <c r="G35" s="55">
        <v>1.9E-2</v>
      </c>
      <c r="H35" s="39">
        <f t="shared" si="5"/>
        <v>1.9E-2</v>
      </c>
      <c r="I35" s="37">
        <f t="shared" si="6"/>
        <v>1</v>
      </c>
      <c r="J35" s="35" t="str">
        <f t="shared" si="9"/>
        <v>1.75% to 1.90%</v>
      </c>
      <c r="K35" s="39">
        <f t="shared" si="3"/>
        <v>1.2658227848101266E-3</v>
      </c>
      <c r="L35" s="40">
        <f t="shared" si="10"/>
        <v>0.98987341772151904</v>
      </c>
      <c r="M35" s="68"/>
      <c r="N35" s="63">
        <v>0.18</v>
      </c>
      <c r="O35" s="39">
        <f t="shared" si="7"/>
        <v>0.18</v>
      </c>
      <c r="P35" s="37">
        <f t="shared" si="8"/>
        <v>0</v>
      </c>
      <c r="Q35" s="35" t="str">
        <f t="shared" si="11"/>
        <v>17.00% to 18.00%</v>
      </c>
      <c r="R35" s="39">
        <f t="shared" si="4"/>
        <v>0</v>
      </c>
      <c r="S35" s="40">
        <f t="shared" si="12"/>
        <v>0.98459563543003847</v>
      </c>
      <c r="X35" s="7"/>
      <c r="Y35" s="47"/>
    </row>
    <row r="36" spans="1:25" ht="15.75" thickBot="1" x14ac:dyDescent="0.3">
      <c r="A36" s="2">
        <v>22586</v>
      </c>
      <c r="B36" s="1">
        <v>333.4</v>
      </c>
      <c r="C36" s="5">
        <f t="shared" si="0"/>
        <v>6.9465418302625537E-3</v>
      </c>
      <c r="D36" s="5">
        <f t="shared" si="2"/>
        <v>7.2370537150209024E-2</v>
      </c>
      <c r="G36" s="41"/>
      <c r="H36" s="42" t="s">
        <v>30</v>
      </c>
      <c r="I36" s="42">
        <f>COUNTIF(C:C,"&gt;"&amp;G35)</f>
        <v>8</v>
      </c>
      <c r="J36" s="36" t="str">
        <f>"Greater than "&amp;TEXT(G35,"0.00%")</f>
        <v>Greater than 1.90%</v>
      </c>
      <c r="K36" s="43">
        <f t="shared" si="3"/>
        <v>1.0126582278481013E-2</v>
      </c>
      <c r="L36" s="44">
        <f t="shared" si="10"/>
        <v>1</v>
      </c>
      <c r="M36" s="68"/>
      <c r="N36" s="64"/>
      <c r="O36" s="42" t="s">
        <v>30</v>
      </c>
      <c r="P36" s="42">
        <f>COUNTIF(D:D,"&gt;"&amp;N35)</f>
        <v>12</v>
      </c>
      <c r="Q36" s="36" t="str">
        <f>"Greater than "&amp;TEXT(N35,"0.00%")</f>
        <v>Greater than 18.00%</v>
      </c>
      <c r="R36" s="43">
        <f t="shared" si="4"/>
        <v>1.540436456996149E-2</v>
      </c>
      <c r="S36" s="44">
        <f t="shared" si="12"/>
        <v>1</v>
      </c>
      <c r="X36" s="7"/>
    </row>
    <row r="37" spans="1:25" x14ac:dyDescent="0.25">
      <c r="A37" s="2">
        <v>22616</v>
      </c>
      <c r="B37" s="1">
        <v>335.5</v>
      </c>
      <c r="C37" s="5">
        <f t="shared" si="0"/>
        <v>6.2987402519496527E-3</v>
      </c>
      <c r="D37" s="5">
        <f t="shared" si="2"/>
        <v>7.3943661971830998E-2</v>
      </c>
      <c r="G37" s="8"/>
      <c r="H37" s="9"/>
      <c r="I37" s="9"/>
      <c r="J37" s="9"/>
      <c r="K37" s="9"/>
      <c r="L37" s="22"/>
      <c r="M37" s="68"/>
      <c r="N37" s="9"/>
      <c r="O37" s="9"/>
      <c r="P37" s="9"/>
      <c r="Q37" s="9"/>
      <c r="R37" s="9"/>
      <c r="S37" s="22"/>
    </row>
    <row r="38" spans="1:25" x14ac:dyDescent="0.25">
      <c r="A38" s="2">
        <v>22647</v>
      </c>
      <c r="B38" s="1">
        <v>337.5</v>
      </c>
      <c r="C38" s="5">
        <f t="shared" si="0"/>
        <v>5.9612518628913147E-3</v>
      </c>
      <c r="D38" s="5">
        <f t="shared" si="2"/>
        <v>7.4498567335243404E-2</v>
      </c>
      <c r="G38" s="8"/>
      <c r="H38" s="9"/>
      <c r="I38" s="9"/>
      <c r="J38" s="9"/>
      <c r="K38" s="9"/>
      <c r="L38" s="22"/>
      <c r="M38" s="68"/>
      <c r="N38" s="9"/>
      <c r="O38" s="9"/>
      <c r="P38" s="9"/>
      <c r="Q38" s="9"/>
      <c r="R38" s="9"/>
      <c r="S38" s="22"/>
    </row>
    <row r="39" spans="1:25" x14ac:dyDescent="0.25">
      <c r="A39" s="2">
        <v>22678</v>
      </c>
      <c r="B39" s="1">
        <v>340.1</v>
      </c>
      <c r="C39" s="5">
        <f t="shared" si="0"/>
        <v>7.7037037037037681E-3</v>
      </c>
      <c r="D39" s="5">
        <f t="shared" si="2"/>
        <v>7.4565560821485022E-2</v>
      </c>
      <c r="G39" s="8"/>
      <c r="H39" s="9"/>
      <c r="I39" s="9"/>
      <c r="J39" s="9"/>
      <c r="K39" s="9"/>
      <c r="L39" s="22"/>
      <c r="M39" s="68"/>
      <c r="N39" s="9"/>
      <c r="O39" s="9"/>
      <c r="P39" s="9"/>
      <c r="Q39" s="9"/>
      <c r="R39" s="9"/>
      <c r="S39" s="22"/>
    </row>
    <row r="40" spans="1:25" x14ac:dyDescent="0.25">
      <c r="A40" s="2">
        <v>22706</v>
      </c>
      <c r="B40" s="1">
        <v>343.1</v>
      </c>
      <c r="C40" s="5">
        <f t="shared" si="0"/>
        <v>8.820935019111964E-3</v>
      </c>
      <c r="D40" s="5">
        <f t="shared" si="2"/>
        <v>7.7913917687715939E-2</v>
      </c>
      <c r="G40" s="8"/>
      <c r="H40" s="9"/>
      <c r="I40" s="9"/>
      <c r="J40" s="9"/>
      <c r="K40" s="9"/>
      <c r="L40" s="22"/>
      <c r="M40" s="68"/>
      <c r="N40" s="9"/>
      <c r="O40" s="9"/>
      <c r="P40" s="9"/>
      <c r="Q40" s="9"/>
      <c r="R40" s="9"/>
      <c r="S40" s="22"/>
    </row>
    <row r="41" spans="1:25" x14ac:dyDescent="0.25">
      <c r="A41" s="2">
        <v>22737</v>
      </c>
      <c r="B41" s="1">
        <v>345.5</v>
      </c>
      <c r="C41" s="5">
        <f t="shared" si="0"/>
        <v>6.9950451763334254E-3</v>
      </c>
      <c r="D41" s="5">
        <f t="shared" si="2"/>
        <v>8.0025007814942262E-2</v>
      </c>
      <c r="G41" s="8"/>
      <c r="H41" s="9"/>
      <c r="I41" s="9"/>
      <c r="J41" s="9"/>
      <c r="K41" s="9"/>
      <c r="L41" s="22"/>
      <c r="M41" s="68"/>
      <c r="N41" s="9"/>
      <c r="O41" s="9"/>
      <c r="P41" s="9"/>
      <c r="Q41" s="9"/>
      <c r="R41" s="9"/>
      <c r="S41" s="22"/>
    </row>
    <row r="42" spans="1:25" x14ac:dyDescent="0.25">
      <c r="A42" s="2">
        <v>22767</v>
      </c>
      <c r="B42" s="1">
        <v>347.5</v>
      </c>
      <c r="C42" s="5">
        <f t="shared" si="0"/>
        <v>5.7887120115773794E-3</v>
      </c>
      <c r="D42" s="5">
        <f t="shared" si="2"/>
        <v>7.8522656734947294E-2</v>
      </c>
      <c r="G42" s="8"/>
      <c r="H42" s="9"/>
      <c r="I42" s="9"/>
      <c r="J42" s="9"/>
      <c r="K42" s="9"/>
      <c r="L42" s="22"/>
      <c r="M42" s="68"/>
      <c r="N42" s="9"/>
      <c r="O42" s="9"/>
      <c r="P42" s="9"/>
      <c r="Q42" s="9"/>
      <c r="R42" s="9"/>
      <c r="S42" s="22"/>
    </row>
    <row r="43" spans="1:25" x14ac:dyDescent="0.25">
      <c r="A43" s="2">
        <v>22798</v>
      </c>
      <c r="B43" s="1">
        <v>349.3</v>
      </c>
      <c r="C43" s="5">
        <f t="shared" si="0"/>
        <v>5.1798561151079614E-3</v>
      </c>
      <c r="D43" s="5">
        <f t="shared" si="2"/>
        <v>7.7089115016959697E-2</v>
      </c>
      <c r="G43" s="8"/>
      <c r="H43" s="9"/>
      <c r="I43" s="9"/>
      <c r="J43" s="9"/>
      <c r="K43" s="9"/>
      <c r="L43" s="22"/>
      <c r="M43" s="68"/>
      <c r="N43" s="9"/>
      <c r="O43" s="9"/>
      <c r="P43" s="9"/>
      <c r="Q43" s="9"/>
      <c r="R43" s="9"/>
      <c r="S43" s="22"/>
    </row>
    <row r="44" spans="1:25" x14ac:dyDescent="0.25">
      <c r="A44" s="2">
        <v>22828</v>
      </c>
      <c r="B44" s="1">
        <v>350.8</v>
      </c>
      <c r="C44" s="5">
        <f t="shared" si="0"/>
        <v>4.294302891497237E-3</v>
      </c>
      <c r="D44" s="5">
        <f t="shared" si="2"/>
        <v>7.7395577395577453E-2</v>
      </c>
      <c r="G44" s="8"/>
      <c r="H44" s="9"/>
      <c r="I44" s="9"/>
      <c r="J44" s="9"/>
      <c r="K44" s="9"/>
      <c r="L44" s="22"/>
      <c r="M44" s="68"/>
      <c r="N44" s="9"/>
      <c r="O44" s="9"/>
      <c r="P44" s="9"/>
      <c r="Q44" s="9"/>
      <c r="R44" s="9"/>
      <c r="S44" s="22"/>
    </row>
    <row r="45" spans="1:25" x14ac:dyDescent="0.25">
      <c r="A45" s="2">
        <v>22859</v>
      </c>
      <c r="B45" s="1">
        <v>352.8</v>
      </c>
      <c r="C45" s="5">
        <f t="shared" si="0"/>
        <v>5.7012542759407037E-3</v>
      </c>
      <c r="D45" s="5">
        <f t="shared" si="2"/>
        <v>7.6923076923076872E-2</v>
      </c>
      <c r="G45" s="8"/>
      <c r="H45" s="9"/>
      <c r="I45" s="9"/>
      <c r="J45" s="9"/>
      <c r="K45" s="9"/>
      <c r="L45" s="22"/>
      <c r="M45" s="68"/>
      <c r="N45" s="9"/>
      <c r="O45" s="9"/>
      <c r="P45" s="9"/>
      <c r="Q45" s="9"/>
      <c r="R45" s="9"/>
      <c r="S45" s="22"/>
    </row>
    <row r="46" spans="1:25" x14ac:dyDescent="0.25">
      <c r="A46" s="2">
        <v>22890</v>
      </c>
      <c r="B46" s="1">
        <v>354.9</v>
      </c>
      <c r="C46" s="5">
        <f t="shared" si="0"/>
        <v>5.9523809523809312E-3</v>
      </c>
      <c r="D46" s="5">
        <f t="shared" si="2"/>
        <v>7.708649468892248E-2</v>
      </c>
      <c r="G46" s="8"/>
      <c r="H46" s="9"/>
      <c r="I46" s="9"/>
      <c r="J46" s="9"/>
      <c r="K46" s="9"/>
      <c r="L46" s="22"/>
      <c r="M46" s="68"/>
      <c r="N46" s="9"/>
      <c r="O46" s="9"/>
      <c r="P46" s="9"/>
      <c r="Q46" s="9"/>
      <c r="R46" s="9"/>
      <c r="S46" s="22"/>
    </row>
    <row r="47" spans="1:25" x14ac:dyDescent="0.25">
      <c r="A47" s="2">
        <v>22920</v>
      </c>
      <c r="B47" s="1">
        <v>357.2</v>
      </c>
      <c r="C47" s="5">
        <f t="shared" si="0"/>
        <v>6.4806987883911926E-3</v>
      </c>
      <c r="D47" s="5">
        <f t="shared" si="2"/>
        <v>7.8828148595590397E-2</v>
      </c>
      <c r="G47" s="8"/>
      <c r="H47" s="9"/>
      <c r="I47" s="9"/>
      <c r="J47" s="9"/>
      <c r="K47" s="9"/>
      <c r="L47" s="22"/>
      <c r="M47" s="68"/>
      <c r="N47" s="9"/>
      <c r="O47" s="9"/>
      <c r="P47" s="9"/>
      <c r="Q47" s="9"/>
      <c r="R47" s="9"/>
      <c r="S47" s="22"/>
    </row>
    <row r="48" spans="1:25" x14ac:dyDescent="0.25">
      <c r="A48" s="2">
        <v>22951</v>
      </c>
      <c r="B48" s="1">
        <v>359.8</v>
      </c>
      <c r="C48" s="5">
        <f t="shared" si="0"/>
        <v>7.2788353863382227E-3</v>
      </c>
      <c r="D48" s="5">
        <f t="shared" si="2"/>
        <v>7.918416316736665E-2</v>
      </c>
      <c r="G48" s="8"/>
      <c r="H48" s="9"/>
      <c r="I48" s="9"/>
      <c r="J48" s="9"/>
      <c r="K48" s="9"/>
      <c r="L48" s="22"/>
      <c r="M48" s="68"/>
      <c r="N48" s="9"/>
      <c r="O48" s="9"/>
      <c r="P48" s="9"/>
      <c r="Q48" s="9"/>
      <c r="R48" s="9"/>
      <c r="S48" s="22"/>
    </row>
    <row r="49" spans="1:19" x14ac:dyDescent="0.25">
      <c r="A49" s="2">
        <v>22981</v>
      </c>
      <c r="B49" s="1">
        <v>362.7</v>
      </c>
      <c r="C49" s="5">
        <f t="shared" si="0"/>
        <v>8.060033351862117E-3</v>
      </c>
      <c r="D49" s="5">
        <f t="shared" si="2"/>
        <v>8.1073025335320459E-2</v>
      </c>
      <c r="G49" s="8"/>
      <c r="H49" s="9"/>
      <c r="I49" s="9"/>
      <c r="J49" s="9"/>
      <c r="K49" s="9"/>
      <c r="L49" s="22"/>
      <c r="M49" s="68"/>
      <c r="N49" s="9"/>
      <c r="O49" s="9"/>
      <c r="P49" s="9"/>
      <c r="Q49" s="9"/>
      <c r="R49" s="9"/>
      <c r="S49" s="22"/>
    </row>
    <row r="50" spans="1:19" x14ac:dyDescent="0.25">
      <c r="A50" s="2">
        <v>23012</v>
      </c>
      <c r="B50" s="1">
        <v>365.2</v>
      </c>
      <c r="C50" s="5">
        <f t="shared" si="0"/>
        <v>6.8927488282326532E-3</v>
      </c>
      <c r="D50" s="5">
        <f t="shared" si="2"/>
        <v>8.2074074074073966E-2</v>
      </c>
      <c r="G50" s="8"/>
      <c r="H50" s="9"/>
      <c r="I50" s="9"/>
      <c r="J50" s="9"/>
      <c r="K50" s="9"/>
      <c r="L50" s="22"/>
      <c r="M50" s="68"/>
      <c r="N50" s="9"/>
      <c r="O50" s="9"/>
      <c r="P50" s="9"/>
      <c r="Q50" s="9"/>
      <c r="R50" s="9"/>
      <c r="S50" s="22"/>
    </row>
    <row r="51" spans="1:19" x14ac:dyDescent="0.25">
      <c r="A51" s="2">
        <v>23043</v>
      </c>
      <c r="B51" s="1">
        <v>367.9</v>
      </c>
      <c r="C51" s="5">
        <f t="shared" si="0"/>
        <v>7.3932092004380667E-3</v>
      </c>
      <c r="D51" s="5">
        <f t="shared" si="2"/>
        <v>8.1740664510437933E-2</v>
      </c>
      <c r="G51" s="8"/>
      <c r="H51" s="9"/>
      <c r="I51" s="9"/>
      <c r="J51" s="9"/>
      <c r="K51" s="9"/>
      <c r="L51" s="22"/>
      <c r="M51" s="68"/>
      <c r="N51" s="9"/>
      <c r="O51" s="9"/>
      <c r="P51" s="9"/>
      <c r="Q51" s="9"/>
      <c r="R51" s="9"/>
      <c r="S51" s="22"/>
    </row>
    <row r="52" spans="1:19" x14ac:dyDescent="0.25">
      <c r="A52" s="2">
        <v>23071</v>
      </c>
      <c r="B52" s="1">
        <v>370.7</v>
      </c>
      <c r="C52" s="5">
        <f t="shared" si="0"/>
        <v>7.6107637945093121E-3</v>
      </c>
      <c r="D52" s="5">
        <f t="shared" si="2"/>
        <v>8.0443019527834281E-2</v>
      </c>
      <c r="G52" s="8"/>
      <c r="H52" s="9"/>
      <c r="I52" s="9"/>
      <c r="J52" s="9"/>
      <c r="K52" s="9"/>
      <c r="L52" s="22"/>
      <c r="M52" s="68"/>
      <c r="N52" s="9"/>
      <c r="O52" s="9"/>
      <c r="P52" s="9"/>
      <c r="Q52" s="9"/>
      <c r="R52" s="9"/>
      <c r="S52" s="22"/>
    </row>
    <row r="53" spans="1:19" x14ac:dyDescent="0.25">
      <c r="A53" s="2">
        <v>23102</v>
      </c>
      <c r="B53" s="1">
        <v>373.3</v>
      </c>
      <c r="C53" s="5">
        <f t="shared" si="0"/>
        <v>7.0137577555975383E-3</v>
      </c>
      <c r="D53" s="5">
        <f t="shared" si="2"/>
        <v>8.0463096960926128E-2</v>
      </c>
      <c r="G53" s="8"/>
      <c r="H53" s="9"/>
      <c r="I53" s="9"/>
      <c r="J53" s="9"/>
      <c r="K53" s="9"/>
      <c r="L53" s="22"/>
      <c r="M53" s="68"/>
      <c r="N53" s="9"/>
      <c r="O53" s="9"/>
      <c r="P53" s="9"/>
      <c r="Q53" s="9"/>
      <c r="R53" s="9"/>
      <c r="S53" s="22"/>
    </row>
    <row r="54" spans="1:19" ht="15.75" thickBot="1" x14ac:dyDescent="0.3">
      <c r="A54" s="2">
        <v>23132</v>
      </c>
      <c r="B54" s="1">
        <v>376.1</v>
      </c>
      <c r="C54" s="5">
        <f t="shared" si="0"/>
        <v>7.500669702652063E-3</v>
      </c>
      <c r="D54" s="5">
        <f t="shared" si="2"/>
        <v>8.2302158273381387E-2</v>
      </c>
      <c r="G54" s="8"/>
      <c r="H54" s="9"/>
      <c r="I54" s="9"/>
      <c r="J54" s="28"/>
      <c r="K54" s="9"/>
      <c r="L54" s="22"/>
      <c r="M54" s="68"/>
      <c r="N54" s="9"/>
      <c r="O54" s="9"/>
      <c r="P54" s="9"/>
      <c r="Q54" s="9"/>
      <c r="R54" s="9"/>
      <c r="S54" s="22"/>
    </row>
    <row r="55" spans="1:19" x14ac:dyDescent="0.25">
      <c r="A55" s="2">
        <v>23163</v>
      </c>
      <c r="B55" s="1">
        <v>378.4</v>
      </c>
      <c r="C55" s="5">
        <f t="shared" si="0"/>
        <v>6.1153948417973503E-3</v>
      </c>
      <c r="D55" s="5">
        <f t="shared" si="2"/>
        <v>8.3309476095047241E-2</v>
      </c>
      <c r="G55" s="15"/>
      <c r="H55" s="34"/>
      <c r="I55" s="34"/>
      <c r="J55" s="34"/>
      <c r="K55" s="34"/>
      <c r="L55" s="48"/>
      <c r="M55" s="67"/>
      <c r="N55" s="34"/>
      <c r="O55" s="34"/>
      <c r="P55" s="34"/>
      <c r="Q55" s="34"/>
      <c r="R55" s="34"/>
      <c r="S55" s="48"/>
    </row>
    <row r="56" spans="1:19" x14ac:dyDescent="0.25">
      <c r="A56" s="2">
        <v>23193</v>
      </c>
      <c r="B56" s="1">
        <v>381.1</v>
      </c>
      <c r="C56" s="5">
        <f t="shared" si="0"/>
        <v>7.1353065539112581E-3</v>
      </c>
      <c r="D56" s="5">
        <f t="shared" si="2"/>
        <v>8.6374002280501738E-2</v>
      </c>
      <c r="G56" s="8"/>
      <c r="H56" s="9"/>
      <c r="I56" s="9"/>
      <c r="J56" s="9"/>
      <c r="K56" s="9"/>
      <c r="L56" s="22"/>
      <c r="M56" s="68"/>
      <c r="N56" s="9"/>
      <c r="O56" s="9"/>
      <c r="P56" s="9"/>
      <c r="Q56" s="9"/>
      <c r="R56" s="9"/>
      <c r="S56" s="22"/>
    </row>
    <row r="57" spans="1:19" x14ac:dyDescent="0.25">
      <c r="A57" s="2">
        <v>23224</v>
      </c>
      <c r="B57" s="1">
        <v>383.6</v>
      </c>
      <c r="C57" s="5">
        <f t="shared" si="0"/>
        <v>6.559958016268741E-3</v>
      </c>
      <c r="D57" s="5">
        <f t="shared" si="2"/>
        <v>8.7301587301587436E-2</v>
      </c>
      <c r="G57" s="8"/>
      <c r="H57" s="9"/>
      <c r="I57" s="9"/>
      <c r="J57" s="9"/>
      <c r="K57" s="9"/>
      <c r="L57" s="22"/>
      <c r="M57" s="68"/>
      <c r="N57" s="9"/>
      <c r="O57" s="9"/>
      <c r="P57" s="9"/>
      <c r="Q57" s="9"/>
      <c r="R57" s="9"/>
      <c r="S57" s="22"/>
    </row>
    <row r="58" spans="1:19" x14ac:dyDescent="0.25">
      <c r="A58" s="2">
        <v>23255</v>
      </c>
      <c r="B58" s="1">
        <v>386</v>
      </c>
      <c r="C58" s="5">
        <f t="shared" si="0"/>
        <v>6.2565172054223073E-3</v>
      </c>
      <c r="D58" s="5">
        <f t="shared" si="2"/>
        <v>8.7630318399549267E-2</v>
      </c>
      <c r="G58" s="8"/>
      <c r="H58" s="9"/>
      <c r="I58" s="9"/>
      <c r="J58" s="9"/>
      <c r="K58" s="9"/>
      <c r="L58" s="22"/>
      <c r="M58" s="68"/>
      <c r="N58" s="9"/>
      <c r="O58" s="9"/>
      <c r="P58" s="9"/>
      <c r="Q58" s="9"/>
      <c r="R58" s="9"/>
      <c r="S58" s="22"/>
    </row>
    <row r="59" spans="1:19" x14ac:dyDescent="0.25">
      <c r="A59" s="2">
        <v>23285</v>
      </c>
      <c r="B59" s="1">
        <v>388.3</v>
      </c>
      <c r="C59" s="5">
        <f t="shared" si="0"/>
        <v>5.9585492227980374E-3</v>
      </c>
      <c r="D59" s="5">
        <f t="shared" si="2"/>
        <v>8.7066069428891391E-2</v>
      </c>
      <c r="G59" s="8"/>
      <c r="H59" s="9"/>
      <c r="I59" s="9"/>
      <c r="J59" s="9"/>
      <c r="K59" s="9"/>
      <c r="L59" s="22"/>
      <c r="M59" s="68"/>
      <c r="N59" s="9"/>
      <c r="O59" s="9"/>
      <c r="P59" s="9"/>
      <c r="Q59" s="9"/>
      <c r="R59" s="9"/>
      <c r="S59" s="22"/>
    </row>
    <row r="60" spans="1:19" x14ac:dyDescent="0.25">
      <c r="A60" s="2">
        <v>23316</v>
      </c>
      <c r="B60" s="1">
        <v>391.5</v>
      </c>
      <c r="C60" s="5">
        <f t="shared" si="0"/>
        <v>8.2410507339685246E-3</v>
      </c>
      <c r="D60" s="5">
        <f t="shared" si="2"/>
        <v>8.810450250138957E-2</v>
      </c>
      <c r="G60" s="8"/>
      <c r="H60" s="9"/>
      <c r="I60" s="9"/>
      <c r="J60" s="9"/>
      <c r="K60" s="9"/>
      <c r="L60" s="22"/>
      <c r="M60" s="68"/>
      <c r="N60" s="9"/>
      <c r="O60" s="9"/>
      <c r="P60" s="9"/>
      <c r="Q60" s="9"/>
      <c r="R60" s="9"/>
      <c r="S60" s="22"/>
    </row>
    <row r="61" spans="1:19" x14ac:dyDescent="0.25">
      <c r="A61" s="2">
        <v>23346</v>
      </c>
      <c r="B61" s="1">
        <v>393.2</v>
      </c>
      <c r="C61" s="5">
        <f t="shared" si="0"/>
        <v>4.3422733077904674E-3</v>
      </c>
      <c r="D61" s="5">
        <f t="shared" si="2"/>
        <v>8.4091535704438947E-2</v>
      </c>
      <c r="G61" s="8"/>
      <c r="H61" s="9"/>
      <c r="I61" s="9"/>
      <c r="J61" s="9"/>
      <c r="K61" s="9"/>
      <c r="L61" s="22"/>
      <c r="M61" s="68"/>
      <c r="N61" s="9"/>
      <c r="O61" s="9"/>
      <c r="P61" s="9"/>
      <c r="Q61" s="9"/>
      <c r="R61" s="9"/>
      <c r="S61" s="22"/>
    </row>
    <row r="62" spans="1:19" x14ac:dyDescent="0.25">
      <c r="A62" s="2">
        <v>23377</v>
      </c>
      <c r="B62" s="1">
        <v>395.2</v>
      </c>
      <c r="C62" s="5">
        <f t="shared" si="0"/>
        <v>5.0864699898269805E-3</v>
      </c>
      <c r="D62" s="5">
        <f t="shared" si="2"/>
        <v>8.2146768893756938E-2</v>
      </c>
      <c r="G62" s="8"/>
      <c r="H62" s="9"/>
      <c r="I62" s="9"/>
      <c r="J62" s="9"/>
      <c r="K62" s="9"/>
      <c r="L62" s="22"/>
      <c r="M62" s="68"/>
      <c r="N62" s="9"/>
      <c r="O62" s="9"/>
      <c r="P62" s="9"/>
      <c r="Q62" s="9"/>
      <c r="R62" s="9"/>
      <c r="S62" s="22"/>
    </row>
    <row r="63" spans="1:19" x14ac:dyDescent="0.25">
      <c r="A63" s="2">
        <v>23408</v>
      </c>
      <c r="B63" s="1">
        <v>397.6</v>
      </c>
      <c r="C63" s="5">
        <f t="shared" si="0"/>
        <v>6.0728744939271273E-3</v>
      </c>
      <c r="D63" s="5">
        <f t="shared" si="2"/>
        <v>8.0728458820331639E-2</v>
      </c>
      <c r="G63" s="8"/>
      <c r="H63" s="9"/>
      <c r="I63" s="9"/>
      <c r="J63" s="9"/>
      <c r="K63" s="9"/>
      <c r="L63" s="22"/>
      <c r="M63" s="68"/>
      <c r="N63" s="9"/>
      <c r="O63" s="9"/>
      <c r="P63" s="9"/>
      <c r="Q63" s="9"/>
      <c r="R63" s="9"/>
      <c r="S63" s="22"/>
    </row>
    <row r="64" spans="1:19" x14ac:dyDescent="0.25">
      <c r="A64" s="2">
        <v>23437</v>
      </c>
      <c r="B64" s="1">
        <v>399.8</v>
      </c>
      <c r="C64" s="5">
        <f t="shared" si="0"/>
        <v>5.5331991951710346E-3</v>
      </c>
      <c r="D64" s="5">
        <f t="shared" si="2"/>
        <v>7.8500134879956995E-2</v>
      </c>
      <c r="G64" s="8"/>
      <c r="H64" s="9"/>
      <c r="I64" s="9"/>
      <c r="J64" s="9"/>
      <c r="K64" s="9"/>
      <c r="L64" s="22"/>
      <c r="M64" s="68"/>
      <c r="N64" s="9"/>
      <c r="O64" s="9"/>
      <c r="P64" s="9"/>
      <c r="Q64" s="9"/>
      <c r="R64" s="9"/>
      <c r="S64" s="22"/>
    </row>
    <row r="65" spans="1:21" x14ac:dyDescent="0.25">
      <c r="A65" s="2">
        <v>23468</v>
      </c>
      <c r="B65" s="1">
        <v>401.7</v>
      </c>
      <c r="C65" s="5">
        <f t="shared" si="0"/>
        <v>4.7523761880940985E-3</v>
      </c>
      <c r="D65" s="5">
        <f t="shared" si="2"/>
        <v>7.6078221269756163E-2</v>
      </c>
      <c r="G65" s="8"/>
      <c r="H65" s="9"/>
      <c r="I65" s="9"/>
      <c r="J65" s="9"/>
      <c r="K65" s="9"/>
      <c r="L65" s="22"/>
      <c r="M65" s="68"/>
      <c r="N65" s="9"/>
      <c r="O65" s="9"/>
      <c r="P65" s="9"/>
      <c r="Q65" s="9"/>
      <c r="R65" s="9"/>
      <c r="S65" s="22"/>
    </row>
    <row r="66" spans="1:21" x14ac:dyDescent="0.25">
      <c r="A66" s="2">
        <v>23498</v>
      </c>
      <c r="B66" s="1">
        <v>404.2</v>
      </c>
      <c r="C66" s="5">
        <f t="shared" si="0"/>
        <v>6.2235499128702187E-3</v>
      </c>
      <c r="D66" s="5">
        <f t="shared" si="2"/>
        <v>7.4714171762829018E-2</v>
      </c>
      <c r="G66" s="8"/>
      <c r="H66" s="9"/>
      <c r="I66" s="9"/>
      <c r="J66" s="9"/>
      <c r="K66" s="9"/>
      <c r="L66" s="22"/>
      <c r="M66" s="68"/>
      <c r="N66" s="9"/>
      <c r="O66" s="9"/>
      <c r="P66" s="9"/>
      <c r="Q66" s="9"/>
      <c r="R66" s="9"/>
      <c r="S66" s="22"/>
    </row>
    <row r="67" spans="1:21" x14ac:dyDescent="0.25">
      <c r="A67" s="2">
        <v>23529</v>
      </c>
      <c r="B67" s="1">
        <v>407.1</v>
      </c>
      <c r="C67" s="5">
        <f t="shared" si="0"/>
        <v>7.1746660069273993E-3</v>
      </c>
      <c r="D67" s="5">
        <f t="shared" si="2"/>
        <v>7.5845665961945086E-2</v>
      </c>
      <c r="G67" s="8"/>
      <c r="H67" s="9"/>
      <c r="I67" s="9"/>
      <c r="J67" s="9"/>
      <c r="K67" s="9"/>
      <c r="L67" s="22"/>
      <c r="M67" s="68"/>
      <c r="N67" s="9"/>
      <c r="O67" s="9"/>
      <c r="P67" s="9"/>
      <c r="Q67" s="9"/>
      <c r="R67" s="9"/>
      <c r="S67" s="22"/>
    </row>
    <row r="68" spans="1:21" x14ac:dyDescent="0.25">
      <c r="A68" s="2">
        <v>23559</v>
      </c>
      <c r="B68" s="1">
        <v>410.1</v>
      </c>
      <c r="C68" s="5">
        <f t="shared" ref="C68:C131" si="13">B68/B67-1</f>
        <v>7.3691967575533202E-3</v>
      </c>
      <c r="D68" s="5">
        <f t="shared" si="2"/>
        <v>7.6095512988716862E-2</v>
      </c>
      <c r="G68" s="8"/>
      <c r="H68" s="9"/>
      <c r="I68" s="9"/>
      <c r="J68" s="9"/>
      <c r="K68" s="9"/>
      <c r="L68" s="22"/>
      <c r="M68" s="68"/>
      <c r="N68" s="9"/>
      <c r="O68" s="9"/>
      <c r="P68" s="9"/>
      <c r="Q68" s="9"/>
      <c r="R68" s="9"/>
      <c r="S68" s="22"/>
    </row>
    <row r="69" spans="1:21" x14ac:dyDescent="0.25">
      <c r="A69" s="2">
        <v>23590</v>
      </c>
      <c r="B69" s="1">
        <v>413.4</v>
      </c>
      <c r="C69" s="5">
        <f t="shared" si="13"/>
        <v>8.0468178493049436E-3</v>
      </c>
      <c r="D69" s="5">
        <f t="shared" si="2"/>
        <v>7.7685088633993704E-2</v>
      </c>
      <c r="G69" s="8"/>
      <c r="H69" s="9"/>
      <c r="I69" s="9"/>
      <c r="J69" s="9"/>
      <c r="K69" s="9"/>
      <c r="L69" s="22"/>
      <c r="M69" s="68"/>
      <c r="N69" s="9"/>
      <c r="O69" s="9"/>
      <c r="P69" s="9"/>
      <c r="Q69" s="9"/>
      <c r="R69" s="9"/>
      <c r="S69" s="22"/>
    </row>
    <row r="70" spans="1:21" x14ac:dyDescent="0.25">
      <c r="A70" s="2">
        <v>23621</v>
      </c>
      <c r="B70" s="1">
        <v>416.9</v>
      </c>
      <c r="C70" s="5">
        <f t="shared" si="13"/>
        <v>8.4663763909047507E-3</v>
      </c>
      <c r="D70" s="5">
        <f t="shared" si="2"/>
        <v>8.0051813471502475E-2</v>
      </c>
      <c r="G70" s="8"/>
      <c r="H70" s="9"/>
      <c r="I70" s="9"/>
      <c r="J70" s="9"/>
      <c r="K70" s="9"/>
      <c r="L70" s="22"/>
      <c r="M70" s="68"/>
      <c r="N70" s="9"/>
      <c r="O70" s="9"/>
      <c r="P70" s="9"/>
      <c r="Q70" s="9"/>
      <c r="R70" s="9"/>
      <c r="S70" s="22"/>
    </row>
    <row r="71" spans="1:21" x14ac:dyDescent="0.25">
      <c r="A71" s="2">
        <v>23651</v>
      </c>
      <c r="B71" s="1">
        <v>419.1</v>
      </c>
      <c r="C71" s="5">
        <f t="shared" si="13"/>
        <v>5.2770448548813409E-3</v>
      </c>
      <c r="D71" s="5">
        <f t="shared" si="2"/>
        <v>7.932011331444766E-2</v>
      </c>
      <c r="G71" s="8"/>
      <c r="H71" s="9"/>
      <c r="I71" s="9"/>
      <c r="J71" s="9"/>
      <c r="K71" s="9"/>
      <c r="L71" s="22"/>
      <c r="M71" s="68"/>
      <c r="N71" s="9"/>
      <c r="O71" s="9"/>
      <c r="P71" s="9"/>
      <c r="Q71" s="9"/>
      <c r="R71" s="9"/>
      <c r="S71" s="22"/>
    </row>
    <row r="72" spans="1:21" x14ac:dyDescent="0.25">
      <c r="A72" s="2">
        <v>23682</v>
      </c>
      <c r="B72" s="1">
        <v>422</v>
      </c>
      <c r="C72" s="5">
        <f t="shared" si="13"/>
        <v>6.9195895967548715E-3</v>
      </c>
      <c r="D72" s="5">
        <f t="shared" si="2"/>
        <v>7.7905491698595064E-2</v>
      </c>
      <c r="G72" s="8"/>
      <c r="H72" s="9"/>
      <c r="I72" s="9"/>
      <c r="J72" s="9"/>
      <c r="K72" s="9"/>
      <c r="L72" s="22"/>
      <c r="M72" s="68"/>
      <c r="N72" s="9"/>
      <c r="O72" s="9"/>
      <c r="P72" s="9"/>
      <c r="Q72" s="9"/>
      <c r="R72" s="9"/>
      <c r="S72" s="22"/>
    </row>
    <row r="73" spans="1:21" ht="15.75" thickBot="1" x14ac:dyDescent="0.3">
      <c r="A73" s="2">
        <v>23712</v>
      </c>
      <c r="B73" s="1">
        <v>424.7</v>
      </c>
      <c r="C73" s="5">
        <f t="shared" si="13"/>
        <v>6.3981042654028819E-3</v>
      </c>
      <c r="D73" s="5">
        <f t="shared" si="2"/>
        <v>8.0111902339776275E-2</v>
      </c>
      <c r="G73" s="31"/>
      <c r="H73" s="12"/>
      <c r="I73" s="12"/>
      <c r="J73" s="12"/>
      <c r="K73" s="12"/>
      <c r="L73" s="24"/>
      <c r="M73" s="68"/>
      <c r="N73" s="12"/>
      <c r="O73" s="12"/>
      <c r="P73" s="12"/>
      <c r="Q73" s="12"/>
      <c r="R73" s="12"/>
      <c r="S73" s="24"/>
    </row>
    <row r="74" spans="1:21" x14ac:dyDescent="0.25">
      <c r="A74" s="2">
        <v>23743</v>
      </c>
      <c r="B74" s="1">
        <v>427.5</v>
      </c>
      <c r="C74" s="5">
        <f t="shared" si="13"/>
        <v>6.5928890981870047E-3</v>
      </c>
      <c r="D74" s="5">
        <f t="shared" si="2"/>
        <v>8.1730769230769162E-2</v>
      </c>
      <c r="G74" s="56" t="s">
        <v>46</v>
      </c>
      <c r="H74" s="34"/>
      <c r="I74" s="34"/>
      <c r="J74" s="65" t="s">
        <v>47</v>
      </c>
      <c r="K74" s="34"/>
      <c r="L74" s="48"/>
      <c r="M74" s="68"/>
      <c r="N74" s="65" t="s">
        <v>46</v>
      </c>
      <c r="O74" s="34"/>
      <c r="P74" s="34"/>
      <c r="Q74" s="65" t="s">
        <v>47</v>
      </c>
      <c r="R74" s="34"/>
      <c r="S74" s="48"/>
    </row>
    <row r="75" spans="1:21" x14ac:dyDescent="0.25">
      <c r="A75" s="2">
        <v>23774</v>
      </c>
      <c r="B75" s="1">
        <v>430.4</v>
      </c>
      <c r="C75" s="5">
        <f t="shared" si="13"/>
        <v>6.7836257309941139E-3</v>
      </c>
      <c r="D75" s="5">
        <f t="shared" si="2"/>
        <v>8.2494969818913466E-2</v>
      </c>
      <c r="G75" s="57">
        <v>0.01</v>
      </c>
      <c r="H75" s="10">
        <f>_xlfn.PERCENTILE.INC(C:C,G75)</f>
        <v>-3.5146105222976652E-3</v>
      </c>
      <c r="I75" s="9"/>
      <c r="J75" s="70">
        <f>LARGE(A:A,1)</f>
        <v>45597</v>
      </c>
      <c r="K75" s="10">
        <f>VLOOKUP(J75,$A:$D,3,FALSE)</f>
        <v>6.3673346815626974E-3</v>
      </c>
      <c r="L75" s="22"/>
      <c r="M75" s="68"/>
      <c r="N75" s="66">
        <v>0.01</v>
      </c>
      <c r="O75" s="10">
        <f>_xlfn.PERCENTILE.INC(D:D,N75)</f>
        <v>-3.3148503166172356E-2</v>
      </c>
      <c r="P75" s="9"/>
      <c r="Q75" s="70">
        <f>LARGE(A:A,1)</f>
        <v>45597</v>
      </c>
      <c r="R75" s="10">
        <f>VLOOKUP(Q75,$A:$D,4,FALSE)</f>
        <v>3.732866442894589E-2</v>
      </c>
      <c r="S75" s="22"/>
      <c r="U75" s="49"/>
    </row>
    <row r="76" spans="1:21" x14ac:dyDescent="0.25">
      <c r="A76" s="2">
        <v>23802</v>
      </c>
      <c r="B76" s="1">
        <v>433.2</v>
      </c>
      <c r="C76" s="5">
        <f t="shared" si="13"/>
        <v>6.5055762081784874E-3</v>
      </c>
      <c r="D76" s="5">
        <f t="shared" si="2"/>
        <v>8.3541770885442679E-2</v>
      </c>
      <c r="G76" s="57">
        <v>0.02</v>
      </c>
      <c r="H76" s="10">
        <f t="shared" ref="H76:H89" si="14">_xlfn.PERCENTILE.INC(C:C,G76)</f>
        <v>-1.7236210054997465E-3</v>
      </c>
      <c r="I76" s="9"/>
      <c r="J76" s="9" t="s">
        <v>48</v>
      </c>
      <c r="K76" s="10">
        <f>PERCENTRANK(C:C,K75)</f>
        <v>0.64800000000000002</v>
      </c>
      <c r="L76" s="22"/>
      <c r="M76" s="68"/>
      <c r="N76" s="66">
        <v>0.02</v>
      </c>
      <c r="O76" s="10">
        <f t="shared" ref="O76:O89" si="15">_xlfn.PERCENTILE.INC(D:D,N76)</f>
        <v>8.8166639838896778E-4</v>
      </c>
      <c r="P76" s="9"/>
      <c r="Q76" s="9" t="s">
        <v>48</v>
      </c>
      <c r="R76" s="10">
        <f>PERCENTRANK(D:D,R75)</f>
        <v>0.14899999999999999</v>
      </c>
      <c r="S76" s="22"/>
    </row>
    <row r="77" spans="1:21" x14ac:dyDescent="0.25">
      <c r="A77" s="2">
        <v>23833</v>
      </c>
      <c r="B77" s="1">
        <v>435.4</v>
      </c>
      <c r="C77" s="5">
        <f t="shared" si="13"/>
        <v>5.078485687904033E-3</v>
      </c>
      <c r="D77" s="5">
        <f t="shared" ref="D77:D140" si="16">B77/B65-1</f>
        <v>8.3893452825491543E-2</v>
      </c>
      <c r="G77" s="57">
        <v>0.03</v>
      </c>
      <c r="H77" s="10">
        <f t="shared" si="14"/>
        <v>-1.0163734162700827E-3</v>
      </c>
      <c r="I77" s="9"/>
      <c r="J77" s="9"/>
      <c r="K77" s="9"/>
      <c r="L77" s="22"/>
      <c r="M77" s="68"/>
      <c r="N77" s="66">
        <v>0.03</v>
      </c>
      <c r="O77" s="10">
        <f t="shared" si="15"/>
        <v>4.9646353299466076E-3</v>
      </c>
      <c r="P77" s="9"/>
      <c r="Q77" s="9"/>
      <c r="R77" s="9"/>
      <c r="S77" s="22"/>
    </row>
    <row r="78" spans="1:21" x14ac:dyDescent="0.25">
      <c r="A78" s="2">
        <v>23863</v>
      </c>
      <c r="B78" s="1">
        <v>437.1</v>
      </c>
      <c r="C78" s="5">
        <f t="shared" si="13"/>
        <v>3.9044556729446178E-3</v>
      </c>
      <c r="D78" s="5">
        <f t="shared" si="16"/>
        <v>8.1395348837209447E-2</v>
      </c>
      <c r="G78" s="57">
        <v>0.04</v>
      </c>
      <c r="H78" s="10">
        <f t="shared" si="14"/>
        <v>-5.9572879303256151E-4</v>
      </c>
      <c r="I78" s="9"/>
      <c r="J78" s="9"/>
      <c r="K78" s="9"/>
      <c r="L78" s="22"/>
      <c r="M78" s="68"/>
      <c r="N78" s="66">
        <v>0.04</v>
      </c>
      <c r="O78" s="10">
        <f t="shared" si="15"/>
        <v>9.9347297899322444E-3</v>
      </c>
      <c r="P78" s="9"/>
      <c r="Q78" s="9"/>
      <c r="R78" s="9"/>
      <c r="S78" s="22"/>
    </row>
    <row r="79" spans="1:21" x14ac:dyDescent="0.25">
      <c r="A79" s="2">
        <v>23894</v>
      </c>
      <c r="B79" s="1">
        <v>440.1</v>
      </c>
      <c r="C79" s="5">
        <f t="shared" si="13"/>
        <v>6.8634179821551733E-3</v>
      </c>
      <c r="D79" s="5">
        <f t="shared" si="16"/>
        <v>8.1061164333087632E-2</v>
      </c>
      <c r="G79" s="57">
        <v>0.05</v>
      </c>
      <c r="H79" s="10">
        <f t="shared" si="14"/>
        <v>-3.18511601186755E-4</v>
      </c>
      <c r="I79" s="9"/>
      <c r="J79" s="9"/>
      <c r="K79" s="9"/>
      <c r="L79" s="22"/>
      <c r="M79" s="68"/>
      <c r="N79" s="66">
        <v>0.05</v>
      </c>
      <c r="O79" s="10">
        <f t="shared" si="15"/>
        <v>1.2371564770645094E-2</v>
      </c>
      <c r="P79" s="9"/>
      <c r="Q79" s="9"/>
      <c r="R79" s="9"/>
      <c r="S79" s="22"/>
    </row>
    <row r="80" spans="1:21" x14ac:dyDescent="0.25">
      <c r="A80" s="2">
        <v>23924</v>
      </c>
      <c r="B80" s="1">
        <v>442.9</v>
      </c>
      <c r="C80" s="5">
        <f t="shared" si="13"/>
        <v>6.3621904112700634E-3</v>
      </c>
      <c r="D80" s="5">
        <f t="shared" si="16"/>
        <v>7.9980492562789385E-2</v>
      </c>
      <c r="G80" s="57">
        <v>0.1</v>
      </c>
      <c r="H80" s="10">
        <f t="shared" si="14"/>
        <v>1.0332040318339565E-3</v>
      </c>
      <c r="I80" s="9"/>
      <c r="J80" s="9"/>
      <c r="K80" s="9"/>
      <c r="L80" s="22"/>
      <c r="M80" s="68"/>
      <c r="N80" s="66">
        <v>0.1</v>
      </c>
      <c r="O80" s="10">
        <f t="shared" si="15"/>
        <v>2.7620050075760998E-2</v>
      </c>
      <c r="P80" s="9"/>
      <c r="Q80" s="9"/>
      <c r="R80" s="9"/>
      <c r="S80" s="22"/>
    </row>
    <row r="81" spans="1:19" x14ac:dyDescent="0.25">
      <c r="A81" s="2">
        <v>23955</v>
      </c>
      <c r="B81" s="1">
        <v>445.8</v>
      </c>
      <c r="C81" s="5">
        <f t="shared" si="13"/>
        <v>6.5477534432152318E-3</v>
      </c>
      <c r="D81" s="5">
        <f t="shared" si="16"/>
        <v>7.8374455732946435E-2</v>
      </c>
      <c r="G81" s="57">
        <v>0.25</v>
      </c>
      <c r="H81" s="10">
        <f t="shared" si="14"/>
        <v>3.1394849436444661E-3</v>
      </c>
      <c r="I81" s="9"/>
      <c r="J81" s="9"/>
      <c r="K81" s="9"/>
      <c r="L81" s="22"/>
      <c r="M81" s="68"/>
      <c r="N81" s="66">
        <v>0.25</v>
      </c>
      <c r="O81" s="10">
        <f t="shared" si="15"/>
        <v>4.9019597663621406E-2</v>
      </c>
      <c r="P81" s="9"/>
      <c r="Q81" s="9"/>
      <c r="R81" s="9"/>
      <c r="S81" s="22"/>
    </row>
    <row r="82" spans="1:19" x14ac:dyDescent="0.25">
      <c r="A82" s="2">
        <v>23986</v>
      </c>
      <c r="B82" s="1">
        <v>449.5</v>
      </c>
      <c r="C82" s="5">
        <f t="shared" si="13"/>
        <v>8.2996859578285953E-3</v>
      </c>
      <c r="D82" s="5">
        <f t="shared" si="16"/>
        <v>7.8196210122331467E-2</v>
      </c>
      <c r="G82" s="57">
        <v>0.5</v>
      </c>
      <c r="H82" s="10">
        <f t="shared" si="14"/>
        <v>5.2598127055709654E-3</v>
      </c>
      <c r="I82" s="9"/>
      <c r="J82" s="9"/>
      <c r="K82" s="9"/>
      <c r="L82" s="22"/>
      <c r="M82" s="68"/>
      <c r="N82" s="66">
        <v>0.5</v>
      </c>
      <c r="O82" s="10">
        <f t="shared" si="15"/>
        <v>6.6591545200101798E-2</v>
      </c>
      <c r="P82" s="9"/>
      <c r="Q82" s="9"/>
      <c r="R82" s="9"/>
      <c r="S82" s="22"/>
    </row>
    <row r="83" spans="1:19" x14ac:dyDescent="0.25">
      <c r="A83" s="2">
        <v>24016</v>
      </c>
      <c r="B83" s="1">
        <v>452.6</v>
      </c>
      <c r="C83" s="5">
        <f t="shared" si="13"/>
        <v>6.8965517241379448E-3</v>
      </c>
      <c r="D83" s="5">
        <f t="shared" si="16"/>
        <v>7.9933190169410695E-2</v>
      </c>
      <c r="G83" s="57">
        <v>0.75</v>
      </c>
      <c r="H83" s="10">
        <f t="shared" si="14"/>
        <v>7.3345641104867743E-3</v>
      </c>
      <c r="I83" s="9"/>
      <c r="J83" s="9"/>
      <c r="K83" s="9"/>
      <c r="L83" s="22"/>
      <c r="M83" s="68"/>
      <c r="N83" s="66">
        <v>0.75</v>
      </c>
      <c r="O83" s="10">
        <f t="shared" si="15"/>
        <v>8.3881561489173806E-2</v>
      </c>
      <c r="P83" s="9"/>
      <c r="Q83" s="9"/>
      <c r="R83" s="9"/>
      <c r="S83" s="22"/>
    </row>
    <row r="84" spans="1:19" x14ac:dyDescent="0.25">
      <c r="A84" s="2">
        <v>24047</v>
      </c>
      <c r="B84" s="1">
        <v>455.7</v>
      </c>
      <c r="C84" s="5">
        <f t="shared" si="13"/>
        <v>6.8493150684931781E-3</v>
      </c>
      <c r="D84" s="5">
        <f t="shared" si="16"/>
        <v>7.9857819905213345E-2</v>
      </c>
      <c r="G84" s="57">
        <v>0.9</v>
      </c>
      <c r="H84" s="10">
        <f t="shared" si="14"/>
        <v>9.8098737421854487E-3</v>
      </c>
      <c r="I84" s="9"/>
      <c r="J84" s="9"/>
      <c r="K84" s="9"/>
      <c r="L84" s="22"/>
      <c r="M84" s="68"/>
      <c r="N84" s="66">
        <v>0.9</v>
      </c>
      <c r="O84" s="10">
        <f t="shared" si="15"/>
        <v>0.11471218439078044</v>
      </c>
      <c r="P84" s="9"/>
      <c r="Q84" s="9"/>
      <c r="R84" s="9"/>
      <c r="S84" s="22"/>
    </row>
    <row r="85" spans="1:19" x14ac:dyDescent="0.25">
      <c r="A85" s="2">
        <v>24077</v>
      </c>
      <c r="B85" s="1">
        <v>459.2</v>
      </c>
      <c r="C85" s="5">
        <f t="shared" si="13"/>
        <v>7.6804915514592231E-3</v>
      </c>
      <c r="D85" s="5">
        <f t="shared" si="16"/>
        <v>8.1233812102660785E-2</v>
      </c>
      <c r="G85" s="57">
        <v>0.95</v>
      </c>
      <c r="H85" s="10">
        <f t="shared" si="14"/>
        <v>1.1477248164356623E-2</v>
      </c>
      <c r="I85" s="9"/>
      <c r="J85" s="9"/>
      <c r="K85" s="9"/>
      <c r="L85" s="22"/>
      <c r="M85" s="68"/>
      <c r="N85" s="66">
        <v>0.95</v>
      </c>
      <c r="O85" s="10">
        <f t="shared" si="15"/>
        <v>0.12867398405555283</v>
      </c>
      <c r="P85" s="9"/>
      <c r="Q85" s="9"/>
      <c r="R85" s="9"/>
      <c r="S85" s="22"/>
    </row>
    <row r="86" spans="1:19" x14ac:dyDescent="0.25">
      <c r="A86" s="2">
        <v>24108</v>
      </c>
      <c r="B86" s="1">
        <v>462</v>
      </c>
      <c r="C86" s="5">
        <f t="shared" si="13"/>
        <v>6.0975609756097615E-3</v>
      </c>
      <c r="D86" s="5">
        <f t="shared" si="16"/>
        <v>8.0701754385964941E-2</v>
      </c>
      <c r="G86" s="57">
        <v>0.96</v>
      </c>
      <c r="H86" s="10">
        <f t="shared" si="14"/>
        <v>1.2007428640278961E-2</v>
      </c>
      <c r="I86" s="9"/>
      <c r="J86" s="9"/>
      <c r="K86" s="9"/>
      <c r="L86" s="22"/>
      <c r="M86" s="68"/>
      <c r="N86" s="66">
        <v>0.96</v>
      </c>
      <c r="O86" s="10">
        <f t="shared" si="15"/>
        <v>0.13100465950214304</v>
      </c>
      <c r="P86" s="9"/>
      <c r="Q86" s="9"/>
      <c r="R86" s="9"/>
      <c r="S86" s="22"/>
    </row>
    <row r="87" spans="1:19" x14ac:dyDescent="0.25">
      <c r="A87" s="2">
        <v>24139</v>
      </c>
      <c r="B87" s="1">
        <v>464.6</v>
      </c>
      <c r="C87" s="5">
        <f t="shared" si="13"/>
        <v>5.6277056277056481E-3</v>
      </c>
      <c r="D87" s="5">
        <f t="shared" si="16"/>
        <v>7.9460966542751033E-2</v>
      </c>
      <c r="G87" s="57">
        <v>0.97</v>
      </c>
      <c r="H87" s="10">
        <f t="shared" si="14"/>
        <v>1.2578568959143194E-2</v>
      </c>
      <c r="I87" s="9"/>
      <c r="J87" s="9"/>
      <c r="K87" s="9"/>
      <c r="L87" s="22"/>
      <c r="M87" s="68"/>
      <c r="N87" s="66">
        <v>0.97</v>
      </c>
      <c r="O87" s="10">
        <f t="shared" si="15"/>
        <v>0.13350252931766418</v>
      </c>
      <c r="P87" s="9"/>
      <c r="Q87" s="9"/>
      <c r="R87" s="9"/>
      <c r="S87" s="22"/>
    </row>
    <row r="88" spans="1:19" x14ac:dyDescent="0.25">
      <c r="A88" s="2">
        <v>24167</v>
      </c>
      <c r="B88" s="1">
        <v>467.2</v>
      </c>
      <c r="C88" s="5">
        <f t="shared" si="13"/>
        <v>5.5962117950925094E-3</v>
      </c>
      <c r="D88" s="5">
        <f t="shared" si="16"/>
        <v>7.8485687903970369E-2</v>
      </c>
      <c r="G88" s="57">
        <v>0.98</v>
      </c>
      <c r="H88" s="10">
        <f t="shared" si="14"/>
        <v>1.342056010161787E-2</v>
      </c>
      <c r="I88" s="9"/>
      <c r="J88" s="9"/>
      <c r="K88" s="9"/>
      <c r="L88" s="22"/>
      <c r="M88" s="68"/>
      <c r="N88" s="66">
        <v>0.98</v>
      </c>
      <c r="O88" s="10">
        <f t="shared" si="15"/>
        <v>0.13506436886916143</v>
      </c>
      <c r="P88" s="9"/>
      <c r="Q88" s="9"/>
      <c r="R88" s="9"/>
      <c r="S88" s="22"/>
    </row>
    <row r="89" spans="1:19" x14ac:dyDescent="0.25">
      <c r="A89" s="2">
        <v>24198</v>
      </c>
      <c r="B89" s="1">
        <v>469.3</v>
      </c>
      <c r="C89" s="5">
        <f t="shared" si="13"/>
        <v>4.4948630136987244E-3</v>
      </c>
      <c r="D89" s="5">
        <f t="shared" si="16"/>
        <v>7.7859439595774127E-2</v>
      </c>
      <c r="G89" s="57">
        <v>0.99</v>
      </c>
      <c r="H89" s="10">
        <f t="shared" si="14"/>
        <v>1.7811152622033317E-2</v>
      </c>
      <c r="I89" s="9"/>
      <c r="J89" s="9"/>
      <c r="K89" s="9"/>
      <c r="L89" s="22"/>
      <c r="M89" s="68"/>
      <c r="N89" s="66">
        <v>0.99</v>
      </c>
      <c r="O89" s="10">
        <f t="shared" si="15"/>
        <v>0.23022425772992774</v>
      </c>
      <c r="P89" s="9"/>
      <c r="Q89" s="9"/>
      <c r="R89" s="9"/>
      <c r="S89" s="22"/>
    </row>
    <row r="90" spans="1:19" ht="15.75" thickBot="1" x14ac:dyDescent="0.3">
      <c r="A90" s="2">
        <v>24228</v>
      </c>
      <c r="B90" s="1">
        <v>470.1</v>
      </c>
      <c r="C90" s="5">
        <f t="shared" si="13"/>
        <v>1.7046665246112092E-3</v>
      </c>
      <c r="D90" s="5">
        <f t="shared" si="16"/>
        <v>7.549759780370624E-2</v>
      </c>
      <c r="G90" s="58"/>
      <c r="H90" s="59"/>
      <c r="I90" s="59"/>
      <c r="J90" s="59"/>
      <c r="K90" s="59"/>
      <c r="L90" s="60"/>
      <c r="M90" s="69"/>
      <c r="N90" s="59"/>
      <c r="O90" s="59"/>
      <c r="P90" s="59"/>
      <c r="Q90" s="59"/>
      <c r="R90" s="59"/>
      <c r="S90" s="60"/>
    </row>
    <row r="91" spans="1:19" x14ac:dyDescent="0.25">
      <c r="A91" s="2">
        <v>24259</v>
      </c>
      <c r="B91" s="1">
        <v>471.2</v>
      </c>
      <c r="C91" s="5">
        <f t="shared" si="13"/>
        <v>2.3399276749627163E-3</v>
      </c>
      <c r="D91" s="5">
        <f t="shared" si="16"/>
        <v>7.0665757782322203E-2</v>
      </c>
    </row>
    <row r="92" spans="1:19" x14ac:dyDescent="0.25">
      <c r="A92" s="2">
        <v>24289</v>
      </c>
      <c r="B92" s="1">
        <v>470.9</v>
      </c>
      <c r="C92" s="5">
        <f t="shared" si="13"/>
        <v>-6.366723259763063E-4</v>
      </c>
      <c r="D92" s="5">
        <f t="shared" si="16"/>
        <v>6.3219688417250008E-2</v>
      </c>
    </row>
    <row r="93" spans="1:19" x14ac:dyDescent="0.25">
      <c r="A93" s="2">
        <v>24320</v>
      </c>
      <c r="B93" s="1">
        <v>472.6</v>
      </c>
      <c r="C93" s="5">
        <f t="shared" si="13"/>
        <v>3.6101083032491488E-3</v>
      </c>
      <c r="D93" s="5">
        <f t="shared" si="16"/>
        <v>6.0116644235083116E-2</v>
      </c>
    </row>
    <row r="94" spans="1:19" x14ac:dyDescent="0.25">
      <c r="A94" s="2">
        <v>24351</v>
      </c>
      <c r="B94" s="1">
        <v>475.4</v>
      </c>
      <c r="C94" s="5">
        <f t="shared" si="13"/>
        <v>5.9246720270840214E-3</v>
      </c>
      <c r="D94" s="5">
        <f t="shared" si="16"/>
        <v>5.7619577308120062E-2</v>
      </c>
    </row>
    <row r="95" spans="1:19" x14ac:dyDescent="0.25">
      <c r="A95" s="2">
        <v>24381</v>
      </c>
      <c r="B95" s="1">
        <v>475.7</v>
      </c>
      <c r="C95" s="5">
        <f t="shared" si="13"/>
        <v>6.3104753891463083E-4</v>
      </c>
      <c r="D95" s="5">
        <f t="shared" si="16"/>
        <v>5.1038444542642392E-2</v>
      </c>
    </row>
    <row r="96" spans="1:19" x14ac:dyDescent="0.25">
      <c r="A96" s="2">
        <v>24412</v>
      </c>
      <c r="B96" s="1">
        <v>477.3</v>
      </c>
      <c r="C96" s="5">
        <f t="shared" si="13"/>
        <v>3.3634643682993737E-3</v>
      </c>
      <c r="D96" s="5">
        <f t="shared" si="16"/>
        <v>4.7399605003291656E-2</v>
      </c>
    </row>
    <row r="97" spans="1:4" x14ac:dyDescent="0.25">
      <c r="A97" s="2">
        <v>24442</v>
      </c>
      <c r="B97" s="1">
        <v>480.2</v>
      </c>
      <c r="C97" s="5">
        <f t="shared" si="13"/>
        <v>6.0758432851455435E-3</v>
      </c>
      <c r="D97" s="5">
        <f t="shared" si="16"/>
        <v>4.57317073170731E-2</v>
      </c>
    </row>
    <row r="98" spans="1:4" x14ac:dyDescent="0.25">
      <c r="A98" s="2">
        <v>24473</v>
      </c>
      <c r="B98" s="1">
        <v>481.6</v>
      </c>
      <c r="C98" s="5">
        <f t="shared" si="13"/>
        <v>2.9154518950438302E-3</v>
      </c>
      <c r="D98" s="5">
        <f t="shared" si="16"/>
        <v>4.2424242424242475E-2</v>
      </c>
    </row>
    <row r="99" spans="1:4" x14ac:dyDescent="0.25">
      <c r="A99" s="2">
        <v>24504</v>
      </c>
      <c r="B99" s="1">
        <v>485.1</v>
      </c>
      <c r="C99" s="5">
        <f t="shared" si="13"/>
        <v>7.2674418604650182E-3</v>
      </c>
      <c r="D99" s="5">
        <f t="shared" si="16"/>
        <v>4.4123977615152743E-2</v>
      </c>
    </row>
    <row r="100" spans="1:4" x14ac:dyDescent="0.25">
      <c r="A100" s="2">
        <v>24532</v>
      </c>
      <c r="B100" s="1">
        <v>489.7</v>
      </c>
      <c r="C100" s="5">
        <f t="shared" si="13"/>
        <v>9.482580911152283E-3</v>
      </c>
      <c r="D100" s="5">
        <f t="shared" si="16"/>
        <v>4.8159246575342429E-2</v>
      </c>
    </row>
    <row r="101" spans="1:4" x14ac:dyDescent="0.25">
      <c r="A101" s="2">
        <v>24563</v>
      </c>
      <c r="B101" s="1">
        <v>492.1</v>
      </c>
      <c r="C101" s="5">
        <f t="shared" si="13"/>
        <v>4.9009597712885711E-3</v>
      </c>
      <c r="D101" s="5">
        <f t="shared" si="16"/>
        <v>4.8582995951417018E-2</v>
      </c>
    </row>
    <row r="102" spans="1:4" x14ac:dyDescent="0.25">
      <c r="A102" s="2">
        <v>24593</v>
      </c>
      <c r="B102" s="1">
        <v>497.2</v>
      </c>
      <c r="C102" s="5">
        <f t="shared" si="13"/>
        <v>1.0363747205852425E-2</v>
      </c>
      <c r="D102" s="5">
        <f t="shared" si="16"/>
        <v>5.7647309083173726E-2</v>
      </c>
    </row>
    <row r="103" spans="1:4" x14ac:dyDescent="0.25">
      <c r="A103" s="2">
        <v>24624</v>
      </c>
      <c r="B103" s="1">
        <v>502</v>
      </c>
      <c r="C103" s="5">
        <f t="shared" si="13"/>
        <v>9.6540627514078992E-3</v>
      </c>
      <c r="D103" s="5">
        <f t="shared" si="16"/>
        <v>6.5365025466893156E-2</v>
      </c>
    </row>
    <row r="104" spans="1:4" x14ac:dyDescent="0.25">
      <c r="A104" s="2">
        <v>24654</v>
      </c>
      <c r="B104" s="1">
        <v>506.3</v>
      </c>
      <c r="C104" s="5">
        <f t="shared" si="13"/>
        <v>8.5657370517928655E-3</v>
      </c>
      <c r="D104" s="5">
        <f t="shared" si="16"/>
        <v>7.51751964323637E-2</v>
      </c>
    </row>
    <row r="105" spans="1:4" x14ac:dyDescent="0.25">
      <c r="A105" s="2">
        <v>24685</v>
      </c>
      <c r="B105" s="1">
        <v>510.8</v>
      </c>
      <c r="C105" s="5">
        <f t="shared" si="13"/>
        <v>8.8880110606359697E-3</v>
      </c>
      <c r="D105" s="5">
        <f t="shared" si="16"/>
        <v>8.0829454083791719E-2</v>
      </c>
    </row>
    <row r="106" spans="1:4" x14ac:dyDescent="0.25">
      <c r="A106" s="2">
        <v>24716</v>
      </c>
      <c r="B106" s="1">
        <v>514.70000000000005</v>
      </c>
      <c r="C106" s="5">
        <f t="shared" si="13"/>
        <v>7.635082223962586E-3</v>
      </c>
      <c r="D106" s="5">
        <f t="shared" si="16"/>
        <v>8.266722759781242E-2</v>
      </c>
    </row>
    <row r="107" spans="1:4" x14ac:dyDescent="0.25">
      <c r="A107" s="2">
        <v>24746</v>
      </c>
      <c r="B107" s="1">
        <v>518.20000000000005</v>
      </c>
      <c r="C107" s="5">
        <f t="shared" si="13"/>
        <v>6.8000777151739911E-3</v>
      </c>
      <c r="D107" s="5">
        <f t="shared" si="16"/>
        <v>8.9342022282951516E-2</v>
      </c>
    </row>
    <row r="108" spans="1:4" x14ac:dyDescent="0.25">
      <c r="A108" s="2">
        <v>24777</v>
      </c>
      <c r="B108" s="1">
        <v>521.20000000000005</v>
      </c>
      <c r="C108" s="5">
        <f t="shared" si="13"/>
        <v>5.7892705519104748E-3</v>
      </c>
      <c r="D108" s="5">
        <f t="shared" si="16"/>
        <v>9.1975696626859449E-2</v>
      </c>
    </row>
    <row r="109" spans="1:4" x14ac:dyDescent="0.25">
      <c r="A109" s="2">
        <v>24807</v>
      </c>
      <c r="B109" s="1">
        <v>524.79999999999995</v>
      </c>
      <c r="C109" s="5">
        <f t="shared" si="13"/>
        <v>6.9071373752875864E-3</v>
      </c>
      <c r="D109" s="5">
        <f t="shared" si="16"/>
        <v>9.2877967513536053E-2</v>
      </c>
    </row>
    <row r="110" spans="1:4" x14ac:dyDescent="0.25">
      <c r="A110" s="2">
        <v>24838</v>
      </c>
      <c r="B110" s="1">
        <v>527.4</v>
      </c>
      <c r="C110" s="5">
        <f t="shared" si="13"/>
        <v>4.9542682926828618E-3</v>
      </c>
      <c r="D110" s="5">
        <f t="shared" si="16"/>
        <v>9.5099667774086294E-2</v>
      </c>
    </row>
    <row r="111" spans="1:4" x14ac:dyDescent="0.25">
      <c r="A111" s="2">
        <v>24869</v>
      </c>
      <c r="B111" s="1">
        <v>530.4</v>
      </c>
      <c r="C111" s="5">
        <f t="shared" si="13"/>
        <v>5.6882821387940208E-3</v>
      </c>
      <c r="D111" s="5">
        <f t="shared" si="16"/>
        <v>9.3382807668521917E-2</v>
      </c>
    </row>
    <row r="112" spans="1:4" x14ac:dyDescent="0.25">
      <c r="A112" s="2">
        <v>24898</v>
      </c>
      <c r="B112" s="1">
        <v>533.20000000000005</v>
      </c>
      <c r="C112" s="5">
        <f t="shared" si="13"/>
        <v>5.2790346907996E-3</v>
      </c>
      <c r="D112" s="5">
        <f t="shared" si="16"/>
        <v>8.882989585460499E-2</v>
      </c>
    </row>
    <row r="113" spans="1:4" x14ac:dyDescent="0.25">
      <c r="A113" s="2">
        <v>24929</v>
      </c>
      <c r="B113" s="1">
        <v>535.70000000000005</v>
      </c>
      <c r="C113" s="5">
        <f t="shared" si="13"/>
        <v>4.6886721680419186E-3</v>
      </c>
      <c r="D113" s="5">
        <f t="shared" si="16"/>
        <v>8.8599878073562399E-2</v>
      </c>
    </row>
    <row r="114" spans="1:4" x14ac:dyDescent="0.25">
      <c r="A114" s="2">
        <v>24959</v>
      </c>
      <c r="B114" s="1">
        <v>538.9</v>
      </c>
      <c r="C114" s="5">
        <f t="shared" si="13"/>
        <v>5.9734926264698451E-3</v>
      </c>
      <c r="D114" s="5">
        <f t="shared" si="16"/>
        <v>8.3869670152856068E-2</v>
      </c>
    </row>
    <row r="115" spans="1:4" x14ac:dyDescent="0.25">
      <c r="A115" s="2">
        <v>24990</v>
      </c>
      <c r="B115" s="1">
        <v>542.6</v>
      </c>
      <c r="C115" s="5">
        <f t="shared" si="13"/>
        <v>6.865837817777054E-3</v>
      </c>
      <c r="D115" s="5">
        <f t="shared" si="16"/>
        <v>8.0876494023904399E-2</v>
      </c>
    </row>
    <row r="116" spans="1:4" x14ac:dyDescent="0.25">
      <c r="A116" s="2">
        <v>25020</v>
      </c>
      <c r="B116" s="1">
        <v>545.6</v>
      </c>
      <c r="C116" s="5">
        <f t="shared" si="13"/>
        <v>5.5289347585698589E-3</v>
      </c>
      <c r="D116" s="5">
        <f t="shared" si="16"/>
        <v>7.7621963262887617E-2</v>
      </c>
    </row>
    <row r="117" spans="1:4" x14ac:dyDescent="0.25">
      <c r="A117" s="2">
        <v>25051</v>
      </c>
      <c r="B117" s="1">
        <v>549.4</v>
      </c>
      <c r="C117" s="5">
        <f t="shared" si="13"/>
        <v>6.9648093841641057E-3</v>
      </c>
      <c r="D117" s="5">
        <f t="shared" si="16"/>
        <v>7.5567736883320302E-2</v>
      </c>
    </row>
    <row r="118" spans="1:4" x14ac:dyDescent="0.25">
      <c r="A118" s="2">
        <v>25082</v>
      </c>
      <c r="B118" s="1">
        <v>553.6</v>
      </c>
      <c r="C118" s="5">
        <f t="shared" si="13"/>
        <v>7.644703312704948E-3</v>
      </c>
      <c r="D118" s="5">
        <f t="shared" si="16"/>
        <v>7.5578006605789838E-2</v>
      </c>
    </row>
    <row r="119" spans="1:4" x14ac:dyDescent="0.25">
      <c r="A119" s="2">
        <v>25112</v>
      </c>
      <c r="B119" s="1">
        <v>557.6</v>
      </c>
      <c r="C119" s="5">
        <f t="shared" si="13"/>
        <v>7.225433526011571E-3</v>
      </c>
      <c r="D119" s="5">
        <f t="shared" si="16"/>
        <v>7.6032419915090577E-2</v>
      </c>
    </row>
    <row r="120" spans="1:4" x14ac:dyDescent="0.25">
      <c r="A120" s="2">
        <v>25143</v>
      </c>
      <c r="B120" s="1">
        <v>562.4</v>
      </c>
      <c r="C120" s="5">
        <f t="shared" si="13"/>
        <v>8.6083213773313627E-3</v>
      </c>
      <c r="D120" s="5">
        <f t="shared" si="16"/>
        <v>7.9048349961626796E-2</v>
      </c>
    </row>
    <row r="121" spans="1:4" x14ac:dyDescent="0.25">
      <c r="A121" s="2">
        <v>25173</v>
      </c>
      <c r="B121" s="1">
        <v>566.79999999999995</v>
      </c>
      <c r="C121" s="5">
        <f t="shared" si="13"/>
        <v>7.8236130867710418E-3</v>
      </c>
      <c r="D121" s="5">
        <f t="shared" si="16"/>
        <v>8.0030487804878092E-2</v>
      </c>
    </row>
    <row r="122" spans="1:4" x14ac:dyDescent="0.25">
      <c r="A122" s="2">
        <v>25204</v>
      </c>
      <c r="B122" s="1">
        <v>569.29999999999995</v>
      </c>
      <c r="C122" s="5">
        <f t="shared" si="13"/>
        <v>4.4107268877910943E-3</v>
      </c>
      <c r="D122" s="5">
        <f t="shared" si="16"/>
        <v>7.9446340538490645E-2</v>
      </c>
    </row>
    <row r="123" spans="1:4" x14ac:dyDescent="0.25">
      <c r="A123" s="2">
        <v>25235</v>
      </c>
      <c r="B123" s="1">
        <v>571.9</v>
      </c>
      <c r="C123" s="5">
        <f t="shared" si="13"/>
        <v>4.56701212014754E-3</v>
      </c>
      <c r="D123" s="5">
        <f t="shared" si="16"/>
        <v>7.8242835595776716E-2</v>
      </c>
    </row>
    <row r="124" spans="1:4" x14ac:dyDescent="0.25">
      <c r="A124" s="2">
        <v>25263</v>
      </c>
      <c r="B124" s="1">
        <v>574.4</v>
      </c>
      <c r="C124" s="5">
        <f t="shared" si="13"/>
        <v>4.371393600279827E-3</v>
      </c>
      <c r="D124" s="5">
        <f t="shared" si="16"/>
        <v>7.7269317329332177E-2</v>
      </c>
    </row>
    <row r="125" spans="1:4" x14ac:dyDescent="0.25">
      <c r="A125" s="2">
        <v>25294</v>
      </c>
      <c r="B125" s="1">
        <v>575.70000000000005</v>
      </c>
      <c r="C125" s="5">
        <f t="shared" si="13"/>
        <v>2.2632311977717201E-3</v>
      </c>
      <c r="D125" s="5">
        <f t="shared" si="16"/>
        <v>7.4668657830875507E-2</v>
      </c>
    </row>
    <row r="126" spans="1:4" x14ac:dyDescent="0.25">
      <c r="A126" s="2">
        <v>25324</v>
      </c>
      <c r="B126" s="1">
        <v>576.5</v>
      </c>
      <c r="C126" s="5">
        <f t="shared" si="13"/>
        <v>1.3896126454751023E-3</v>
      </c>
      <c r="D126" s="5">
        <f t="shared" si="16"/>
        <v>6.977175728335494E-2</v>
      </c>
    </row>
    <row r="127" spans="1:4" x14ac:dyDescent="0.25">
      <c r="A127" s="2">
        <v>25355</v>
      </c>
      <c r="B127" s="1">
        <v>578.5</v>
      </c>
      <c r="C127" s="5">
        <f t="shared" si="13"/>
        <v>3.4692107545533091E-3</v>
      </c>
      <c r="D127" s="5">
        <f t="shared" si="16"/>
        <v>6.6162919277552579E-2</v>
      </c>
    </row>
    <row r="128" spans="1:4" x14ac:dyDescent="0.25">
      <c r="A128" s="2">
        <v>25385</v>
      </c>
      <c r="B128" s="1">
        <v>579.5</v>
      </c>
      <c r="C128" s="5">
        <f t="shared" si="13"/>
        <v>1.7286084701815252E-3</v>
      </c>
      <c r="D128" s="5">
        <f t="shared" si="16"/>
        <v>6.2133431085043878E-2</v>
      </c>
    </row>
    <row r="129" spans="1:4" x14ac:dyDescent="0.25">
      <c r="A129" s="2">
        <v>25416</v>
      </c>
      <c r="B129" s="1">
        <v>580.1</v>
      </c>
      <c r="C129" s="5">
        <f t="shared" si="13"/>
        <v>1.0353753235547991E-3</v>
      </c>
      <c r="D129" s="5">
        <f t="shared" si="16"/>
        <v>5.5879140880961131E-2</v>
      </c>
    </row>
    <row r="130" spans="1:4" x14ac:dyDescent="0.25">
      <c r="A130" s="2">
        <v>25447</v>
      </c>
      <c r="B130" s="1">
        <v>582.1</v>
      </c>
      <c r="C130" s="5">
        <f t="shared" si="13"/>
        <v>3.4476814342354611E-3</v>
      </c>
      <c r="D130" s="5">
        <f t="shared" si="16"/>
        <v>5.1481213872832443E-2</v>
      </c>
    </row>
    <row r="131" spans="1:4" x14ac:dyDescent="0.25">
      <c r="A131" s="2">
        <v>25477</v>
      </c>
      <c r="B131" s="1">
        <v>583.4</v>
      </c>
      <c r="C131" s="5">
        <f t="shared" si="13"/>
        <v>2.2332932485826795E-3</v>
      </c>
      <c r="D131" s="5">
        <f t="shared" si="16"/>
        <v>4.6269727403156269E-2</v>
      </c>
    </row>
    <row r="132" spans="1:4" x14ac:dyDescent="0.25">
      <c r="A132" s="2">
        <v>25508</v>
      </c>
      <c r="B132" s="1">
        <v>585.4</v>
      </c>
      <c r="C132" s="5">
        <f t="shared" ref="C132:C195" si="17">B132/B131-1</f>
        <v>3.4281796366129047E-3</v>
      </c>
      <c r="D132" s="5">
        <f t="shared" si="16"/>
        <v>4.0896159317211911E-2</v>
      </c>
    </row>
    <row r="133" spans="1:4" x14ac:dyDescent="0.25">
      <c r="A133" s="2">
        <v>25538</v>
      </c>
      <c r="B133" s="1">
        <v>587.9</v>
      </c>
      <c r="C133" s="5">
        <f t="shared" si="17"/>
        <v>4.2705842159207474E-3</v>
      </c>
      <c r="D133" s="5">
        <f t="shared" si="16"/>
        <v>3.7226534932957023E-2</v>
      </c>
    </row>
    <row r="134" spans="1:4" x14ac:dyDescent="0.25">
      <c r="A134" s="2">
        <v>25569</v>
      </c>
      <c r="B134" s="1">
        <v>589.6</v>
      </c>
      <c r="C134" s="5">
        <f t="shared" si="17"/>
        <v>2.8916482394965026E-3</v>
      </c>
      <c r="D134" s="5">
        <f t="shared" si="16"/>
        <v>3.5657825399613596E-2</v>
      </c>
    </row>
    <row r="135" spans="1:4" x14ac:dyDescent="0.25">
      <c r="A135" s="2">
        <v>25600</v>
      </c>
      <c r="B135" s="1">
        <v>586.29999999999995</v>
      </c>
      <c r="C135" s="5">
        <f t="shared" si="17"/>
        <v>-5.5970149253732338E-3</v>
      </c>
      <c r="D135" s="5">
        <f t="shared" si="16"/>
        <v>2.5179227137611448E-2</v>
      </c>
    </row>
    <row r="136" spans="1:4" x14ac:dyDescent="0.25">
      <c r="A136" s="2">
        <v>25628</v>
      </c>
      <c r="B136" s="1">
        <v>587.29999999999995</v>
      </c>
      <c r="C136" s="5">
        <f t="shared" si="17"/>
        <v>1.7056114617091112E-3</v>
      </c>
      <c r="D136" s="5">
        <f t="shared" si="16"/>
        <v>2.2458217270195036E-2</v>
      </c>
    </row>
    <row r="137" spans="1:4" x14ac:dyDescent="0.25">
      <c r="A137" s="2">
        <v>25659</v>
      </c>
      <c r="B137" s="1">
        <v>588.4</v>
      </c>
      <c r="C137" s="5">
        <f t="shared" si="17"/>
        <v>1.8729780350759118E-3</v>
      </c>
      <c r="D137" s="5">
        <f t="shared" si="16"/>
        <v>2.2060100746916778E-2</v>
      </c>
    </row>
    <row r="138" spans="1:4" x14ac:dyDescent="0.25">
      <c r="A138" s="2">
        <v>25689</v>
      </c>
      <c r="B138" s="1">
        <v>591.5</v>
      </c>
      <c r="C138" s="5">
        <f t="shared" si="17"/>
        <v>5.2685248130523998E-3</v>
      </c>
      <c r="D138" s="5">
        <f t="shared" si="16"/>
        <v>2.601908065915004E-2</v>
      </c>
    </row>
    <row r="139" spans="1:4" x14ac:dyDescent="0.25">
      <c r="A139" s="2">
        <v>25720</v>
      </c>
      <c r="B139" s="1">
        <v>595.20000000000005</v>
      </c>
      <c r="C139" s="5">
        <f t="shared" si="17"/>
        <v>6.2552831783602159E-3</v>
      </c>
      <c r="D139" s="5">
        <f t="shared" si="16"/>
        <v>2.8867761452031182E-2</v>
      </c>
    </row>
    <row r="140" spans="1:4" x14ac:dyDescent="0.25">
      <c r="A140" s="2">
        <v>25750</v>
      </c>
      <c r="B140" s="1">
        <v>599.1</v>
      </c>
      <c r="C140" s="5">
        <f t="shared" si="17"/>
        <v>6.5524193548387455E-3</v>
      </c>
      <c r="D140" s="5">
        <f t="shared" si="16"/>
        <v>3.3822260569456475E-2</v>
      </c>
    </row>
    <row r="141" spans="1:4" x14ac:dyDescent="0.25">
      <c r="A141" s="2">
        <v>25781</v>
      </c>
      <c r="B141" s="1">
        <v>604.9</v>
      </c>
      <c r="C141" s="5">
        <f t="shared" si="17"/>
        <v>9.6811884493406275E-3</v>
      </c>
      <c r="D141" s="5">
        <f t="shared" ref="D141:D204" si="18">B141/B129-1</f>
        <v>4.275124978451994E-2</v>
      </c>
    </row>
    <row r="142" spans="1:4" x14ac:dyDescent="0.25">
      <c r="A142" s="2">
        <v>25812</v>
      </c>
      <c r="B142" s="1">
        <v>611.20000000000005</v>
      </c>
      <c r="C142" s="5">
        <f t="shared" si="17"/>
        <v>1.0414944618945432E-2</v>
      </c>
      <c r="D142" s="5">
        <f t="shared" si="18"/>
        <v>4.9991410410582304E-2</v>
      </c>
    </row>
    <row r="143" spans="1:4" x14ac:dyDescent="0.25">
      <c r="A143" s="2">
        <v>25842</v>
      </c>
      <c r="B143" s="1">
        <v>616.4</v>
      </c>
      <c r="C143" s="5">
        <f t="shared" si="17"/>
        <v>8.5078534031413078E-3</v>
      </c>
      <c r="D143" s="5">
        <f t="shared" si="18"/>
        <v>5.6564964004113927E-2</v>
      </c>
    </row>
    <row r="144" spans="1:4" x14ac:dyDescent="0.25">
      <c r="A144" s="2">
        <v>25873</v>
      </c>
      <c r="B144" s="1">
        <v>621.1</v>
      </c>
      <c r="C144" s="5">
        <f t="shared" si="17"/>
        <v>7.6249188838417581E-3</v>
      </c>
      <c r="D144" s="5">
        <f t="shared" si="18"/>
        <v>6.0983942603348273E-2</v>
      </c>
    </row>
    <row r="145" spans="1:4" x14ac:dyDescent="0.25">
      <c r="A145" s="2">
        <v>25903</v>
      </c>
      <c r="B145" s="1">
        <v>626.5</v>
      </c>
      <c r="C145" s="5">
        <f t="shared" si="17"/>
        <v>8.6942521333117639E-3</v>
      </c>
      <c r="D145" s="5">
        <f t="shared" si="18"/>
        <v>6.5657424732097347E-2</v>
      </c>
    </row>
    <row r="146" spans="1:4" x14ac:dyDescent="0.25">
      <c r="A146" s="2">
        <v>25934</v>
      </c>
      <c r="B146" s="1">
        <v>632.9</v>
      </c>
      <c r="C146" s="5">
        <f t="shared" si="17"/>
        <v>1.0215482841181123E-2</v>
      </c>
      <c r="D146" s="5">
        <f t="shared" si="18"/>
        <v>7.3439620081411139E-2</v>
      </c>
    </row>
    <row r="147" spans="1:4" x14ac:dyDescent="0.25">
      <c r="A147" s="2">
        <v>25965</v>
      </c>
      <c r="B147" s="1">
        <v>641</v>
      </c>
      <c r="C147" s="5">
        <f t="shared" si="17"/>
        <v>1.2798230368146646E-2</v>
      </c>
      <c r="D147" s="5">
        <f t="shared" si="18"/>
        <v>9.3296946955483628E-2</v>
      </c>
    </row>
    <row r="148" spans="1:4" x14ac:dyDescent="0.25">
      <c r="A148" s="2">
        <v>25993</v>
      </c>
      <c r="B148" s="1">
        <v>649.9</v>
      </c>
      <c r="C148" s="5">
        <f t="shared" si="17"/>
        <v>1.3884555382215336E-2</v>
      </c>
      <c r="D148" s="5">
        <f t="shared" si="18"/>
        <v>0.10658947726885759</v>
      </c>
    </row>
    <row r="149" spans="1:4" x14ac:dyDescent="0.25">
      <c r="A149" s="2">
        <v>26024</v>
      </c>
      <c r="B149" s="1">
        <v>658.4</v>
      </c>
      <c r="C149" s="5">
        <f t="shared" si="17"/>
        <v>1.3078935220803167E-2</v>
      </c>
      <c r="D149" s="5">
        <f t="shared" si="18"/>
        <v>0.11896668932698851</v>
      </c>
    </row>
    <row r="150" spans="1:4" x14ac:dyDescent="0.25">
      <c r="A150" s="2">
        <v>26054</v>
      </c>
      <c r="B150" s="1">
        <v>666.7</v>
      </c>
      <c r="C150" s="5">
        <f t="shared" si="17"/>
        <v>1.2606318347509138E-2</v>
      </c>
      <c r="D150" s="5">
        <f t="shared" si="18"/>
        <v>0.12713440405748111</v>
      </c>
    </row>
    <row r="151" spans="1:4" x14ac:dyDescent="0.25">
      <c r="A151" s="2">
        <v>26085</v>
      </c>
      <c r="B151" s="1">
        <v>673</v>
      </c>
      <c r="C151" s="5">
        <f t="shared" si="17"/>
        <v>9.4495275236237131E-3</v>
      </c>
      <c r="D151" s="5">
        <f t="shared" si="18"/>
        <v>0.13071236559139776</v>
      </c>
    </row>
    <row r="152" spans="1:4" x14ac:dyDescent="0.25">
      <c r="A152" s="2">
        <v>26115</v>
      </c>
      <c r="B152" s="1">
        <v>679.6</v>
      </c>
      <c r="C152" s="5">
        <f t="shared" si="17"/>
        <v>9.8068350668647497E-3</v>
      </c>
      <c r="D152" s="5">
        <f t="shared" si="18"/>
        <v>0.13436821899515938</v>
      </c>
    </row>
    <row r="153" spans="1:4" x14ac:dyDescent="0.25">
      <c r="A153" s="2">
        <v>26146</v>
      </c>
      <c r="B153" s="1">
        <v>685.5</v>
      </c>
      <c r="C153" s="5">
        <f t="shared" si="17"/>
        <v>8.681577398469642E-3</v>
      </c>
      <c r="D153" s="5">
        <f t="shared" si="18"/>
        <v>0.13324516448999835</v>
      </c>
    </row>
    <row r="154" spans="1:4" x14ac:dyDescent="0.25">
      <c r="A154" s="2">
        <v>26177</v>
      </c>
      <c r="B154" s="1">
        <v>692.5</v>
      </c>
      <c r="C154" s="5">
        <f t="shared" si="17"/>
        <v>1.0211524434719177E-2</v>
      </c>
      <c r="D154" s="5">
        <f t="shared" si="18"/>
        <v>0.13301701570680624</v>
      </c>
    </row>
    <row r="155" spans="1:4" x14ac:dyDescent="0.25">
      <c r="A155" s="2">
        <v>26207</v>
      </c>
      <c r="B155" s="1">
        <v>698.4</v>
      </c>
      <c r="C155" s="5">
        <f t="shared" si="17"/>
        <v>8.5198555956678135E-3</v>
      </c>
      <c r="D155" s="5">
        <f t="shared" si="18"/>
        <v>0.13303049967553537</v>
      </c>
    </row>
    <row r="156" spans="1:4" x14ac:dyDescent="0.25">
      <c r="A156" s="2">
        <v>26238</v>
      </c>
      <c r="B156" s="1">
        <v>704.6</v>
      </c>
      <c r="C156" s="5">
        <f t="shared" si="17"/>
        <v>8.8774341351660624E-3</v>
      </c>
      <c r="D156" s="5">
        <f t="shared" si="18"/>
        <v>0.13443889872806314</v>
      </c>
    </row>
    <row r="157" spans="1:4" x14ac:dyDescent="0.25">
      <c r="A157" s="2">
        <v>26268</v>
      </c>
      <c r="B157" s="1">
        <v>710.3</v>
      </c>
      <c r="C157" s="5">
        <f t="shared" si="17"/>
        <v>8.0896962815781848E-3</v>
      </c>
      <c r="D157" s="5">
        <f t="shared" si="18"/>
        <v>0.13375897845171592</v>
      </c>
    </row>
    <row r="158" spans="1:4" x14ac:dyDescent="0.25">
      <c r="A158" s="2">
        <v>26299</v>
      </c>
      <c r="B158" s="1">
        <v>717.7</v>
      </c>
      <c r="C158" s="5">
        <f t="shared" si="17"/>
        <v>1.0418133183162093E-2</v>
      </c>
      <c r="D158" s="5">
        <f t="shared" si="18"/>
        <v>0.13398641175541171</v>
      </c>
    </row>
    <row r="159" spans="1:4" x14ac:dyDescent="0.25">
      <c r="A159" s="2">
        <v>26330</v>
      </c>
      <c r="B159" s="1">
        <v>725.7</v>
      </c>
      <c r="C159" s="5">
        <f t="shared" si="17"/>
        <v>1.1146718684687196E-2</v>
      </c>
      <c r="D159" s="5">
        <f t="shared" si="18"/>
        <v>0.13213728549141979</v>
      </c>
    </row>
    <row r="160" spans="1:4" x14ac:dyDescent="0.25">
      <c r="A160" s="2">
        <v>26359</v>
      </c>
      <c r="B160" s="1">
        <v>733.5</v>
      </c>
      <c r="C160" s="5">
        <f t="shared" si="17"/>
        <v>1.0748243075651143E-2</v>
      </c>
      <c r="D160" s="5">
        <f t="shared" si="18"/>
        <v>0.12863517464225271</v>
      </c>
    </row>
    <row r="161" spans="1:4" x14ac:dyDescent="0.25">
      <c r="A161" s="2">
        <v>26390</v>
      </c>
      <c r="B161" s="1">
        <v>738.4</v>
      </c>
      <c r="C161" s="5">
        <f t="shared" si="17"/>
        <v>6.6802999318336109E-3</v>
      </c>
      <c r="D161" s="5">
        <f t="shared" si="18"/>
        <v>0.12150668286755772</v>
      </c>
    </row>
    <row r="162" spans="1:4" x14ac:dyDescent="0.25">
      <c r="A162" s="2">
        <v>26420</v>
      </c>
      <c r="B162" s="1">
        <v>743.3</v>
      </c>
      <c r="C162" s="5">
        <f t="shared" si="17"/>
        <v>6.6359696641387078E-3</v>
      </c>
      <c r="D162" s="5">
        <f t="shared" si="18"/>
        <v>0.1148942552872354</v>
      </c>
    </row>
    <row r="163" spans="1:4" x14ac:dyDescent="0.25">
      <c r="A163" s="2">
        <v>26451</v>
      </c>
      <c r="B163" s="1">
        <v>749.7</v>
      </c>
      <c r="C163" s="5">
        <f t="shared" si="17"/>
        <v>8.6102515807884306E-3</v>
      </c>
      <c r="D163" s="5">
        <f t="shared" si="18"/>
        <v>0.11396731054977716</v>
      </c>
    </row>
    <row r="164" spans="1:4" x14ac:dyDescent="0.25">
      <c r="A164" s="2">
        <v>26481</v>
      </c>
      <c r="B164" s="1">
        <v>759.5</v>
      </c>
      <c r="C164" s="5">
        <f t="shared" si="17"/>
        <v>1.3071895424836555E-2</v>
      </c>
      <c r="D164" s="5">
        <f t="shared" si="18"/>
        <v>0.1175691583284284</v>
      </c>
    </row>
    <row r="165" spans="1:4" x14ac:dyDescent="0.25">
      <c r="A165" s="2">
        <v>26512</v>
      </c>
      <c r="B165" s="1">
        <v>768.7</v>
      </c>
      <c r="C165" s="5">
        <f t="shared" si="17"/>
        <v>1.2113232389730166E-2</v>
      </c>
      <c r="D165" s="5">
        <f t="shared" si="18"/>
        <v>0.12137126185266234</v>
      </c>
    </row>
    <row r="166" spans="1:4" x14ac:dyDescent="0.25">
      <c r="A166" s="2">
        <v>26543</v>
      </c>
      <c r="B166" s="1">
        <v>778.3</v>
      </c>
      <c r="C166" s="5">
        <f t="shared" si="17"/>
        <v>1.2488617145830494E-2</v>
      </c>
      <c r="D166" s="5">
        <f t="shared" si="18"/>
        <v>0.12389891696750888</v>
      </c>
    </row>
    <row r="167" spans="1:4" x14ac:dyDescent="0.25">
      <c r="A167" s="2">
        <v>26573</v>
      </c>
      <c r="B167" s="1">
        <v>786.9</v>
      </c>
      <c r="C167" s="5">
        <f t="shared" si="17"/>
        <v>1.1049723756906049E-2</v>
      </c>
      <c r="D167" s="5">
        <f t="shared" si="18"/>
        <v>0.12671821305841924</v>
      </c>
    </row>
    <row r="168" spans="1:4" x14ac:dyDescent="0.25">
      <c r="A168" s="2">
        <v>26604</v>
      </c>
      <c r="B168" s="1">
        <v>793.9</v>
      </c>
      <c r="C168" s="5">
        <f t="shared" si="17"/>
        <v>8.8956665395856227E-3</v>
      </c>
      <c r="D168" s="5">
        <f t="shared" si="18"/>
        <v>0.1267385750780583</v>
      </c>
    </row>
    <row r="169" spans="1:4" x14ac:dyDescent="0.25">
      <c r="A169" s="2">
        <v>26634</v>
      </c>
      <c r="B169" s="1">
        <v>802.3</v>
      </c>
      <c r="C169" s="5">
        <f t="shared" si="17"/>
        <v>1.0580677667212379E-2</v>
      </c>
      <c r="D169" s="5">
        <f t="shared" si="18"/>
        <v>0.12952273687174443</v>
      </c>
    </row>
    <row r="170" spans="1:4" x14ac:dyDescent="0.25">
      <c r="A170" s="2">
        <v>26665</v>
      </c>
      <c r="B170" s="1">
        <v>810.3</v>
      </c>
      <c r="C170" s="5">
        <f t="shared" si="17"/>
        <v>9.9713324192944874E-3</v>
      </c>
      <c r="D170" s="5">
        <f t="shared" si="18"/>
        <v>0.12902326877525416</v>
      </c>
    </row>
    <row r="171" spans="1:4" x14ac:dyDescent="0.25">
      <c r="A171" s="2">
        <v>26696</v>
      </c>
      <c r="B171" s="1">
        <v>814.1</v>
      </c>
      <c r="C171" s="5">
        <f t="shared" si="17"/>
        <v>4.6896211279774391E-3</v>
      </c>
      <c r="D171" s="5">
        <f t="shared" si="18"/>
        <v>0.12181342152404562</v>
      </c>
    </row>
    <row r="172" spans="1:4" x14ac:dyDescent="0.25">
      <c r="A172" s="2">
        <v>26724</v>
      </c>
      <c r="B172" s="1">
        <v>815.3</v>
      </c>
      <c r="C172" s="5">
        <f t="shared" si="17"/>
        <v>1.4740203906153937E-3</v>
      </c>
      <c r="D172" s="5">
        <f t="shared" si="18"/>
        <v>0.11152010906612131</v>
      </c>
    </row>
    <row r="173" spans="1:4" x14ac:dyDescent="0.25">
      <c r="A173" s="2">
        <v>26755</v>
      </c>
      <c r="B173" s="1">
        <v>819.7</v>
      </c>
      <c r="C173" s="5">
        <f t="shared" si="17"/>
        <v>5.3967864589723469E-3</v>
      </c>
      <c r="D173" s="5">
        <f t="shared" si="18"/>
        <v>0.11010292524377041</v>
      </c>
    </row>
    <row r="174" spans="1:4" x14ac:dyDescent="0.25">
      <c r="A174" s="2">
        <v>26785</v>
      </c>
      <c r="B174" s="1">
        <v>826.8</v>
      </c>
      <c r="C174" s="5">
        <f t="shared" si="17"/>
        <v>8.6617055020128397E-3</v>
      </c>
      <c r="D174" s="5">
        <f t="shared" si="18"/>
        <v>0.11233687609309828</v>
      </c>
    </row>
    <row r="175" spans="1:4" x14ac:dyDescent="0.25">
      <c r="A175" s="2">
        <v>26816</v>
      </c>
      <c r="B175" s="1">
        <v>833.3</v>
      </c>
      <c r="C175" s="5">
        <f t="shared" si="17"/>
        <v>7.8616352201257289E-3</v>
      </c>
      <c r="D175" s="5">
        <f t="shared" si="18"/>
        <v>0.11151127117513648</v>
      </c>
    </row>
    <row r="176" spans="1:4" x14ac:dyDescent="0.25">
      <c r="A176" s="2">
        <v>26846</v>
      </c>
      <c r="B176" s="1">
        <v>836.5</v>
      </c>
      <c r="C176" s="5">
        <f t="shared" si="17"/>
        <v>3.8401536061443142E-3</v>
      </c>
      <c r="D176" s="5">
        <f t="shared" si="18"/>
        <v>0.10138248847926268</v>
      </c>
    </row>
    <row r="177" spans="1:4" x14ac:dyDescent="0.25">
      <c r="A177" s="2">
        <v>26877</v>
      </c>
      <c r="B177" s="1">
        <v>838.8</v>
      </c>
      <c r="C177" s="5">
        <f t="shared" si="17"/>
        <v>2.7495517035265316E-3</v>
      </c>
      <c r="D177" s="5">
        <f t="shared" si="18"/>
        <v>9.1192923116950597E-2</v>
      </c>
    </row>
    <row r="178" spans="1:4" x14ac:dyDescent="0.25">
      <c r="A178" s="2">
        <v>26908</v>
      </c>
      <c r="B178" s="1">
        <v>839.3</v>
      </c>
      <c r="C178" s="5">
        <f t="shared" si="17"/>
        <v>5.9608965188373553E-4</v>
      </c>
      <c r="D178" s="5">
        <f t="shared" si="18"/>
        <v>7.8375947578054772E-2</v>
      </c>
    </row>
    <row r="179" spans="1:4" x14ac:dyDescent="0.25">
      <c r="A179" s="2">
        <v>26938</v>
      </c>
      <c r="B179" s="1">
        <v>842.6</v>
      </c>
      <c r="C179" s="5">
        <f t="shared" si="17"/>
        <v>3.9318479685452878E-3</v>
      </c>
      <c r="D179" s="5">
        <f t="shared" si="18"/>
        <v>7.0784089464989153E-2</v>
      </c>
    </row>
    <row r="180" spans="1:4" x14ac:dyDescent="0.25">
      <c r="A180" s="2">
        <v>26969</v>
      </c>
      <c r="B180" s="1">
        <v>848.9</v>
      </c>
      <c r="C180" s="5">
        <f t="shared" si="17"/>
        <v>7.4768573463090959E-3</v>
      </c>
      <c r="D180" s="5">
        <f t="shared" si="18"/>
        <v>6.9278246630557927E-2</v>
      </c>
    </row>
    <row r="181" spans="1:4" x14ac:dyDescent="0.25">
      <c r="A181" s="2">
        <v>26999</v>
      </c>
      <c r="B181" s="1">
        <v>855.5</v>
      </c>
      <c r="C181" s="5">
        <f t="shared" si="17"/>
        <v>7.7747673459771516E-3</v>
      </c>
      <c r="D181" s="5">
        <f t="shared" si="18"/>
        <v>6.6309360588308719E-2</v>
      </c>
    </row>
    <row r="182" spans="1:4" x14ac:dyDescent="0.25">
      <c r="A182" s="2">
        <v>27030</v>
      </c>
      <c r="B182" s="1">
        <v>859.7</v>
      </c>
      <c r="C182" s="5">
        <f t="shared" si="17"/>
        <v>4.9094097019286576E-3</v>
      </c>
      <c r="D182" s="5">
        <f t="shared" si="18"/>
        <v>6.0965074663704932E-2</v>
      </c>
    </row>
    <row r="183" spans="1:4" x14ac:dyDescent="0.25">
      <c r="A183" s="2">
        <v>27061</v>
      </c>
      <c r="B183" s="1">
        <v>864.2</v>
      </c>
      <c r="C183" s="5">
        <f t="shared" si="17"/>
        <v>5.2343840874724545E-3</v>
      </c>
      <c r="D183" s="5">
        <f t="shared" si="18"/>
        <v>6.1540351308193131E-2</v>
      </c>
    </row>
    <row r="184" spans="1:4" x14ac:dyDescent="0.25">
      <c r="A184" s="2">
        <v>27089</v>
      </c>
      <c r="B184" s="1">
        <v>870.1</v>
      </c>
      <c r="C184" s="5">
        <f t="shared" si="17"/>
        <v>6.8271233510761586E-3</v>
      </c>
      <c r="D184" s="5">
        <f t="shared" si="18"/>
        <v>6.7214522261744181E-2</v>
      </c>
    </row>
    <row r="185" spans="1:4" x14ac:dyDescent="0.25">
      <c r="A185" s="2">
        <v>27120</v>
      </c>
      <c r="B185" s="1">
        <v>872.9</v>
      </c>
      <c r="C185" s="5">
        <f t="shared" si="17"/>
        <v>3.2180209171359664E-3</v>
      </c>
      <c r="D185" s="5">
        <f t="shared" si="18"/>
        <v>6.4901793339026348E-2</v>
      </c>
    </row>
    <row r="186" spans="1:4" x14ac:dyDescent="0.25">
      <c r="A186" s="2">
        <v>27150</v>
      </c>
      <c r="B186" s="1">
        <v>874.6</v>
      </c>
      <c r="C186" s="5">
        <f t="shared" si="17"/>
        <v>1.9475312177799076E-3</v>
      </c>
      <c r="D186" s="5">
        <f t="shared" si="18"/>
        <v>5.7813255926463469E-2</v>
      </c>
    </row>
    <row r="187" spans="1:4" x14ac:dyDescent="0.25">
      <c r="A187" s="2">
        <v>27181</v>
      </c>
      <c r="B187" s="1">
        <v>877.8</v>
      </c>
      <c r="C187" s="5">
        <f t="shared" si="17"/>
        <v>3.6588154584953347E-3</v>
      </c>
      <c r="D187" s="5">
        <f t="shared" si="18"/>
        <v>5.340213608544353E-2</v>
      </c>
    </row>
    <row r="188" spans="1:4" x14ac:dyDescent="0.25">
      <c r="A188" s="2">
        <v>27211</v>
      </c>
      <c r="B188" s="1">
        <v>881.4</v>
      </c>
      <c r="C188" s="5">
        <f t="shared" si="17"/>
        <v>4.1011619958988277E-3</v>
      </c>
      <c r="D188" s="5">
        <f t="shared" si="18"/>
        <v>5.3676031081888897E-2</v>
      </c>
    </row>
    <row r="189" spans="1:4" x14ac:dyDescent="0.25">
      <c r="A189" s="2">
        <v>27242</v>
      </c>
      <c r="B189" s="1">
        <v>884.1</v>
      </c>
      <c r="C189" s="5">
        <f t="shared" si="17"/>
        <v>3.0633083730429167E-3</v>
      </c>
      <c r="D189" s="5">
        <f t="shared" si="18"/>
        <v>5.4005722460658268E-2</v>
      </c>
    </row>
    <row r="190" spans="1:4" x14ac:dyDescent="0.25">
      <c r="A190" s="2">
        <v>27273</v>
      </c>
      <c r="B190" s="1">
        <v>887.9</v>
      </c>
      <c r="C190" s="5">
        <f t="shared" si="17"/>
        <v>4.2981563171586856E-3</v>
      </c>
      <c r="D190" s="5">
        <f t="shared" si="18"/>
        <v>5.7905397354938604E-2</v>
      </c>
    </row>
    <row r="191" spans="1:4" x14ac:dyDescent="0.25">
      <c r="A191" s="2">
        <v>27303</v>
      </c>
      <c r="B191" s="1">
        <v>893.3</v>
      </c>
      <c r="C191" s="5">
        <f t="shared" si="17"/>
        <v>6.0817659646357214E-3</v>
      </c>
      <c r="D191" s="5">
        <f t="shared" si="18"/>
        <v>6.0170899596486915E-2</v>
      </c>
    </row>
    <row r="192" spans="1:4" x14ac:dyDescent="0.25">
      <c r="A192" s="2">
        <v>27334</v>
      </c>
      <c r="B192" s="1">
        <v>898.6</v>
      </c>
      <c r="C192" s="5">
        <f t="shared" si="17"/>
        <v>5.9330572036271345E-3</v>
      </c>
      <c r="D192" s="5">
        <f t="shared" si="18"/>
        <v>5.8546354105312837E-2</v>
      </c>
    </row>
    <row r="193" spans="1:4" x14ac:dyDescent="0.25">
      <c r="A193" s="2">
        <v>27364</v>
      </c>
      <c r="B193" s="1">
        <v>902.1</v>
      </c>
      <c r="C193" s="5">
        <f t="shared" si="17"/>
        <v>3.8949476964167395E-3</v>
      </c>
      <c r="D193" s="5">
        <f t="shared" si="18"/>
        <v>5.447106954997083E-2</v>
      </c>
    </row>
    <row r="194" spans="1:4" x14ac:dyDescent="0.25">
      <c r="A194" s="2">
        <v>27395</v>
      </c>
      <c r="B194" s="1">
        <v>906.3</v>
      </c>
      <c r="C194" s="5">
        <f t="shared" si="17"/>
        <v>4.655803126039082E-3</v>
      </c>
      <c r="D194" s="5">
        <f t="shared" si="18"/>
        <v>5.4204955216936135E-2</v>
      </c>
    </row>
    <row r="195" spans="1:4" x14ac:dyDescent="0.25">
      <c r="A195" s="2">
        <v>27426</v>
      </c>
      <c r="B195" s="1">
        <v>914.1</v>
      </c>
      <c r="C195" s="5">
        <f t="shared" si="17"/>
        <v>8.6064217146641919E-3</v>
      </c>
      <c r="D195" s="5">
        <f t="shared" si="18"/>
        <v>5.7741263596389647E-2</v>
      </c>
    </row>
    <row r="196" spans="1:4" x14ac:dyDescent="0.25">
      <c r="A196" s="2">
        <v>27454</v>
      </c>
      <c r="B196" s="1">
        <v>925</v>
      </c>
      <c r="C196" s="5">
        <f t="shared" ref="C196:C259" si="19">B196/B195-1</f>
        <v>1.1924297122853034E-2</v>
      </c>
      <c r="D196" s="5">
        <f t="shared" si="18"/>
        <v>6.3096195839558611E-2</v>
      </c>
    </row>
    <row r="197" spans="1:4" x14ac:dyDescent="0.25">
      <c r="A197" s="2">
        <v>27485</v>
      </c>
      <c r="B197" s="1">
        <v>935.1</v>
      </c>
      <c r="C197" s="5">
        <f t="shared" si="19"/>
        <v>1.0918918918918941E-2</v>
      </c>
      <c r="D197" s="5">
        <f t="shared" si="18"/>
        <v>7.1256730438767457E-2</v>
      </c>
    </row>
    <row r="198" spans="1:4" x14ac:dyDescent="0.25">
      <c r="A198" s="2">
        <v>27515</v>
      </c>
      <c r="B198" s="1">
        <v>947.9</v>
      </c>
      <c r="C198" s="5">
        <f t="shared" si="19"/>
        <v>1.3688375574804734E-2</v>
      </c>
      <c r="D198" s="5">
        <f t="shared" si="18"/>
        <v>8.3809741596158283E-2</v>
      </c>
    </row>
    <row r="199" spans="1:4" x14ac:dyDescent="0.25">
      <c r="A199" s="2">
        <v>27546</v>
      </c>
      <c r="B199" s="1">
        <v>963</v>
      </c>
      <c r="C199" s="5">
        <f t="shared" si="19"/>
        <v>1.5929950416710748E-2</v>
      </c>
      <c r="D199" s="5">
        <f t="shared" si="18"/>
        <v>9.7060833902939292E-2</v>
      </c>
    </row>
    <row r="200" spans="1:4" x14ac:dyDescent="0.25">
      <c r="A200" s="2">
        <v>27576</v>
      </c>
      <c r="B200" s="1">
        <v>975.1</v>
      </c>
      <c r="C200" s="5">
        <f t="shared" si="19"/>
        <v>1.2564901349948032E-2</v>
      </c>
      <c r="D200" s="5">
        <f t="shared" si="18"/>
        <v>0.10630814613115502</v>
      </c>
    </row>
    <row r="201" spans="1:4" x14ac:dyDescent="0.25">
      <c r="A201" s="2">
        <v>27607</v>
      </c>
      <c r="B201" s="1">
        <v>983.1</v>
      </c>
      <c r="C201" s="5">
        <f t="shared" si="19"/>
        <v>8.2042867398215424E-3</v>
      </c>
      <c r="D201" s="5">
        <f t="shared" si="18"/>
        <v>0.11197828299966073</v>
      </c>
    </row>
    <row r="202" spans="1:4" x14ac:dyDescent="0.25">
      <c r="A202" s="2">
        <v>27638</v>
      </c>
      <c r="B202" s="1">
        <v>991.5</v>
      </c>
      <c r="C202" s="5">
        <f t="shared" si="19"/>
        <v>8.5444003661885315E-3</v>
      </c>
      <c r="D202" s="5">
        <f t="shared" si="18"/>
        <v>0.11667980628449159</v>
      </c>
    </row>
    <row r="203" spans="1:4" x14ac:dyDescent="0.25">
      <c r="A203" s="2">
        <v>27668</v>
      </c>
      <c r="B203" s="1">
        <v>997.8</v>
      </c>
      <c r="C203" s="5">
        <f t="shared" si="19"/>
        <v>6.3540090771558866E-3</v>
      </c>
      <c r="D203" s="5">
        <f t="shared" si="18"/>
        <v>0.11698197693943801</v>
      </c>
    </row>
    <row r="204" spans="1:4" x14ac:dyDescent="0.25">
      <c r="A204" s="2">
        <v>27699</v>
      </c>
      <c r="B204" s="1">
        <v>1006.9</v>
      </c>
      <c r="C204" s="5">
        <f t="shared" si="19"/>
        <v>9.1200641411104399E-3</v>
      </c>
      <c r="D204" s="5">
        <f t="shared" si="18"/>
        <v>0.12052081014912086</v>
      </c>
    </row>
    <row r="205" spans="1:4" x14ac:dyDescent="0.25">
      <c r="A205" s="2">
        <v>27729</v>
      </c>
      <c r="B205" s="1">
        <v>1016.2</v>
      </c>
      <c r="C205" s="5">
        <f t="shared" si="19"/>
        <v>9.2362697388024273E-3</v>
      </c>
      <c r="D205" s="5">
        <f t="shared" ref="D205:D268" si="20">B205/B193-1</f>
        <v>0.12648265159073269</v>
      </c>
    </row>
    <row r="206" spans="1:4" x14ac:dyDescent="0.25">
      <c r="A206" s="2">
        <v>27760</v>
      </c>
      <c r="B206" s="1">
        <v>1026.5999999999999</v>
      </c>
      <c r="C206" s="5">
        <f t="shared" si="19"/>
        <v>1.0234205864987134E-2</v>
      </c>
      <c r="D206" s="5">
        <f t="shared" si="20"/>
        <v>0.1327375041377028</v>
      </c>
    </row>
    <row r="207" spans="1:4" x14ac:dyDescent="0.25">
      <c r="A207" s="2">
        <v>27791</v>
      </c>
      <c r="B207" s="1">
        <v>1040.3</v>
      </c>
      <c r="C207" s="5">
        <f t="shared" si="19"/>
        <v>1.3345022404052331E-2</v>
      </c>
      <c r="D207" s="5">
        <f t="shared" si="20"/>
        <v>0.13805929329395017</v>
      </c>
    </row>
    <row r="208" spans="1:4" x14ac:dyDescent="0.25">
      <c r="A208" s="2">
        <v>27820</v>
      </c>
      <c r="B208" s="1">
        <v>1050</v>
      </c>
      <c r="C208" s="5">
        <f t="shared" si="19"/>
        <v>9.3242333942131772E-3</v>
      </c>
      <c r="D208" s="5">
        <f t="shared" si="20"/>
        <v>0.13513513513513509</v>
      </c>
    </row>
    <row r="209" spans="1:4" x14ac:dyDescent="0.25">
      <c r="A209" s="2">
        <v>27851</v>
      </c>
      <c r="B209" s="1">
        <v>1060.8</v>
      </c>
      <c r="C209" s="5">
        <f t="shared" si="19"/>
        <v>1.0285714285714231E-2</v>
      </c>
      <c r="D209" s="5">
        <f t="shared" si="20"/>
        <v>0.13442412576195051</v>
      </c>
    </row>
    <row r="210" spans="1:4" x14ac:dyDescent="0.25">
      <c r="A210" s="2">
        <v>27881</v>
      </c>
      <c r="B210" s="1">
        <v>1072.0999999999999</v>
      </c>
      <c r="C210" s="5">
        <f t="shared" si="19"/>
        <v>1.0652337858220173E-2</v>
      </c>
      <c r="D210" s="5">
        <f t="shared" si="20"/>
        <v>0.13102647958645419</v>
      </c>
    </row>
    <row r="211" spans="1:4" x14ac:dyDescent="0.25">
      <c r="A211" s="2">
        <v>27912</v>
      </c>
      <c r="B211" s="1">
        <v>1077.5999999999999</v>
      </c>
      <c r="C211" s="5">
        <f t="shared" si="19"/>
        <v>5.1301184590990534E-3</v>
      </c>
      <c r="D211" s="5">
        <f t="shared" si="20"/>
        <v>0.11900311526479745</v>
      </c>
    </row>
    <row r="212" spans="1:4" x14ac:dyDescent="0.25">
      <c r="A212" s="2">
        <v>27942</v>
      </c>
      <c r="B212" s="1">
        <v>1086.3</v>
      </c>
      <c r="C212" s="5">
        <f t="shared" si="19"/>
        <v>8.0734966592428403E-3</v>
      </c>
      <c r="D212" s="5">
        <f t="shared" si="20"/>
        <v>0.11403958568351946</v>
      </c>
    </row>
    <row r="213" spans="1:4" x14ac:dyDescent="0.25">
      <c r="A213" s="2">
        <v>27973</v>
      </c>
      <c r="B213" s="1">
        <v>1098.7</v>
      </c>
      <c r="C213" s="5">
        <f t="shared" si="19"/>
        <v>1.1414894596336378E-2</v>
      </c>
      <c r="D213" s="5">
        <f t="shared" si="20"/>
        <v>0.11758722408707145</v>
      </c>
    </row>
    <row r="214" spans="1:4" x14ac:dyDescent="0.25">
      <c r="A214" s="2">
        <v>28004</v>
      </c>
      <c r="B214" s="1">
        <v>1110.8</v>
      </c>
      <c r="C214" s="5">
        <f t="shared" si="19"/>
        <v>1.1013015381814872E-2</v>
      </c>
      <c r="D214" s="5">
        <f t="shared" si="20"/>
        <v>0.12032274331820458</v>
      </c>
    </row>
    <row r="215" spans="1:4" x14ac:dyDescent="0.25">
      <c r="A215" s="2">
        <v>28034</v>
      </c>
      <c r="B215" s="1">
        <v>1125</v>
      </c>
      <c r="C215" s="5">
        <f t="shared" si="19"/>
        <v>1.2783579402232625E-2</v>
      </c>
      <c r="D215" s="5">
        <f t="shared" si="20"/>
        <v>0.127480457005412</v>
      </c>
    </row>
    <row r="216" spans="1:4" x14ac:dyDescent="0.25">
      <c r="A216" s="2">
        <v>28065</v>
      </c>
      <c r="B216" s="1">
        <v>1138.2</v>
      </c>
      <c r="C216" s="5">
        <f t="shared" si="19"/>
        <v>1.1733333333333373E-2</v>
      </c>
      <c r="D216" s="5">
        <f t="shared" si="20"/>
        <v>0.1304002383553482</v>
      </c>
    </row>
    <row r="217" spans="1:4" x14ac:dyDescent="0.25">
      <c r="A217" s="2">
        <v>28095</v>
      </c>
      <c r="B217" s="1">
        <v>1152</v>
      </c>
      <c r="C217" s="5">
        <f t="shared" si="19"/>
        <v>1.212440695835526E-2</v>
      </c>
      <c r="D217" s="5">
        <f t="shared" si="20"/>
        <v>0.13363511119858296</v>
      </c>
    </row>
    <row r="218" spans="1:4" x14ac:dyDescent="0.25">
      <c r="A218" s="2">
        <v>28126</v>
      </c>
      <c r="B218" s="1">
        <v>1165.2</v>
      </c>
      <c r="C218" s="5">
        <f t="shared" si="19"/>
        <v>1.1458333333333348E-2</v>
      </c>
      <c r="D218" s="5">
        <f t="shared" si="20"/>
        <v>0.1350087668030393</v>
      </c>
    </row>
    <row r="219" spans="1:4" x14ac:dyDescent="0.25">
      <c r="A219" s="2">
        <v>28157</v>
      </c>
      <c r="B219" s="1">
        <v>1177.5999999999999</v>
      </c>
      <c r="C219" s="5">
        <f t="shared" si="19"/>
        <v>1.06419498798489E-2</v>
      </c>
      <c r="D219" s="5">
        <f t="shared" si="20"/>
        <v>0.13198115928097653</v>
      </c>
    </row>
    <row r="220" spans="1:4" x14ac:dyDescent="0.25">
      <c r="A220" s="2">
        <v>28185</v>
      </c>
      <c r="B220" s="1">
        <v>1188.5</v>
      </c>
      <c r="C220" s="5">
        <f t="shared" si="19"/>
        <v>9.2561141304348116E-3</v>
      </c>
      <c r="D220" s="5">
        <f t="shared" si="20"/>
        <v>0.13190476190476197</v>
      </c>
    </row>
    <row r="221" spans="1:4" x14ac:dyDescent="0.25">
      <c r="A221" s="2">
        <v>28216</v>
      </c>
      <c r="B221" s="1">
        <v>1199.5999999999999</v>
      </c>
      <c r="C221" s="5">
        <f t="shared" si="19"/>
        <v>9.3395035759360479E-3</v>
      </c>
      <c r="D221" s="5">
        <f t="shared" si="20"/>
        <v>0.13084464555052788</v>
      </c>
    </row>
    <row r="222" spans="1:4" x14ac:dyDescent="0.25">
      <c r="A222" s="2">
        <v>28246</v>
      </c>
      <c r="B222" s="1">
        <v>1209</v>
      </c>
      <c r="C222" s="5">
        <f t="shared" si="19"/>
        <v>7.8359453151051195E-3</v>
      </c>
      <c r="D222" s="5">
        <f t="shared" si="20"/>
        <v>0.12769331219102709</v>
      </c>
    </row>
    <row r="223" spans="1:4" x14ac:dyDescent="0.25">
      <c r="A223" s="2">
        <v>28277</v>
      </c>
      <c r="B223" s="1">
        <v>1217.8</v>
      </c>
      <c r="C223" s="5">
        <f t="shared" si="19"/>
        <v>7.2787427626137546E-3</v>
      </c>
      <c r="D223" s="5">
        <f t="shared" si="20"/>
        <v>0.13010393466963621</v>
      </c>
    </row>
    <row r="224" spans="1:4" x14ac:dyDescent="0.25">
      <c r="A224" s="2">
        <v>28307</v>
      </c>
      <c r="B224" s="1">
        <v>1226.7</v>
      </c>
      <c r="C224" s="5">
        <f t="shared" si="19"/>
        <v>7.3082607981607151E-3</v>
      </c>
      <c r="D224" s="5">
        <f t="shared" si="20"/>
        <v>0.12924606462303245</v>
      </c>
    </row>
    <row r="225" spans="1:4" x14ac:dyDescent="0.25">
      <c r="A225" s="2">
        <v>28338</v>
      </c>
      <c r="B225" s="1">
        <v>1237</v>
      </c>
      <c r="C225" s="5">
        <f t="shared" si="19"/>
        <v>8.3965109643759916E-3</v>
      </c>
      <c r="D225" s="5">
        <f t="shared" si="20"/>
        <v>0.12587603531446256</v>
      </c>
    </row>
    <row r="226" spans="1:4" x14ac:dyDescent="0.25">
      <c r="A226" s="2">
        <v>28369</v>
      </c>
      <c r="B226" s="1">
        <v>1246.2</v>
      </c>
      <c r="C226" s="5">
        <f t="shared" si="19"/>
        <v>7.4373484236054388E-3</v>
      </c>
      <c r="D226" s="5">
        <f t="shared" si="20"/>
        <v>0.12189413035649999</v>
      </c>
    </row>
    <row r="227" spans="1:4" x14ac:dyDescent="0.25">
      <c r="A227" s="2">
        <v>28399</v>
      </c>
      <c r="B227" s="1">
        <v>1254</v>
      </c>
      <c r="C227" s="5">
        <f t="shared" si="19"/>
        <v>6.2590274434279891E-3</v>
      </c>
      <c r="D227" s="5">
        <f t="shared" si="20"/>
        <v>0.11466666666666669</v>
      </c>
    </row>
    <row r="228" spans="1:4" x14ac:dyDescent="0.25">
      <c r="A228" s="2">
        <v>28430</v>
      </c>
      <c r="B228" s="1">
        <v>1262.4000000000001</v>
      </c>
      <c r="C228" s="5">
        <f t="shared" si="19"/>
        <v>6.698564593301537E-3</v>
      </c>
      <c r="D228" s="5">
        <f t="shared" si="20"/>
        <v>0.10911966262519779</v>
      </c>
    </row>
    <row r="229" spans="1:4" x14ac:dyDescent="0.25">
      <c r="A229" s="2">
        <v>28460</v>
      </c>
      <c r="B229" s="1">
        <v>1270.3</v>
      </c>
      <c r="C229" s="5">
        <f t="shared" si="19"/>
        <v>6.2579214195181976E-3</v>
      </c>
      <c r="D229" s="5">
        <f t="shared" si="20"/>
        <v>0.10269097222222223</v>
      </c>
    </row>
    <row r="230" spans="1:4" x14ac:dyDescent="0.25">
      <c r="A230" s="2">
        <v>28491</v>
      </c>
      <c r="B230" s="1">
        <v>1279.7</v>
      </c>
      <c r="C230" s="5">
        <f t="shared" si="19"/>
        <v>7.3998268125641253E-3</v>
      </c>
      <c r="D230" s="5">
        <f t="shared" si="20"/>
        <v>9.8266392035702088E-2</v>
      </c>
    </row>
    <row r="231" spans="1:4" x14ac:dyDescent="0.25">
      <c r="A231" s="2">
        <v>28522</v>
      </c>
      <c r="B231" s="1">
        <v>1285.5</v>
      </c>
      <c r="C231" s="5">
        <f t="shared" si="19"/>
        <v>4.5323122606859556E-3</v>
      </c>
      <c r="D231" s="5">
        <f t="shared" si="20"/>
        <v>9.1627038043478271E-2</v>
      </c>
    </row>
    <row r="232" spans="1:4" x14ac:dyDescent="0.25">
      <c r="A232" s="2">
        <v>28550</v>
      </c>
      <c r="B232" s="1">
        <v>1292.2</v>
      </c>
      <c r="C232" s="5">
        <f t="shared" si="19"/>
        <v>5.2119797744067942E-3</v>
      </c>
      <c r="D232" s="5">
        <f t="shared" si="20"/>
        <v>8.7252839713925168E-2</v>
      </c>
    </row>
    <row r="233" spans="1:4" x14ac:dyDescent="0.25">
      <c r="A233" s="2">
        <v>28581</v>
      </c>
      <c r="B233" s="1">
        <v>1300.4000000000001</v>
      </c>
      <c r="C233" s="5">
        <f t="shared" si="19"/>
        <v>6.3457669091471214E-3</v>
      </c>
      <c r="D233" s="5">
        <f t="shared" si="20"/>
        <v>8.4028009336445608E-2</v>
      </c>
    </row>
    <row r="234" spans="1:4" x14ac:dyDescent="0.25">
      <c r="A234" s="2">
        <v>28611</v>
      </c>
      <c r="B234" s="1">
        <v>1310.5</v>
      </c>
      <c r="C234" s="5">
        <f t="shared" si="19"/>
        <v>7.7668409720086373E-3</v>
      </c>
      <c r="D234" s="5">
        <f t="shared" si="20"/>
        <v>8.3953680727874236E-2</v>
      </c>
    </row>
    <row r="235" spans="1:4" x14ac:dyDescent="0.25">
      <c r="A235" s="2">
        <v>28642</v>
      </c>
      <c r="B235" s="1">
        <v>1318.5</v>
      </c>
      <c r="C235" s="5">
        <f t="shared" si="19"/>
        <v>6.1045402518122849E-3</v>
      </c>
      <c r="D235" s="5">
        <f t="shared" si="20"/>
        <v>8.2690096896042009E-2</v>
      </c>
    </row>
    <row r="236" spans="1:4" x14ac:dyDescent="0.25">
      <c r="A236" s="2">
        <v>28672</v>
      </c>
      <c r="B236" s="1">
        <v>1324.1</v>
      </c>
      <c r="C236" s="5">
        <f t="shared" si="19"/>
        <v>4.2472506636328511E-3</v>
      </c>
      <c r="D236" s="5">
        <f t="shared" si="20"/>
        <v>7.9400016303904586E-2</v>
      </c>
    </row>
    <row r="237" spans="1:4" x14ac:dyDescent="0.25">
      <c r="A237" s="2">
        <v>28703</v>
      </c>
      <c r="B237" s="1">
        <v>1333.5</v>
      </c>
      <c r="C237" s="5">
        <f t="shared" si="19"/>
        <v>7.0991616947360114E-3</v>
      </c>
      <c r="D237" s="5">
        <f t="shared" si="20"/>
        <v>7.801131770412284E-2</v>
      </c>
    </row>
    <row r="238" spans="1:4" x14ac:dyDescent="0.25">
      <c r="A238" s="2">
        <v>28734</v>
      </c>
      <c r="B238" s="1">
        <v>1345</v>
      </c>
      <c r="C238" s="5">
        <f t="shared" si="19"/>
        <v>8.623922009748819E-3</v>
      </c>
      <c r="D238" s="5">
        <f t="shared" si="20"/>
        <v>7.9281014283421491E-2</v>
      </c>
    </row>
    <row r="239" spans="1:4" x14ac:dyDescent="0.25">
      <c r="A239" s="2">
        <v>28764</v>
      </c>
      <c r="B239" s="1">
        <v>1352.3</v>
      </c>
      <c r="C239" s="5">
        <f t="shared" si="19"/>
        <v>5.4275092936801883E-3</v>
      </c>
      <c r="D239" s="5">
        <f t="shared" si="20"/>
        <v>7.8389154704944231E-2</v>
      </c>
    </row>
    <row r="240" spans="1:4" x14ac:dyDescent="0.25">
      <c r="A240" s="2">
        <v>28795</v>
      </c>
      <c r="B240" s="1">
        <v>1359.1</v>
      </c>
      <c r="C240" s="5">
        <f t="shared" si="19"/>
        <v>5.028470014050157E-3</v>
      </c>
      <c r="D240" s="5">
        <f t="shared" si="20"/>
        <v>7.6600126742712105E-2</v>
      </c>
    </row>
    <row r="241" spans="1:4" x14ac:dyDescent="0.25">
      <c r="A241" s="2">
        <v>28825</v>
      </c>
      <c r="B241" s="1">
        <v>1366</v>
      </c>
      <c r="C241" s="5">
        <f t="shared" si="19"/>
        <v>5.0768891177985775E-3</v>
      </c>
      <c r="D241" s="5">
        <f t="shared" si="20"/>
        <v>7.5336534676847977E-2</v>
      </c>
    </row>
    <row r="242" spans="1:4" x14ac:dyDescent="0.25">
      <c r="A242" s="2">
        <v>28856</v>
      </c>
      <c r="B242" s="1">
        <v>1371.6</v>
      </c>
      <c r="C242" s="5">
        <f t="shared" si="19"/>
        <v>4.0995607613469875E-3</v>
      </c>
      <c r="D242" s="5">
        <f t="shared" si="20"/>
        <v>7.1813706337422678E-2</v>
      </c>
    </row>
    <row r="243" spans="1:4" x14ac:dyDescent="0.25">
      <c r="A243" s="2">
        <v>28887</v>
      </c>
      <c r="B243" s="1">
        <v>1377.8</v>
      </c>
      <c r="C243" s="5">
        <f t="shared" si="19"/>
        <v>4.5202682997957933E-3</v>
      </c>
      <c r="D243" s="5">
        <f t="shared" si="20"/>
        <v>7.1800855698171961E-2</v>
      </c>
    </row>
    <row r="244" spans="1:4" x14ac:dyDescent="0.25">
      <c r="A244" s="2">
        <v>28915</v>
      </c>
      <c r="B244" s="1">
        <v>1387.8</v>
      </c>
      <c r="C244" s="5">
        <f t="shared" si="19"/>
        <v>7.2579474524603338E-3</v>
      </c>
      <c r="D244" s="5">
        <f t="shared" si="20"/>
        <v>7.3982355672496336E-2</v>
      </c>
    </row>
    <row r="245" spans="1:4" x14ac:dyDescent="0.25">
      <c r="A245" s="2">
        <v>28946</v>
      </c>
      <c r="B245" s="1">
        <v>1402.1</v>
      </c>
      <c r="C245" s="5">
        <f t="shared" si="19"/>
        <v>1.0304078397463501E-2</v>
      </c>
      <c r="D245" s="5">
        <f t="shared" si="20"/>
        <v>7.8206705629036977E-2</v>
      </c>
    </row>
    <row r="246" spans="1:4" x14ac:dyDescent="0.25">
      <c r="A246" s="2">
        <v>28976</v>
      </c>
      <c r="B246" s="1">
        <v>1410.2</v>
      </c>
      <c r="C246" s="5">
        <f t="shared" si="19"/>
        <v>5.777048712645394E-3</v>
      </c>
      <c r="D246" s="5">
        <f t="shared" si="20"/>
        <v>7.6077832888210573E-2</v>
      </c>
    </row>
    <row r="247" spans="1:4" x14ac:dyDescent="0.25">
      <c r="A247" s="2">
        <v>29007</v>
      </c>
      <c r="B247" s="1">
        <v>1423</v>
      </c>
      <c r="C247" s="5">
        <f t="shared" si="19"/>
        <v>9.0767267054319145E-3</v>
      </c>
      <c r="D247" s="5">
        <f t="shared" si="20"/>
        <v>7.9256731133864333E-2</v>
      </c>
    </row>
    <row r="248" spans="1:4" x14ac:dyDescent="0.25">
      <c r="A248" s="2">
        <v>29037</v>
      </c>
      <c r="B248" s="1">
        <v>1434.8</v>
      </c>
      <c r="C248" s="5">
        <f t="shared" si="19"/>
        <v>8.2923401264933805E-3</v>
      </c>
      <c r="D248" s="5">
        <f t="shared" si="20"/>
        <v>8.3603957405029794E-2</v>
      </c>
    </row>
    <row r="249" spans="1:4" x14ac:dyDescent="0.25">
      <c r="A249" s="2">
        <v>29068</v>
      </c>
      <c r="B249" s="1">
        <v>1446.6</v>
      </c>
      <c r="C249" s="5">
        <f t="shared" si="19"/>
        <v>8.2241427376636977E-3</v>
      </c>
      <c r="D249" s="5">
        <f t="shared" si="20"/>
        <v>8.4814398200224961E-2</v>
      </c>
    </row>
    <row r="250" spans="1:4" x14ac:dyDescent="0.25">
      <c r="A250" s="2">
        <v>29099</v>
      </c>
      <c r="B250" s="1">
        <v>1454.1</v>
      </c>
      <c r="C250" s="5">
        <f t="shared" si="19"/>
        <v>5.1845707175446343E-3</v>
      </c>
      <c r="D250" s="5">
        <f t="shared" si="20"/>
        <v>8.1115241635687729E-2</v>
      </c>
    </row>
    <row r="251" spans="1:4" x14ac:dyDescent="0.25">
      <c r="A251" s="2">
        <v>29129</v>
      </c>
      <c r="B251" s="1">
        <v>1460.4</v>
      </c>
      <c r="C251" s="5">
        <f t="shared" si="19"/>
        <v>4.3325768516608854E-3</v>
      </c>
      <c r="D251" s="5">
        <f t="shared" si="20"/>
        <v>7.993788360570897E-2</v>
      </c>
    </row>
    <row r="252" spans="1:4" x14ac:dyDescent="0.25">
      <c r="A252" s="2">
        <v>29160</v>
      </c>
      <c r="B252" s="1">
        <v>1465.9</v>
      </c>
      <c r="C252" s="5">
        <f t="shared" si="19"/>
        <v>3.7660914817858604E-3</v>
      </c>
      <c r="D252" s="5">
        <f t="shared" si="20"/>
        <v>7.8581414171142727E-2</v>
      </c>
    </row>
    <row r="253" spans="1:4" x14ac:dyDescent="0.25">
      <c r="A253" s="2">
        <v>29190</v>
      </c>
      <c r="B253" s="1">
        <v>1473.7</v>
      </c>
      <c r="C253" s="5">
        <f t="shared" si="19"/>
        <v>5.320963230779796E-3</v>
      </c>
      <c r="D253" s="5">
        <f t="shared" si="20"/>
        <v>7.884333821376277E-2</v>
      </c>
    </row>
    <row r="254" spans="1:4" x14ac:dyDescent="0.25">
      <c r="A254" s="2">
        <v>29221</v>
      </c>
      <c r="B254" s="1">
        <v>1482.7</v>
      </c>
      <c r="C254" s="5">
        <f t="shared" si="19"/>
        <v>6.1070774241704928E-3</v>
      </c>
      <c r="D254" s="5">
        <f t="shared" si="20"/>
        <v>8.100029163021305E-2</v>
      </c>
    </row>
    <row r="255" spans="1:4" x14ac:dyDescent="0.25">
      <c r="A255" s="2">
        <v>29252</v>
      </c>
      <c r="B255" s="1">
        <v>1494.6</v>
      </c>
      <c r="C255" s="5">
        <f t="shared" si="19"/>
        <v>8.0258986983205993E-3</v>
      </c>
      <c r="D255" s="5">
        <f t="shared" si="20"/>
        <v>8.4772826244738031E-2</v>
      </c>
    </row>
    <row r="256" spans="1:4" x14ac:dyDescent="0.25">
      <c r="A256" s="2">
        <v>29281</v>
      </c>
      <c r="B256" s="1">
        <v>1499.8</v>
      </c>
      <c r="C256" s="5">
        <f t="shared" si="19"/>
        <v>3.4791917569918507E-3</v>
      </c>
      <c r="D256" s="5">
        <f t="shared" si="20"/>
        <v>8.0703271364749973E-2</v>
      </c>
    </row>
    <row r="257" spans="1:4" x14ac:dyDescent="0.25">
      <c r="A257" s="2">
        <v>29312</v>
      </c>
      <c r="B257" s="1">
        <v>1502.2</v>
      </c>
      <c r="C257" s="5">
        <f t="shared" si="19"/>
        <v>1.6002133617816217E-3</v>
      </c>
      <c r="D257" s="5">
        <f t="shared" si="20"/>
        <v>7.1392910634048956E-2</v>
      </c>
    </row>
    <row r="258" spans="1:4" x14ac:dyDescent="0.25">
      <c r="A258" s="2">
        <v>29342</v>
      </c>
      <c r="B258" s="1">
        <v>1512.3</v>
      </c>
      <c r="C258" s="5">
        <f t="shared" si="19"/>
        <v>6.7234722407134573E-3</v>
      </c>
      <c r="D258" s="5">
        <f t="shared" si="20"/>
        <v>7.2401077861296237E-2</v>
      </c>
    </row>
    <row r="259" spans="1:4" x14ac:dyDescent="0.25">
      <c r="A259" s="2">
        <v>29373</v>
      </c>
      <c r="B259" s="1">
        <v>1529.2</v>
      </c>
      <c r="C259" s="5">
        <f t="shared" si="19"/>
        <v>1.1175031409111913E-2</v>
      </c>
      <c r="D259" s="5">
        <f t="shared" si="20"/>
        <v>7.463106113843998E-2</v>
      </c>
    </row>
    <row r="260" spans="1:4" x14ac:dyDescent="0.25">
      <c r="A260" s="2">
        <v>29403</v>
      </c>
      <c r="B260" s="1">
        <v>1545.5</v>
      </c>
      <c r="C260" s="5">
        <f t="shared" ref="C260:C323" si="21">B260/B259-1</f>
        <v>1.0659168192518997E-2</v>
      </c>
      <c r="D260" s="5">
        <f t="shared" si="20"/>
        <v>7.7153610259269589E-2</v>
      </c>
    </row>
    <row r="261" spans="1:4" x14ac:dyDescent="0.25">
      <c r="A261" s="2">
        <v>29434</v>
      </c>
      <c r="B261" s="1">
        <v>1561.5</v>
      </c>
      <c r="C261" s="5">
        <f t="shared" si="21"/>
        <v>1.0352636687156247E-2</v>
      </c>
      <c r="D261" s="5">
        <f t="shared" si="20"/>
        <v>7.9427623392783087E-2</v>
      </c>
    </row>
    <row r="262" spans="1:4" x14ac:dyDescent="0.25">
      <c r="A262" s="2">
        <v>29465</v>
      </c>
      <c r="B262" s="1">
        <v>1574</v>
      </c>
      <c r="C262" s="5">
        <f t="shared" si="21"/>
        <v>8.0051232788984628E-3</v>
      </c>
      <c r="D262" s="5">
        <f t="shared" si="20"/>
        <v>8.2456502303830614E-2</v>
      </c>
    </row>
    <row r="263" spans="1:4" x14ac:dyDescent="0.25">
      <c r="A263" s="2">
        <v>29495</v>
      </c>
      <c r="B263" s="1">
        <v>1584.8</v>
      </c>
      <c r="C263" s="5">
        <f t="shared" si="21"/>
        <v>6.8614993646760603E-3</v>
      </c>
      <c r="D263" s="5">
        <f t="shared" si="20"/>
        <v>8.5182141878937134E-2</v>
      </c>
    </row>
    <row r="264" spans="1:4" x14ac:dyDescent="0.25">
      <c r="A264" s="2">
        <v>29526</v>
      </c>
      <c r="B264" s="1">
        <v>1595.8</v>
      </c>
      <c r="C264" s="5">
        <f t="shared" si="21"/>
        <v>6.9409389197374605E-3</v>
      </c>
      <c r="D264" s="5">
        <f t="shared" si="20"/>
        <v>8.861450303567775E-2</v>
      </c>
    </row>
    <row r="265" spans="1:4" x14ac:dyDescent="0.25">
      <c r="A265" s="2">
        <v>29556</v>
      </c>
      <c r="B265" s="1">
        <v>1599.8</v>
      </c>
      <c r="C265" s="5">
        <f t="shared" si="21"/>
        <v>2.5065797719012739E-3</v>
      </c>
      <c r="D265" s="5">
        <f t="shared" si="20"/>
        <v>8.556694035421053E-2</v>
      </c>
    </row>
    <row r="266" spans="1:4" x14ac:dyDescent="0.25">
      <c r="A266" s="2">
        <v>29587</v>
      </c>
      <c r="B266" s="1">
        <v>1606.9</v>
      </c>
      <c r="C266" s="5">
        <f t="shared" si="21"/>
        <v>4.4380547568447781E-3</v>
      </c>
      <c r="D266" s="5">
        <f t="shared" si="20"/>
        <v>8.3766102380791851E-2</v>
      </c>
    </row>
    <row r="267" spans="1:4" x14ac:dyDescent="0.25">
      <c r="A267" s="2">
        <v>29618</v>
      </c>
      <c r="B267" s="1">
        <v>1618.7</v>
      </c>
      <c r="C267" s="5">
        <f t="shared" si="21"/>
        <v>7.3433318812621273E-3</v>
      </c>
      <c r="D267" s="5">
        <f t="shared" si="20"/>
        <v>8.3032249431286065E-2</v>
      </c>
    </row>
    <row r="268" spans="1:4" x14ac:dyDescent="0.25">
      <c r="A268" s="2">
        <v>29646</v>
      </c>
      <c r="B268" s="1">
        <v>1636.6</v>
      </c>
      <c r="C268" s="5">
        <f t="shared" si="21"/>
        <v>1.1058256625687157E-2</v>
      </c>
      <c r="D268" s="5">
        <f t="shared" si="20"/>
        <v>9.1212161621549548E-2</v>
      </c>
    </row>
    <row r="269" spans="1:4" x14ac:dyDescent="0.25">
      <c r="A269" s="2">
        <v>29677</v>
      </c>
      <c r="B269" s="1">
        <v>1659.2</v>
      </c>
      <c r="C269" s="5">
        <f t="shared" si="21"/>
        <v>1.3809116460955728E-2</v>
      </c>
      <c r="D269" s="5">
        <f t="shared" ref="D269:D332" si="22">B269/B257-1</f>
        <v>0.10451338037544944</v>
      </c>
    </row>
    <row r="270" spans="1:4" x14ac:dyDescent="0.25">
      <c r="A270" s="2">
        <v>29707</v>
      </c>
      <c r="B270" s="1">
        <v>1664.2</v>
      </c>
      <c r="C270" s="5">
        <f t="shared" si="21"/>
        <v>3.0135004821600919E-3</v>
      </c>
      <c r="D270" s="5">
        <f t="shared" si="22"/>
        <v>0.10044303378959207</v>
      </c>
    </row>
    <row r="271" spans="1:4" x14ac:dyDescent="0.25">
      <c r="A271" s="2">
        <v>29738</v>
      </c>
      <c r="B271" s="1">
        <v>1670.3</v>
      </c>
      <c r="C271" s="5">
        <f t="shared" si="21"/>
        <v>3.6654248287464331E-3</v>
      </c>
      <c r="D271" s="5">
        <f t="shared" si="22"/>
        <v>9.2270468218676349E-2</v>
      </c>
    </row>
    <row r="272" spans="1:4" x14ac:dyDescent="0.25">
      <c r="A272" s="2">
        <v>29768</v>
      </c>
      <c r="B272" s="1">
        <v>1681.9</v>
      </c>
      <c r="C272" s="5">
        <f t="shared" si="21"/>
        <v>6.9448602047537111E-3</v>
      </c>
      <c r="D272" s="5">
        <f t="shared" si="22"/>
        <v>8.8256227758007233E-2</v>
      </c>
    </row>
    <row r="273" spans="1:4" x14ac:dyDescent="0.25">
      <c r="A273" s="2">
        <v>29799</v>
      </c>
      <c r="B273" s="1">
        <v>1694.3</v>
      </c>
      <c r="C273" s="5">
        <f t="shared" si="21"/>
        <v>7.372614305249936E-3</v>
      </c>
      <c r="D273" s="5">
        <f t="shared" si="22"/>
        <v>8.5046429715017524E-2</v>
      </c>
    </row>
    <row r="274" spans="1:4" x14ac:dyDescent="0.25">
      <c r="A274" s="2">
        <v>29830</v>
      </c>
      <c r="B274" s="1">
        <v>1706</v>
      </c>
      <c r="C274" s="5">
        <f t="shared" si="21"/>
        <v>6.9055066989316405E-3</v>
      </c>
      <c r="D274" s="5">
        <f t="shared" si="22"/>
        <v>8.3862770012706589E-2</v>
      </c>
    </row>
    <row r="275" spans="1:4" x14ac:dyDescent="0.25">
      <c r="A275" s="2">
        <v>29860</v>
      </c>
      <c r="B275" s="1">
        <v>1721.8</v>
      </c>
      <c r="C275" s="5">
        <f t="shared" si="21"/>
        <v>9.2614302461899722E-3</v>
      </c>
      <c r="D275" s="5">
        <f t="shared" si="22"/>
        <v>8.6446239273094472E-2</v>
      </c>
    </row>
    <row r="276" spans="1:4" x14ac:dyDescent="0.25">
      <c r="A276" s="2">
        <v>29891</v>
      </c>
      <c r="B276" s="1">
        <v>1736.1</v>
      </c>
      <c r="C276" s="5">
        <f t="shared" si="21"/>
        <v>8.305261935183994E-3</v>
      </c>
      <c r="D276" s="5">
        <f t="shared" si="22"/>
        <v>8.7918285499436033E-2</v>
      </c>
    </row>
    <row r="277" spans="1:4" x14ac:dyDescent="0.25">
      <c r="A277" s="2">
        <v>29921</v>
      </c>
      <c r="B277" s="1">
        <v>1755.5</v>
      </c>
      <c r="C277" s="5">
        <f t="shared" si="21"/>
        <v>1.1174471516617768E-2</v>
      </c>
      <c r="D277" s="5">
        <f t="shared" si="22"/>
        <v>9.7324665583197856E-2</v>
      </c>
    </row>
    <row r="278" spans="1:4" x14ac:dyDescent="0.25">
      <c r="A278" s="2">
        <v>29952</v>
      </c>
      <c r="B278" s="1">
        <v>1770.4</v>
      </c>
      <c r="C278" s="5">
        <f t="shared" si="21"/>
        <v>8.4876103674167425E-3</v>
      </c>
      <c r="D278" s="5">
        <f t="shared" si="22"/>
        <v>0.10174870869375807</v>
      </c>
    </row>
    <row r="279" spans="1:4" x14ac:dyDescent="0.25">
      <c r="A279" s="2">
        <v>29983</v>
      </c>
      <c r="B279" s="1">
        <v>1774.5</v>
      </c>
      <c r="C279" s="5">
        <f t="shared" si="21"/>
        <v>2.315860822412974E-3</v>
      </c>
      <c r="D279" s="5">
        <f t="shared" si="22"/>
        <v>9.6250077222462371E-2</v>
      </c>
    </row>
    <row r="280" spans="1:4" x14ac:dyDescent="0.25">
      <c r="A280" s="2">
        <v>30011</v>
      </c>
      <c r="B280" s="1">
        <v>1786.5</v>
      </c>
      <c r="C280" s="5">
        <f t="shared" si="21"/>
        <v>6.762468300929747E-3</v>
      </c>
      <c r="D280" s="5">
        <f t="shared" si="22"/>
        <v>9.1592325552975806E-2</v>
      </c>
    </row>
    <row r="281" spans="1:4" x14ac:dyDescent="0.25">
      <c r="A281" s="2">
        <v>30042</v>
      </c>
      <c r="B281" s="1">
        <v>1803.9</v>
      </c>
      <c r="C281" s="5">
        <f t="shared" si="21"/>
        <v>9.7397145256088447E-3</v>
      </c>
      <c r="D281" s="5">
        <f t="shared" si="22"/>
        <v>8.7210703953712665E-2</v>
      </c>
    </row>
    <row r="282" spans="1:4" x14ac:dyDescent="0.25">
      <c r="A282" s="2">
        <v>30072</v>
      </c>
      <c r="B282" s="1">
        <v>1815.4</v>
      </c>
      <c r="C282" s="5">
        <f t="shared" si="21"/>
        <v>6.3750762237375636E-3</v>
      </c>
      <c r="D282" s="5">
        <f t="shared" si="22"/>
        <v>9.0854464607619256E-2</v>
      </c>
    </row>
    <row r="283" spans="1:4" x14ac:dyDescent="0.25">
      <c r="A283" s="2">
        <v>30103</v>
      </c>
      <c r="B283" s="1">
        <v>1826</v>
      </c>
      <c r="C283" s="5">
        <f t="shared" si="21"/>
        <v>5.8389335683595167E-3</v>
      </c>
      <c r="D283" s="5">
        <f t="shared" si="22"/>
        <v>9.3216787403460399E-2</v>
      </c>
    </row>
    <row r="284" spans="1:4" x14ac:dyDescent="0.25">
      <c r="A284" s="2">
        <v>30133</v>
      </c>
      <c r="B284" s="1">
        <v>1831.5</v>
      </c>
      <c r="C284" s="5">
        <f t="shared" si="21"/>
        <v>3.0120481927711218E-3</v>
      </c>
      <c r="D284" s="5">
        <f t="shared" si="22"/>
        <v>8.8947024198822611E-2</v>
      </c>
    </row>
    <row r="285" spans="1:4" x14ac:dyDescent="0.25">
      <c r="A285" s="2">
        <v>30164</v>
      </c>
      <c r="B285" s="1">
        <v>1845.2</v>
      </c>
      <c r="C285" s="5">
        <f t="shared" si="21"/>
        <v>7.4802074802076124E-3</v>
      </c>
      <c r="D285" s="5">
        <f t="shared" si="22"/>
        <v>8.9063329988785966E-2</v>
      </c>
    </row>
    <row r="286" spans="1:4" x14ac:dyDescent="0.25">
      <c r="A286" s="2">
        <v>30195</v>
      </c>
      <c r="B286" s="1">
        <v>1858.4</v>
      </c>
      <c r="C286" s="5">
        <f t="shared" si="21"/>
        <v>7.1536960763061153E-3</v>
      </c>
      <c r="D286" s="5">
        <f t="shared" si="22"/>
        <v>8.9331770222743412E-2</v>
      </c>
    </row>
    <row r="287" spans="1:4" x14ac:dyDescent="0.25">
      <c r="A287" s="2">
        <v>30225</v>
      </c>
      <c r="B287" s="1">
        <v>1869.7</v>
      </c>
      <c r="C287" s="5">
        <f t="shared" si="21"/>
        <v>6.0804993542831198E-3</v>
      </c>
      <c r="D287" s="5">
        <f t="shared" si="22"/>
        <v>8.5898478336624562E-2</v>
      </c>
    </row>
    <row r="288" spans="1:4" x14ac:dyDescent="0.25">
      <c r="A288" s="2">
        <v>30256</v>
      </c>
      <c r="B288" s="1">
        <v>1883.7</v>
      </c>
      <c r="C288" s="5">
        <f t="shared" si="21"/>
        <v>7.4878322725571156E-3</v>
      </c>
      <c r="D288" s="5">
        <f t="shared" si="22"/>
        <v>8.5018144116122407E-2</v>
      </c>
    </row>
    <row r="289" spans="1:4" x14ac:dyDescent="0.25">
      <c r="A289" s="2">
        <v>30286</v>
      </c>
      <c r="B289" s="1">
        <v>1905.9</v>
      </c>
      <c r="C289" s="5">
        <f t="shared" si="21"/>
        <v>1.1785316133142265E-2</v>
      </c>
      <c r="D289" s="5">
        <f t="shared" si="22"/>
        <v>8.5673597265736312E-2</v>
      </c>
    </row>
    <row r="290" spans="1:4" x14ac:dyDescent="0.25">
      <c r="A290" s="2">
        <v>30317</v>
      </c>
      <c r="B290" s="1">
        <v>1959.4</v>
      </c>
      <c r="C290" s="5">
        <f t="shared" si="21"/>
        <v>2.8070727740175272E-2</v>
      </c>
      <c r="D290" s="5">
        <f t="shared" si="22"/>
        <v>0.10675553547220962</v>
      </c>
    </row>
    <row r="291" spans="1:4" x14ac:dyDescent="0.25">
      <c r="A291" s="2">
        <v>30348</v>
      </c>
      <c r="B291" s="1">
        <v>1996.8</v>
      </c>
      <c r="C291" s="5">
        <f t="shared" si="21"/>
        <v>1.9087475757884942E-2</v>
      </c>
      <c r="D291" s="5">
        <f t="shared" si="22"/>
        <v>0.12527472527472527</v>
      </c>
    </row>
    <row r="292" spans="1:4" x14ac:dyDescent="0.25">
      <c r="A292" s="2">
        <v>30376</v>
      </c>
      <c r="B292" s="1">
        <v>2015.2</v>
      </c>
      <c r="C292" s="5">
        <f t="shared" si="21"/>
        <v>9.2147435897436125E-3</v>
      </c>
      <c r="D292" s="5">
        <f t="shared" si="22"/>
        <v>0.12801567310383444</v>
      </c>
    </row>
    <row r="293" spans="1:4" x14ac:dyDescent="0.25">
      <c r="A293" s="2">
        <v>30407</v>
      </c>
      <c r="B293" s="1">
        <v>2028.6</v>
      </c>
      <c r="C293" s="5">
        <f t="shared" si="21"/>
        <v>6.6494640730447863E-3</v>
      </c>
      <c r="D293" s="5">
        <f t="shared" si="22"/>
        <v>0.12456344586728751</v>
      </c>
    </row>
    <row r="294" spans="1:4" x14ac:dyDescent="0.25">
      <c r="A294" s="2">
        <v>30437</v>
      </c>
      <c r="B294" s="1">
        <v>2043.1</v>
      </c>
      <c r="C294" s="5">
        <f t="shared" si="21"/>
        <v>7.1477866508922183E-3</v>
      </c>
      <c r="D294" s="5">
        <f t="shared" si="22"/>
        <v>0.12542690316183758</v>
      </c>
    </row>
    <row r="295" spans="1:4" x14ac:dyDescent="0.25">
      <c r="A295" s="2">
        <v>30468</v>
      </c>
      <c r="B295" s="1">
        <v>2053.5</v>
      </c>
      <c r="C295" s="5">
        <f t="shared" si="21"/>
        <v>5.0903039498801927E-3</v>
      </c>
      <c r="D295" s="5">
        <f t="shared" si="22"/>
        <v>0.12458926615553123</v>
      </c>
    </row>
    <row r="296" spans="1:4" x14ac:dyDescent="0.25">
      <c r="A296" s="2">
        <v>30498</v>
      </c>
      <c r="B296" s="1">
        <v>2064.8000000000002</v>
      </c>
      <c r="C296" s="5">
        <f t="shared" si="21"/>
        <v>5.5028000973946778E-3</v>
      </c>
      <c r="D296" s="5">
        <f t="shared" si="22"/>
        <v>0.12738192738192744</v>
      </c>
    </row>
    <row r="297" spans="1:4" x14ac:dyDescent="0.25">
      <c r="A297" s="2">
        <v>30529</v>
      </c>
      <c r="B297" s="1">
        <v>2074</v>
      </c>
      <c r="C297" s="5">
        <f t="shared" si="21"/>
        <v>4.4556373498643165E-3</v>
      </c>
      <c r="D297" s="5">
        <f t="shared" si="22"/>
        <v>0.12399739865597215</v>
      </c>
    </row>
    <row r="298" spans="1:4" x14ac:dyDescent="0.25">
      <c r="A298" s="2">
        <v>30560</v>
      </c>
      <c r="B298" s="1">
        <v>2083.1999999999998</v>
      </c>
      <c r="C298" s="5">
        <f t="shared" si="21"/>
        <v>4.4358727097395523E-3</v>
      </c>
      <c r="D298" s="5">
        <f t="shared" si="22"/>
        <v>0.12096427034007728</v>
      </c>
    </row>
    <row r="299" spans="1:4" x14ac:dyDescent="0.25">
      <c r="A299" s="2">
        <v>30590</v>
      </c>
      <c r="B299" s="1">
        <v>2099.1999999999998</v>
      </c>
      <c r="C299" s="5">
        <f t="shared" si="21"/>
        <v>7.6804915514592231E-3</v>
      </c>
      <c r="D299" s="5">
        <f t="shared" si="22"/>
        <v>0.12274696475370361</v>
      </c>
    </row>
    <row r="300" spans="1:4" x14ac:dyDescent="0.25">
      <c r="A300" s="2">
        <v>30621</v>
      </c>
      <c r="B300" s="1">
        <v>2112.3000000000002</v>
      </c>
      <c r="C300" s="5">
        <f t="shared" si="21"/>
        <v>6.2404725609757072E-3</v>
      </c>
      <c r="D300" s="5">
        <f t="shared" si="22"/>
        <v>0.12135690396559973</v>
      </c>
    </row>
    <row r="301" spans="1:4" x14ac:dyDescent="0.25">
      <c r="A301" s="2">
        <v>30651</v>
      </c>
      <c r="B301" s="1">
        <v>2123.5</v>
      </c>
      <c r="C301" s="5">
        <f t="shared" si="21"/>
        <v>5.3022771386639356E-3</v>
      </c>
      <c r="D301" s="5">
        <f t="shared" si="22"/>
        <v>0.11417178236003989</v>
      </c>
    </row>
    <row r="302" spans="1:4" x14ac:dyDescent="0.25">
      <c r="A302" s="2">
        <v>30682</v>
      </c>
      <c r="B302" s="1">
        <v>2138.1999999999998</v>
      </c>
      <c r="C302" s="5">
        <f t="shared" si="21"/>
        <v>6.922533553096244E-3</v>
      </c>
      <c r="D302" s="5">
        <f t="shared" si="22"/>
        <v>9.1252424211493155E-2</v>
      </c>
    </row>
    <row r="303" spans="1:4" x14ac:dyDescent="0.25">
      <c r="A303" s="2">
        <v>30713</v>
      </c>
      <c r="B303" s="1">
        <v>2158.1999999999998</v>
      </c>
      <c r="C303" s="5">
        <f t="shared" si="21"/>
        <v>9.3536619586567227E-3</v>
      </c>
      <c r="D303" s="5">
        <f t="shared" si="22"/>
        <v>8.0829326923076872E-2</v>
      </c>
    </row>
    <row r="304" spans="1:4" x14ac:dyDescent="0.25">
      <c r="A304" s="2">
        <v>30742</v>
      </c>
      <c r="B304" s="1">
        <v>2175.1999999999998</v>
      </c>
      <c r="C304" s="5">
        <f t="shared" si="21"/>
        <v>7.8769344824389798E-3</v>
      </c>
      <c r="D304" s="5">
        <f t="shared" si="22"/>
        <v>7.939658594680421E-2</v>
      </c>
    </row>
    <row r="305" spans="1:4" x14ac:dyDescent="0.25">
      <c r="A305" s="2">
        <v>30773</v>
      </c>
      <c r="B305" s="1">
        <v>2191.6999999999998</v>
      </c>
      <c r="C305" s="5">
        <f t="shared" si="21"/>
        <v>7.585509378448041E-3</v>
      </c>
      <c r="D305" s="5">
        <f t="shared" si="22"/>
        <v>8.0400276052449815E-2</v>
      </c>
    </row>
    <row r="306" spans="1:4" x14ac:dyDescent="0.25">
      <c r="A306" s="2">
        <v>30803</v>
      </c>
      <c r="B306" s="1">
        <v>2204.1</v>
      </c>
      <c r="C306" s="5">
        <f t="shared" si="21"/>
        <v>5.657708628005631E-3</v>
      </c>
      <c r="D306" s="5">
        <f t="shared" si="22"/>
        <v>7.8801820762566699E-2</v>
      </c>
    </row>
    <row r="307" spans="1:4" x14ac:dyDescent="0.25">
      <c r="A307" s="2">
        <v>30834</v>
      </c>
      <c r="B307" s="1">
        <v>2215.1</v>
      </c>
      <c r="C307" s="5">
        <f t="shared" si="21"/>
        <v>4.9906991515811239E-3</v>
      </c>
      <c r="D307" s="5">
        <f t="shared" si="22"/>
        <v>7.8694911127343614E-2</v>
      </c>
    </row>
    <row r="308" spans="1:4" x14ac:dyDescent="0.25">
      <c r="A308" s="2">
        <v>30864</v>
      </c>
      <c r="B308" s="1">
        <v>2223.5</v>
      </c>
      <c r="C308" s="5">
        <f t="shared" si="21"/>
        <v>3.7921538530991672E-3</v>
      </c>
      <c r="D308" s="5">
        <f t="shared" si="22"/>
        <v>7.6859744285160625E-2</v>
      </c>
    </row>
    <row r="309" spans="1:4" x14ac:dyDescent="0.25">
      <c r="A309" s="2">
        <v>30895</v>
      </c>
      <c r="B309" s="1">
        <v>2230.4</v>
      </c>
      <c r="C309" s="5">
        <f t="shared" si="21"/>
        <v>3.1032156510006903E-3</v>
      </c>
      <c r="D309" s="5">
        <f t="shared" si="22"/>
        <v>7.5409836065573721E-2</v>
      </c>
    </row>
    <row r="310" spans="1:4" x14ac:dyDescent="0.25">
      <c r="A310" s="2">
        <v>30926</v>
      </c>
      <c r="B310" s="1">
        <v>2244.4</v>
      </c>
      <c r="C310" s="5">
        <f t="shared" si="21"/>
        <v>6.276901004304225E-3</v>
      </c>
      <c r="D310" s="5">
        <f t="shared" si="22"/>
        <v>7.738095238095255E-2</v>
      </c>
    </row>
    <row r="311" spans="1:4" x14ac:dyDescent="0.25">
      <c r="A311" s="2">
        <v>30956</v>
      </c>
      <c r="B311" s="1">
        <v>2258.9</v>
      </c>
      <c r="C311" s="5">
        <f t="shared" si="21"/>
        <v>6.4605239707717921E-3</v>
      </c>
      <c r="D311" s="5">
        <f t="shared" si="22"/>
        <v>7.6076600609756184E-2</v>
      </c>
    </row>
    <row r="312" spans="1:4" x14ac:dyDescent="0.25">
      <c r="A312" s="2">
        <v>30987</v>
      </c>
      <c r="B312" s="1">
        <v>2281.4</v>
      </c>
      <c r="C312" s="5">
        <f t="shared" si="21"/>
        <v>9.9606002921777126E-3</v>
      </c>
      <c r="D312" s="5">
        <f t="shared" si="22"/>
        <v>8.0054916441793189E-2</v>
      </c>
    </row>
    <row r="313" spans="1:4" x14ac:dyDescent="0.25">
      <c r="A313" s="2">
        <v>31017</v>
      </c>
      <c r="B313" s="1">
        <v>2306.4</v>
      </c>
      <c r="C313" s="5">
        <f t="shared" si="21"/>
        <v>1.0958183571491142E-2</v>
      </c>
      <c r="D313" s="5">
        <f t="shared" si="22"/>
        <v>8.613138686131383E-2</v>
      </c>
    </row>
    <row r="314" spans="1:4" x14ac:dyDescent="0.25">
      <c r="A314" s="2">
        <v>31048</v>
      </c>
      <c r="B314" s="1">
        <v>2332.4</v>
      </c>
      <c r="C314" s="5">
        <f t="shared" si="21"/>
        <v>1.1272979535206451E-2</v>
      </c>
      <c r="D314" s="5">
        <f t="shared" si="22"/>
        <v>9.0824057618557719E-2</v>
      </c>
    </row>
    <row r="315" spans="1:4" x14ac:dyDescent="0.25">
      <c r="A315" s="2">
        <v>31079</v>
      </c>
      <c r="B315" s="1">
        <v>2354.1</v>
      </c>
      <c r="C315" s="5">
        <f t="shared" si="21"/>
        <v>9.3037214885953734E-3</v>
      </c>
      <c r="D315" s="5">
        <f t="shared" si="22"/>
        <v>9.0770086182930365E-2</v>
      </c>
    </row>
    <row r="316" spans="1:4" x14ac:dyDescent="0.25">
      <c r="A316" s="2">
        <v>31107</v>
      </c>
      <c r="B316" s="1">
        <v>2366.1999999999998</v>
      </c>
      <c r="C316" s="5">
        <f t="shared" si="21"/>
        <v>5.1399685654813787E-3</v>
      </c>
      <c r="D316" s="5">
        <f t="shared" si="22"/>
        <v>8.7808017653549175E-2</v>
      </c>
    </row>
    <row r="317" spans="1:4" x14ac:dyDescent="0.25">
      <c r="A317" s="2">
        <v>31138</v>
      </c>
      <c r="B317" s="1">
        <v>2375.4</v>
      </c>
      <c r="C317" s="5">
        <f t="shared" si="21"/>
        <v>3.8880906094160839E-3</v>
      </c>
      <c r="D317" s="5">
        <f t="shared" si="22"/>
        <v>8.3816215722954945E-2</v>
      </c>
    </row>
    <row r="318" spans="1:4" x14ac:dyDescent="0.25">
      <c r="A318" s="2">
        <v>31168</v>
      </c>
      <c r="B318" s="1">
        <v>2389.5</v>
      </c>
      <c r="C318" s="5">
        <f t="shared" si="21"/>
        <v>5.9358423844404484E-3</v>
      </c>
      <c r="D318" s="5">
        <f t="shared" si="22"/>
        <v>8.41159657002859E-2</v>
      </c>
    </row>
    <row r="319" spans="1:4" x14ac:dyDescent="0.25">
      <c r="A319" s="2">
        <v>31199</v>
      </c>
      <c r="B319" s="1">
        <v>2412.6</v>
      </c>
      <c r="C319" s="5">
        <f t="shared" si="21"/>
        <v>9.667294413057137E-3</v>
      </c>
      <c r="D319" s="5">
        <f t="shared" si="22"/>
        <v>8.9160760236558279E-2</v>
      </c>
    </row>
    <row r="320" spans="1:4" x14ac:dyDescent="0.25">
      <c r="A320" s="2">
        <v>31229</v>
      </c>
      <c r="B320" s="1">
        <v>2429.5</v>
      </c>
      <c r="C320" s="5">
        <f t="shared" si="21"/>
        <v>7.0048909889746103E-3</v>
      </c>
      <c r="D320" s="5">
        <f t="shared" si="22"/>
        <v>9.2646728131324574E-2</v>
      </c>
    </row>
    <row r="321" spans="1:4" x14ac:dyDescent="0.25">
      <c r="A321" s="2">
        <v>31260</v>
      </c>
      <c r="B321" s="1">
        <v>2444</v>
      </c>
      <c r="C321" s="5">
        <f t="shared" si="21"/>
        <v>5.9683062358510952E-3</v>
      </c>
      <c r="D321" s="5">
        <f t="shared" si="22"/>
        <v>9.5767575322811993E-2</v>
      </c>
    </row>
    <row r="322" spans="1:4" x14ac:dyDescent="0.25">
      <c r="A322" s="2">
        <v>31291</v>
      </c>
      <c r="B322" s="1">
        <v>2456.4</v>
      </c>
      <c r="C322" s="5">
        <f t="shared" si="21"/>
        <v>5.0736497545007531E-3</v>
      </c>
      <c r="D322" s="5">
        <f t="shared" si="22"/>
        <v>9.4457315986455237E-2</v>
      </c>
    </row>
    <row r="323" spans="1:4" x14ac:dyDescent="0.25">
      <c r="A323" s="2">
        <v>31321</v>
      </c>
      <c r="B323" s="1">
        <v>2468</v>
      </c>
      <c r="C323" s="5">
        <f t="shared" si="21"/>
        <v>4.7223579221624679E-3</v>
      </c>
      <c r="D323" s="5">
        <f t="shared" si="22"/>
        <v>9.2567178715303955E-2</v>
      </c>
    </row>
    <row r="324" spans="1:4" x14ac:dyDescent="0.25">
      <c r="A324" s="2">
        <v>31352</v>
      </c>
      <c r="B324" s="1">
        <v>2477.8000000000002</v>
      </c>
      <c r="C324" s="5">
        <f t="shared" ref="C324:C387" si="23">B324/B323-1</f>
        <v>3.9708265802269604E-3</v>
      </c>
      <c r="D324" s="5">
        <f t="shared" si="22"/>
        <v>8.6087490137634726E-2</v>
      </c>
    </row>
    <row r="325" spans="1:4" x14ac:dyDescent="0.25">
      <c r="A325" s="2">
        <v>31382</v>
      </c>
      <c r="B325" s="1">
        <v>2492.1</v>
      </c>
      <c r="C325" s="5">
        <f t="shared" si="23"/>
        <v>5.7712486883525482E-3</v>
      </c>
      <c r="D325" s="5">
        <f t="shared" si="22"/>
        <v>8.0515088449531591E-2</v>
      </c>
    </row>
    <row r="326" spans="1:4" x14ac:dyDescent="0.25">
      <c r="A326" s="2">
        <v>31413</v>
      </c>
      <c r="B326" s="1">
        <v>2502.1</v>
      </c>
      <c r="C326" s="5">
        <f t="shared" si="23"/>
        <v>4.0126800690181152E-3</v>
      </c>
      <c r="D326" s="5">
        <f t="shared" si="22"/>
        <v>7.2757674498370672E-2</v>
      </c>
    </row>
    <row r="327" spans="1:4" x14ac:dyDescent="0.25">
      <c r="A327" s="2">
        <v>31444</v>
      </c>
      <c r="B327" s="1">
        <v>2512.9</v>
      </c>
      <c r="C327" s="5">
        <f t="shared" si="23"/>
        <v>4.3163742456338028E-3</v>
      </c>
      <c r="D327" s="5">
        <f t="shared" si="22"/>
        <v>6.745677753706314E-2</v>
      </c>
    </row>
    <row r="328" spans="1:4" x14ac:dyDescent="0.25">
      <c r="A328" s="2">
        <v>31472</v>
      </c>
      <c r="B328" s="1">
        <v>2533.1</v>
      </c>
      <c r="C328" s="5">
        <f t="shared" si="23"/>
        <v>8.0385212304507903E-3</v>
      </c>
      <c r="D328" s="5">
        <f t="shared" si="22"/>
        <v>7.053503507733927E-2</v>
      </c>
    </row>
    <row r="329" spans="1:4" x14ac:dyDescent="0.25">
      <c r="A329" s="2">
        <v>31503</v>
      </c>
      <c r="B329" s="1">
        <v>2557.8000000000002</v>
      </c>
      <c r="C329" s="5">
        <f t="shared" si="23"/>
        <v>9.7508981090363989E-3</v>
      </c>
      <c r="D329" s="5">
        <f t="shared" si="22"/>
        <v>7.6787067441273171E-2</v>
      </c>
    </row>
    <row r="330" spans="1:4" x14ac:dyDescent="0.25">
      <c r="A330" s="2">
        <v>31533</v>
      </c>
      <c r="B330" s="1">
        <v>2584.8000000000002</v>
      </c>
      <c r="C330" s="5">
        <f t="shared" si="23"/>
        <v>1.0555946516537684E-2</v>
      </c>
      <c r="D330" s="5">
        <f t="shared" si="22"/>
        <v>8.1732580037664926E-2</v>
      </c>
    </row>
    <row r="331" spans="1:4" x14ac:dyDescent="0.25">
      <c r="A331" s="2">
        <v>31564</v>
      </c>
      <c r="B331" s="1">
        <v>2605</v>
      </c>
      <c r="C331" s="5">
        <f t="shared" si="23"/>
        <v>7.8149179820488079E-3</v>
      </c>
      <c r="D331" s="5">
        <f t="shared" si="22"/>
        <v>7.9747989720633461E-2</v>
      </c>
    </row>
    <row r="332" spans="1:4" x14ac:dyDescent="0.25">
      <c r="A332" s="2">
        <v>31594</v>
      </c>
      <c r="B332" s="1">
        <v>2626.6</v>
      </c>
      <c r="C332" s="5">
        <f t="shared" si="23"/>
        <v>8.2917466410747931E-3</v>
      </c>
      <c r="D332" s="5">
        <f t="shared" si="22"/>
        <v>8.1127804074912602E-2</v>
      </c>
    </row>
    <row r="333" spans="1:4" x14ac:dyDescent="0.25">
      <c r="A333" s="2">
        <v>31625</v>
      </c>
      <c r="B333" s="1">
        <v>2646.5</v>
      </c>
      <c r="C333" s="5">
        <f t="shared" si="23"/>
        <v>7.5763344247317121E-3</v>
      </c>
      <c r="D333" s="5">
        <f t="shared" ref="D333:D396" si="24">B333/B321-1</f>
        <v>8.2855973813420691E-2</v>
      </c>
    </row>
    <row r="334" spans="1:4" x14ac:dyDescent="0.25">
      <c r="A334" s="2">
        <v>31656</v>
      </c>
      <c r="B334" s="1">
        <v>2667.8</v>
      </c>
      <c r="C334" s="5">
        <f t="shared" si="23"/>
        <v>8.0483657661063468E-3</v>
      </c>
      <c r="D334" s="5">
        <f t="shared" si="24"/>
        <v>8.6060902133203054E-2</v>
      </c>
    </row>
    <row r="335" spans="1:4" x14ac:dyDescent="0.25">
      <c r="A335" s="2">
        <v>31686</v>
      </c>
      <c r="B335" s="1">
        <v>2687.4</v>
      </c>
      <c r="C335" s="5">
        <f t="shared" si="23"/>
        <v>7.3468775770297867E-3</v>
      </c>
      <c r="D335" s="5">
        <f t="shared" si="24"/>
        <v>8.8897893030794206E-2</v>
      </c>
    </row>
    <row r="336" spans="1:4" x14ac:dyDescent="0.25">
      <c r="A336" s="2">
        <v>31717</v>
      </c>
      <c r="B336" s="1">
        <v>2701.3</v>
      </c>
      <c r="C336" s="5">
        <f t="shared" si="23"/>
        <v>5.1722854803899487E-3</v>
      </c>
      <c r="D336" s="5">
        <f t="shared" si="24"/>
        <v>9.0200984744531532E-2</v>
      </c>
    </row>
    <row r="337" spans="1:4" x14ac:dyDescent="0.25">
      <c r="A337" s="2">
        <v>31747</v>
      </c>
      <c r="B337" s="1">
        <v>2728</v>
      </c>
      <c r="C337" s="5">
        <f t="shared" si="23"/>
        <v>9.8841298633989272E-3</v>
      </c>
      <c r="D337" s="5">
        <f t="shared" si="24"/>
        <v>9.4659122828137043E-2</v>
      </c>
    </row>
    <row r="338" spans="1:4" x14ac:dyDescent="0.25">
      <c r="A338" s="2">
        <v>31778</v>
      </c>
      <c r="B338" s="1">
        <v>2743.9</v>
      </c>
      <c r="C338" s="5">
        <f t="shared" si="23"/>
        <v>5.8284457478006146E-3</v>
      </c>
      <c r="D338" s="5">
        <f t="shared" si="24"/>
        <v>9.6638823388353945E-2</v>
      </c>
    </row>
    <row r="339" spans="1:4" x14ac:dyDescent="0.25">
      <c r="A339" s="2">
        <v>31809</v>
      </c>
      <c r="B339" s="1">
        <v>2747.5</v>
      </c>
      <c r="C339" s="5">
        <f t="shared" si="23"/>
        <v>1.31200116622332E-3</v>
      </c>
      <c r="D339" s="5">
        <f t="shared" si="24"/>
        <v>9.335827131998875E-2</v>
      </c>
    </row>
    <row r="340" spans="1:4" x14ac:dyDescent="0.25">
      <c r="A340" s="2">
        <v>31837</v>
      </c>
      <c r="B340" s="1">
        <v>2753.7</v>
      </c>
      <c r="C340" s="5">
        <f t="shared" si="23"/>
        <v>2.2565969062784408E-3</v>
      </c>
      <c r="D340" s="5">
        <f t="shared" si="24"/>
        <v>8.7086968536575604E-2</v>
      </c>
    </row>
    <row r="341" spans="1:4" x14ac:dyDescent="0.25">
      <c r="A341" s="2">
        <v>31868</v>
      </c>
      <c r="B341" s="1">
        <v>2767.7</v>
      </c>
      <c r="C341" s="5">
        <f t="shared" si="23"/>
        <v>5.0840687075570656E-3</v>
      </c>
      <c r="D341" s="5">
        <f t="shared" si="24"/>
        <v>8.2062710141527662E-2</v>
      </c>
    </row>
    <row r="342" spans="1:4" x14ac:dyDescent="0.25">
      <c r="A342" s="2">
        <v>31898</v>
      </c>
      <c r="B342" s="1">
        <v>2772.9</v>
      </c>
      <c r="C342" s="5">
        <f t="shared" si="23"/>
        <v>1.8788163457024165E-3</v>
      </c>
      <c r="D342" s="5">
        <f t="shared" si="24"/>
        <v>7.2771587743732491E-2</v>
      </c>
    </row>
    <row r="343" spans="1:4" x14ac:dyDescent="0.25">
      <c r="A343" s="2">
        <v>31929</v>
      </c>
      <c r="B343" s="1">
        <v>2774.6</v>
      </c>
      <c r="C343" s="5">
        <f t="shared" si="23"/>
        <v>6.1307656244369291E-4</v>
      </c>
      <c r="D343" s="5">
        <f t="shared" si="24"/>
        <v>6.5105566218810029E-2</v>
      </c>
    </row>
    <row r="344" spans="1:4" x14ac:dyDescent="0.25">
      <c r="A344" s="2">
        <v>31959</v>
      </c>
      <c r="B344" s="1">
        <v>2779</v>
      </c>
      <c r="C344" s="5">
        <f t="shared" si="23"/>
        <v>1.5858141714122365E-3</v>
      </c>
      <c r="D344" s="5">
        <f t="shared" si="24"/>
        <v>5.8021777202467151E-2</v>
      </c>
    </row>
    <row r="345" spans="1:4" x14ac:dyDescent="0.25">
      <c r="A345" s="2">
        <v>31990</v>
      </c>
      <c r="B345" s="1">
        <v>2788.2</v>
      </c>
      <c r="C345" s="5">
        <f t="shared" si="23"/>
        <v>3.3105433609210699E-3</v>
      </c>
      <c r="D345" s="5">
        <f t="shared" si="24"/>
        <v>5.3542414509729852E-2</v>
      </c>
    </row>
    <row r="346" spans="1:4" x14ac:dyDescent="0.25">
      <c r="A346" s="2">
        <v>32021</v>
      </c>
      <c r="B346" s="1">
        <v>2799.5</v>
      </c>
      <c r="C346" s="5">
        <f t="shared" si="23"/>
        <v>4.0527939172225746E-3</v>
      </c>
      <c r="D346" s="5">
        <f t="shared" si="24"/>
        <v>4.9366519229327555E-2</v>
      </c>
    </row>
    <row r="347" spans="1:4" x14ac:dyDescent="0.25">
      <c r="A347" s="2">
        <v>32051</v>
      </c>
      <c r="B347" s="1">
        <v>2814.8</v>
      </c>
      <c r="C347" s="5">
        <f t="shared" si="23"/>
        <v>5.4652616538668486E-3</v>
      </c>
      <c r="D347" s="5">
        <f t="shared" si="24"/>
        <v>4.7406415122423162E-2</v>
      </c>
    </row>
    <row r="348" spans="1:4" x14ac:dyDescent="0.25">
      <c r="A348" s="2">
        <v>32082</v>
      </c>
      <c r="B348" s="1">
        <v>2818.9</v>
      </c>
      <c r="C348" s="5">
        <f t="shared" si="23"/>
        <v>1.4565866136138084E-3</v>
      </c>
      <c r="D348" s="5">
        <f t="shared" si="24"/>
        <v>4.3534594454521791E-2</v>
      </c>
    </row>
    <row r="349" spans="1:4" x14ac:dyDescent="0.25">
      <c r="A349" s="2">
        <v>32112</v>
      </c>
      <c r="B349" s="1">
        <v>2826.4</v>
      </c>
      <c r="C349" s="5">
        <f t="shared" si="23"/>
        <v>2.6606122955763478E-3</v>
      </c>
      <c r="D349" s="5">
        <f t="shared" si="24"/>
        <v>3.6070381231671611E-2</v>
      </c>
    </row>
    <row r="350" spans="1:4" x14ac:dyDescent="0.25">
      <c r="A350" s="2">
        <v>32143</v>
      </c>
      <c r="B350" s="1">
        <v>2847.4</v>
      </c>
      <c r="C350" s="5">
        <f t="shared" si="23"/>
        <v>7.4299462213416323E-3</v>
      </c>
      <c r="D350" s="5">
        <f t="shared" si="24"/>
        <v>3.7720033528918728E-2</v>
      </c>
    </row>
    <row r="351" spans="1:4" x14ac:dyDescent="0.25">
      <c r="A351" s="2">
        <v>32174</v>
      </c>
      <c r="B351" s="1">
        <v>2870.4</v>
      </c>
      <c r="C351" s="5">
        <f t="shared" si="23"/>
        <v>8.0775444264944429E-3</v>
      </c>
      <c r="D351" s="5">
        <f t="shared" si="24"/>
        <v>4.4731574158325849E-2</v>
      </c>
    </row>
    <row r="352" spans="1:4" x14ac:dyDescent="0.25">
      <c r="A352" s="2">
        <v>32203</v>
      </c>
      <c r="B352" s="1">
        <v>2890.7</v>
      </c>
      <c r="C352" s="5">
        <f t="shared" si="23"/>
        <v>7.0721850613153503E-3</v>
      </c>
      <c r="D352" s="5">
        <f t="shared" si="24"/>
        <v>4.9751243781094523E-2</v>
      </c>
    </row>
    <row r="353" spans="1:4" x14ac:dyDescent="0.25">
      <c r="A353" s="2">
        <v>32234</v>
      </c>
      <c r="B353" s="1">
        <v>2910.7</v>
      </c>
      <c r="C353" s="5">
        <f t="shared" si="23"/>
        <v>6.9187394056802187E-3</v>
      </c>
      <c r="D353" s="5">
        <f t="shared" si="24"/>
        <v>5.1667449506810792E-2</v>
      </c>
    </row>
    <row r="354" spans="1:4" x14ac:dyDescent="0.25">
      <c r="A354" s="2">
        <v>32264</v>
      </c>
      <c r="B354" s="1">
        <v>2926</v>
      </c>
      <c r="C354" s="5">
        <f t="shared" si="23"/>
        <v>5.2564675164050723E-3</v>
      </c>
      <c r="D354" s="5">
        <f t="shared" si="24"/>
        <v>5.5212953947131105E-2</v>
      </c>
    </row>
    <row r="355" spans="1:4" x14ac:dyDescent="0.25">
      <c r="A355" s="2">
        <v>32295</v>
      </c>
      <c r="B355" s="1">
        <v>2938.4</v>
      </c>
      <c r="C355" s="5">
        <f t="shared" si="23"/>
        <v>4.2378673957621515E-3</v>
      </c>
      <c r="D355" s="5">
        <f t="shared" si="24"/>
        <v>5.903553665393213E-2</v>
      </c>
    </row>
    <row r="356" spans="1:4" x14ac:dyDescent="0.25">
      <c r="A356" s="2">
        <v>32325</v>
      </c>
      <c r="B356" s="1">
        <v>2947.2</v>
      </c>
      <c r="C356" s="5">
        <f t="shared" si="23"/>
        <v>2.9948271167981044E-3</v>
      </c>
      <c r="D356" s="5">
        <f t="shared" si="24"/>
        <v>6.0525368837711424E-2</v>
      </c>
    </row>
    <row r="357" spans="1:4" x14ac:dyDescent="0.25">
      <c r="A357" s="2">
        <v>32356</v>
      </c>
      <c r="B357" s="1">
        <v>2952</v>
      </c>
      <c r="C357" s="5">
        <f t="shared" si="23"/>
        <v>1.6286644951140072E-3</v>
      </c>
      <c r="D357" s="5">
        <f t="shared" si="24"/>
        <v>5.8747579083279655E-2</v>
      </c>
    </row>
    <row r="358" spans="1:4" x14ac:dyDescent="0.25">
      <c r="A358" s="2">
        <v>32387</v>
      </c>
      <c r="B358" s="1">
        <v>2956.9</v>
      </c>
      <c r="C358" s="5">
        <f t="shared" si="23"/>
        <v>1.6598915989161078E-3</v>
      </c>
      <c r="D358" s="5">
        <f t="shared" si="24"/>
        <v>5.6224325772459505E-2</v>
      </c>
    </row>
    <row r="359" spans="1:4" x14ac:dyDescent="0.25">
      <c r="A359" s="2">
        <v>32417</v>
      </c>
      <c r="B359" s="1">
        <v>2965.3</v>
      </c>
      <c r="C359" s="5">
        <f t="shared" si="23"/>
        <v>2.840813013629262E-3</v>
      </c>
      <c r="D359" s="5">
        <f t="shared" si="24"/>
        <v>5.3467386670456252E-2</v>
      </c>
    </row>
    <row r="360" spans="1:4" x14ac:dyDescent="0.25">
      <c r="A360" s="2">
        <v>32448</v>
      </c>
      <c r="B360" s="1">
        <v>2980.2</v>
      </c>
      <c r="C360" s="5">
        <f t="shared" si="23"/>
        <v>5.0247866994905799E-3</v>
      </c>
      <c r="D360" s="5">
        <f t="shared" si="24"/>
        <v>5.7220901770193899E-2</v>
      </c>
    </row>
    <row r="361" spans="1:4" x14ac:dyDescent="0.25">
      <c r="A361" s="2">
        <v>32478</v>
      </c>
      <c r="B361" s="1">
        <v>2988.2</v>
      </c>
      <c r="C361" s="5">
        <f t="shared" si="23"/>
        <v>2.6843835984162734E-3</v>
      </c>
      <c r="D361" s="5">
        <f t="shared" si="24"/>
        <v>5.7245966600622644E-2</v>
      </c>
    </row>
    <row r="362" spans="1:4" x14ac:dyDescent="0.25">
      <c r="A362" s="2">
        <v>32509</v>
      </c>
      <c r="B362" s="1">
        <v>2991.7</v>
      </c>
      <c r="C362" s="5">
        <f t="shared" si="23"/>
        <v>1.171273676460638E-3</v>
      </c>
      <c r="D362" s="5">
        <f t="shared" si="24"/>
        <v>5.0677811336657941E-2</v>
      </c>
    </row>
    <row r="363" spans="1:4" x14ac:dyDescent="0.25">
      <c r="A363" s="2">
        <v>32540</v>
      </c>
      <c r="B363" s="1">
        <v>2992.2</v>
      </c>
      <c r="C363" s="5">
        <f t="shared" si="23"/>
        <v>1.6712905705795755E-4</v>
      </c>
      <c r="D363" s="5">
        <f t="shared" si="24"/>
        <v>4.243311036789299E-2</v>
      </c>
    </row>
    <row r="364" spans="1:4" x14ac:dyDescent="0.25">
      <c r="A364" s="2">
        <v>32568</v>
      </c>
      <c r="B364" s="1">
        <v>2999.7</v>
      </c>
      <c r="C364" s="5">
        <f t="shared" si="23"/>
        <v>2.5065169440545709E-3</v>
      </c>
      <c r="D364" s="5">
        <f t="shared" si="24"/>
        <v>3.770712976095747E-2</v>
      </c>
    </row>
    <row r="365" spans="1:4" x14ac:dyDescent="0.25">
      <c r="A365" s="2">
        <v>32599</v>
      </c>
      <c r="B365" s="1">
        <v>3006</v>
      </c>
      <c r="C365" s="5">
        <f t="shared" si="23"/>
        <v>2.1002100210021357E-3</v>
      </c>
      <c r="D365" s="5">
        <f t="shared" si="24"/>
        <v>3.2741264987803609E-2</v>
      </c>
    </row>
    <row r="366" spans="1:4" x14ac:dyDescent="0.25">
      <c r="A366" s="2">
        <v>32629</v>
      </c>
      <c r="B366" s="1">
        <v>3011.6</v>
      </c>
      <c r="C366" s="5">
        <f t="shared" si="23"/>
        <v>1.8629407850965229E-3</v>
      </c>
      <c r="D366" s="5">
        <f t="shared" si="24"/>
        <v>2.9254955570745089E-2</v>
      </c>
    </row>
    <row r="367" spans="1:4" x14ac:dyDescent="0.25">
      <c r="A367" s="2">
        <v>32660</v>
      </c>
      <c r="B367" s="1">
        <v>3027.9</v>
      </c>
      <c r="C367" s="5">
        <f t="shared" si="23"/>
        <v>5.4124053659185822E-3</v>
      </c>
      <c r="D367" s="5">
        <f t="shared" si="24"/>
        <v>3.0458753062891475E-2</v>
      </c>
    </row>
    <row r="368" spans="1:4" x14ac:dyDescent="0.25">
      <c r="A368" s="2">
        <v>32690</v>
      </c>
      <c r="B368" s="1">
        <v>3052.4</v>
      </c>
      <c r="C368" s="5">
        <f t="shared" si="23"/>
        <v>8.0914164932792687E-3</v>
      </c>
      <c r="D368" s="5">
        <f t="shared" si="24"/>
        <v>3.5694896851248714E-2</v>
      </c>
    </row>
    <row r="369" spans="1:4" x14ac:dyDescent="0.25">
      <c r="A369" s="2">
        <v>32721</v>
      </c>
      <c r="B369" s="1">
        <v>3074.4</v>
      </c>
      <c r="C369" s="5">
        <f t="shared" si="23"/>
        <v>7.2074433232864887E-3</v>
      </c>
      <c r="D369" s="5">
        <f t="shared" si="24"/>
        <v>4.1463414634146378E-2</v>
      </c>
    </row>
    <row r="370" spans="1:4" x14ac:dyDescent="0.25">
      <c r="A370" s="2">
        <v>32752</v>
      </c>
      <c r="B370" s="1">
        <v>3092.5</v>
      </c>
      <c r="C370" s="5">
        <f t="shared" si="23"/>
        <v>5.8873276086390813E-3</v>
      </c>
      <c r="D370" s="5">
        <f t="shared" si="24"/>
        <v>4.5858838648584532E-2</v>
      </c>
    </row>
    <row r="371" spans="1:4" x14ac:dyDescent="0.25">
      <c r="A371" s="2">
        <v>32782</v>
      </c>
      <c r="B371" s="1">
        <v>3114.1</v>
      </c>
      <c r="C371" s="5">
        <f t="shared" si="23"/>
        <v>6.9846402586903888E-3</v>
      </c>
      <c r="D371" s="5">
        <f t="shared" si="24"/>
        <v>5.0180420193572273E-2</v>
      </c>
    </row>
    <row r="372" spans="1:4" x14ac:dyDescent="0.25">
      <c r="A372" s="2">
        <v>32813</v>
      </c>
      <c r="B372" s="1">
        <v>3133.3</v>
      </c>
      <c r="C372" s="5">
        <f t="shared" si="23"/>
        <v>6.1655052824252099E-3</v>
      </c>
      <c r="D372" s="5">
        <f t="shared" si="24"/>
        <v>5.1372391114690386E-2</v>
      </c>
    </row>
    <row r="373" spans="1:4" x14ac:dyDescent="0.25">
      <c r="A373" s="2">
        <v>32843</v>
      </c>
      <c r="B373" s="1">
        <v>3152.5</v>
      </c>
      <c r="C373" s="5">
        <f t="shared" si="23"/>
        <v>6.127724763029363E-3</v>
      </c>
      <c r="D373" s="5">
        <f t="shared" si="24"/>
        <v>5.4982932869285905E-2</v>
      </c>
    </row>
    <row r="374" spans="1:4" x14ac:dyDescent="0.25">
      <c r="A374" s="2">
        <v>32874</v>
      </c>
      <c r="B374" s="1">
        <v>3166.8</v>
      </c>
      <c r="C374" s="5">
        <f t="shared" si="23"/>
        <v>4.5360824742268768E-3</v>
      </c>
      <c r="D374" s="5">
        <f t="shared" si="24"/>
        <v>5.8528595781662807E-2</v>
      </c>
    </row>
    <row r="375" spans="1:4" x14ac:dyDescent="0.25">
      <c r="A375" s="2">
        <v>32905</v>
      </c>
      <c r="B375" s="1">
        <v>3179.2</v>
      </c>
      <c r="C375" s="5">
        <f t="shared" si="23"/>
        <v>3.9156246052796106E-3</v>
      </c>
      <c r="D375" s="5">
        <f t="shared" si="24"/>
        <v>6.2495822471759999E-2</v>
      </c>
    </row>
    <row r="376" spans="1:4" x14ac:dyDescent="0.25">
      <c r="A376" s="2">
        <v>32933</v>
      </c>
      <c r="B376" s="1">
        <v>3190.1</v>
      </c>
      <c r="C376" s="5">
        <f t="shared" si="23"/>
        <v>3.4285354806240509E-3</v>
      </c>
      <c r="D376" s="5">
        <f t="shared" si="24"/>
        <v>6.3473013968063485E-2</v>
      </c>
    </row>
    <row r="377" spans="1:4" x14ac:dyDescent="0.25">
      <c r="A377" s="2">
        <v>32964</v>
      </c>
      <c r="B377" s="1">
        <v>3201.6</v>
      </c>
      <c r="C377" s="5">
        <f t="shared" si="23"/>
        <v>3.6049026676279183E-3</v>
      </c>
      <c r="D377" s="5">
        <f t="shared" si="24"/>
        <v>6.5069860279441061E-2</v>
      </c>
    </row>
    <row r="378" spans="1:4" x14ac:dyDescent="0.25">
      <c r="A378" s="2">
        <v>32994</v>
      </c>
      <c r="B378" s="1">
        <v>3200.6</v>
      </c>
      <c r="C378" s="5">
        <f t="shared" si="23"/>
        <v>-3.1234382808598138E-4</v>
      </c>
      <c r="D378" s="5">
        <f t="shared" si="24"/>
        <v>6.2757338291937748E-2</v>
      </c>
    </row>
    <row r="379" spans="1:4" x14ac:dyDescent="0.25">
      <c r="A379" s="2">
        <v>33025</v>
      </c>
      <c r="B379" s="1">
        <v>3213.7</v>
      </c>
      <c r="C379" s="5">
        <f t="shared" si="23"/>
        <v>4.0929825657689545E-3</v>
      </c>
      <c r="D379" s="5">
        <f t="shared" si="24"/>
        <v>6.1362660589847629E-2</v>
      </c>
    </row>
    <row r="380" spans="1:4" x14ac:dyDescent="0.25">
      <c r="A380" s="2">
        <v>33055</v>
      </c>
      <c r="B380" s="1">
        <v>3224.5</v>
      </c>
      <c r="C380" s="5">
        <f t="shared" si="23"/>
        <v>3.3606123782556896E-3</v>
      </c>
      <c r="D380" s="5">
        <f t="shared" si="24"/>
        <v>5.6381863451710146E-2</v>
      </c>
    </row>
    <row r="381" spans="1:4" x14ac:dyDescent="0.25">
      <c r="A381" s="2">
        <v>33086</v>
      </c>
      <c r="B381" s="1">
        <v>3242</v>
      </c>
      <c r="C381" s="5">
        <f t="shared" si="23"/>
        <v>5.4271980151960886E-3</v>
      </c>
      <c r="D381" s="5">
        <f t="shared" si="24"/>
        <v>5.4514702055685538E-2</v>
      </c>
    </row>
    <row r="382" spans="1:4" x14ac:dyDescent="0.25">
      <c r="A382" s="2">
        <v>33117</v>
      </c>
      <c r="B382" s="1">
        <v>3254.6</v>
      </c>
      <c r="C382" s="5">
        <f t="shared" si="23"/>
        <v>3.8864898210979604E-3</v>
      </c>
      <c r="D382" s="5">
        <f t="shared" si="24"/>
        <v>5.241713823767169E-2</v>
      </c>
    </row>
    <row r="383" spans="1:4" x14ac:dyDescent="0.25">
      <c r="A383" s="2">
        <v>33147</v>
      </c>
      <c r="B383" s="1">
        <v>3259.3</v>
      </c>
      <c r="C383" s="5">
        <f t="shared" si="23"/>
        <v>1.444109875253563E-3</v>
      </c>
      <c r="D383" s="5">
        <f t="shared" si="24"/>
        <v>4.6626633698339859E-2</v>
      </c>
    </row>
    <row r="384" spans="1:4" x14ac:dyDescent="0.25">
      <c r="A384" s="2">
        <v>33178</v>
      </c>
      <c r="B384" s="1">
        <v>3262.6</v>
      </c>
      <c r="C384" s="5">
        <f t="shared" si="23"/>
        <v>1.0124873439081306E-3</v>
      </c>
      <c r="D384" s="5">
        <f t="shared" si="24"/>
        <v>4.1266396451026033E-2</v>
      </c>
    </row>
    <row r="385" spans="1:4" x14ac:dyDescent="0.25">
      <c r="A385" s="2">
        <v>33208</v>
      </c>
      <c r="B385" s="1">
        <v>3271.8</v>
      </c>
      <c r="C385" s="5">
        <f t="shared" si="23"/>
        <v>2.8198369398639844E-3</v>
      </c>
      <c r="D385" s="5">
        <f t="shared" si="24"/>
        <v>3.7842981760507488E-2</v>
      </c>
    </row>
    <row r="386" spans="1:4" x14ac:dyDescent="0.25">
      <c r="A386" s="2">
        <v>33239</v>
      </c>
      <c r="B386" s="1">
        <v>3287.7</v>
      </c>
      <c r="C386" s="5">
        <f t="shared" si="23"/>
        <v>4.8597102512377699E-3</v>
      </c>
      <c r="D386" s="5">
        <f t="shared" si="24"/>
        <v>3.8177339901477758E-2</v>
      </c>
    </row>
    <row r="387" spans="1:4" x14ac:dyDescent="0.25">
      <c r="A387" s="2">
        <v>33270</v>
      </c>
      <c r="B387" s="1">
        <v>3304.5</v>
      </c>
      <c r="C387" s="5">
        <f t="shared" si="23"/>
        <v>5.1099552878912657E-3</v>
      </c>
      <c r="D387" s="5">
        <f t="shared" si="24"/>
        <v>3.9412430800201292E-2</v>
      </c>
    </row>
    <row r="388" spans="1:4" x14ac:dyDescent="0.25">
      <c r="A388" s="2">
        <v>33298</v>
      </c>
      <c r="B388" s="1">
        <v>3321.9</v>
      </c>
      <c r="C388" s="5">
        <f t="shared" ref="C388:C451" si="25">B388/B387-1</f>
        <v>5.2655469813891465E-3</v>
      </c>
      <c r="D388" s="5">
        <f t="shared" si="24"/>
        <v>4.1315319268988571E-2</v>
      </c>
    </row>
    <row r="389" spans="1:4" x14ac:dyDescent="0.25">
      <c r="A389" s="2">
        <v>33329</v>
      </c>
      <c r="B389" s="1">
        <v>3332.4</v>
      </c>
      <c r="C389" s="5">
        <f t="shared" si="25"/>
        <v>3.160841686986382E-3</v>
      </c>
      <c r="D389" s="5">
        <f t="shared" si="24"/>
        <v>4.0854572713643345E-2</v>
      </c>
    </row>
    <row r="390" spans="1:4" x14ac:dyDescent="0.25">
      <c r="A390" s="2">
        <v>33359</v>
      </c>
      <c r="B390" s="1">
        <v>3343</v>
      </c>
      <c r="C390" s="5">
        <f t="shared" si="25"/>
        <v>3.1808906493817624E-3</v>
      </c>
      <c r="D390" s="5">
        <f t="shared" si="24"/>
        <v>4.4491657814159868E-2</v>
      </c>
    </row>
    <row r="391" spans="1:4" x14ac:dyDescent="0.25">
      <c r="A391" s="2">
        <v>33390</v>
      </c>
      <c r="B391" s="1">
        <v>3351.9</v>
      </c>
      <c r="C391" s="5">
        <f t="shared" si="25"/>
        <v>2.6622793897697061E-3</v>
      </c>
      <c r="D391" s="5">
        <f t="shared" si="24"/>
        <v>4.3003391729159679E-2</v>
      </c>
    </row>
    <row r="392" spans="1:4" x14ac:dyDescent="0.25">
      <c r="A392" s="2">
        <v>33420</v>
      </c>
      <c r="B392" s="1">
        <v>3356.1</v>
      </c>
      <c r="C392" s="5">
        <f t="shared" si="25"/>
        <v>1.253020674841121E-3</v>
      </c>
      <c r="D392" s="5">
        <f t="shared" si="24"/>
        <v>4.0812529074275128E-2</v>
      </c>
    </row>
    <row r="393" spans="1:4" x14ac:dyDescent="0.25">
      <c r="A393" s="2">
        <v>33451</v>
      </c>
      <c r="B393" s="1">
        <v>3355</v>
      </c>
      <c r="C393" s="5">
        <f t="shared" si="25"/>
        <v>-3.2776138970824764E-4</v>
      </c>
      <c r="D393" s="5">
        <f t="shared" si="24"/>
        <v>3.4855027760641644E-2</v>
      </c>
    </row>
    <row r="394" spans="1:4" x14ac:dyDescent="0.25">
      <c r="A394" s="2">
        <v>33482</v>
      </c>
      <c r="B394" s="1">
        <v>3354.9</v>
      </c>
      <c r="C394" s="5">
        <f t="shared" si="25"/>
        <v>-2.9806259314479888E-5</v>
      </c>
      <c r="D394" s="5">
        <f t="shared" si="24"/>
        <v>3.0817919252750015E-2</v>
      </c>
    </row>
    <row r="395" spans="1:4" x14ac:dyDescent="0.25">
      <c r="A395" s="2">
        <v>33512</v>
      </c>
      <c r="B395" s="1">
        <v>3360.1</v>
      </c>
      <c r="C395" s="5">
        <f t="shared" si="25"/>
        <v>1.5499716832094723E-3</v>
      </c>
      <c r="D395" s="5">
        <f t="shared" si="24"/>
        <v>3.0926886141195986E-2</v>
      </c>
    </row>
    <row r="396" spans="1:4" x14ac:dyDescent="0.25">
      <c r="A396" s="2">
        <v>33543</v>
      </c>
      <c r="B396" s="1">
        <v>3365.5</v>
      </c>
      <c r="C396" s="5">
        <f t="shared" si="25"/>
        <v>1.6070950269337914E-3</v>
      </c>
      <c r="D396" s="5">
        <f t="shared" si="24"/>
        <v>3.1539263164347409E-2</v>
      </c>
    </row>
    <row r="397" spans="1:4" x14ac:dyDescent="0.25">
      <c r="A397" s="2">
        <v>33573</v>
      </c>
      <c r="B397" s="1">
        <v>3372.2</v>
      </c>
      <c r="C397" s="5">
        <f t="shared" si="25"/>
        <v>1.9907888872381374E-3</v>
      </c>
      <c r="D397" s="5">
        <f t="shared" ref="D397:D460" si="26">B397/B385-1</f>
        <v>3.0686472278256494E-2</v>
      </c>
    </row>
    <row r="398" spans="1:4" x14ac:dyDescent="0.25">
      <c r="A398" s="2">
        <v>33604</v>
      </c>
      <c r="B398" s="1">
        <v>3381.2</v>
      </c>
      <c r="C398" s="5">
        <f t="shared" si="25"/>
        <v>2.6688808492971727E-3</v>
      </c>
      <c r="D398" s="5">
        <f t="shared" si="26"/>
        <v>2.8439334489156476E-2</v>
      </c>
    </row>
    <row r="399" spans="1:4" x14ac:dyDescent="0.25">
      <c r="A399" s="2">
        <v>33635</v>
      </c>
      <c r="B399" s="1">
        <v>3400</v>
      </c>
      <c r="C399" s="5">
        <f t="shared" si="25"/>
        <v>5.5601561575773228E-3</v>
      </c>
      <c r="D399" s="5">
        <f t="shared" si="26"/>
        <v>2.8899984869117823E-2</v>
      </c>
    </row>
    <row r="400" spans="1:4" x14ac:dyDescent="0.25">
      <c r="A400" s="2">
        <v>33664</v>
      </c>
      <c r="B400" s="1">
        <v>3403.9</v>
      </c>
      <c r="C400" s="5">
        <f t="shared" si="25"/>
        <v>1.1470588235293899E-3</v>
      </c>
      <c r="D400" s="5">
        <f t="shared" si="26"/>
        <v>2.4684668412655375E-2</v>
      </c>
    </row>
    <row r="401" spans="1:4" x14ac:dyDescent="0.25">
      <c r="A401" s="2">
        <v>33695</v>
      </c>
      <c r="B401" s="1">
        <v>3399.7</v>
      </c>
      <c r="C401" s="5">
        <f t="shared" si="25"/>
        <v>-1.2338787860983746E-3</v>
      </c>
      <c r="D401" s="5">
        <f t="shared" si="26"/>
        <v>2.019565478333929E-2</v>
      </c>
    </row>
    <row r="402" spans="1:4" x14ac:dyDescent="0.25">
      <c r="A402" s="2">
        <v>33725</v>
      </c>
      <c r="B402" s="1">
        <v>3398.6</v>
      </c>
      <c r="C402" s="5">
        <f t="shared" si="25"/>
        <v>-3.2355796099647893E-4</v>
      </c>
      <c r="D402" s="5">
        <f t="shared" si="26"/>
        <v>1.663176787316778E-2</v>
      </c>
    </row>
    <row r="403" spans="1:4" x14ac:dyDescent="0.25">
      <c r="A403" s="2">
        <v>33756</v>
      </c>
      <c r="B403" s="1">
        <v>3393.4</v>
      </c>
      <c r="C403" s="5">
        <f t="shared" si="25"/>
        <v>-1.5300417819101853E-3</v>
      </c>
      <c r="D403" s="5">
        <f t="shared" si="26"/>
        <v>1.2381037620454061E-2</v>
      </c>
    </row>
    <row r="404" spans="1:4" x14ac:dyDescent="0.25">
      <c r="A404" s="2">
        <v>33786</v>
      </c>
      <c r="B404" s="1">
        <v>3393.9</v>
      </c>
      <c r="C404" s="5">
        <f t="shared" si="25"/>
        <v>1.4734484587730634E-4</v>
      </c>
      <c r="D404" s="5">
        <f t="shared" si="26"/>
        <v>1.1263073209975882E-2</v>
      </c>
    </row>
    <row r="405" spans="1:4" x14ac:dyDescent="0.25">
      <c r="A405" s="2">
        <v>33817</v>
      </c>
      <c r="B405" s="1">
        <v>3398.8</v>
      </c>
      <c r="C405" s="5">
        <f t="shared" si="25"/>
        <v>1.443766758006948E-3</v>
      </c>
      <c r="D405" s="5">
        <f t="shared" si="26"/>
        <v>1.3055141579731755E-2</v>
      </c>
    </row>
    <row r="406" spans="1:4" x14ac:dyDescent="0.25">
      <c r="A406" s="2">
        <v>33848</v>
      </c>
      <c r="B406" s="1">
        <v>3410.3</v>
      </c>
      <c r="C406" s="5">
        <f t="shared" si="25"/>
        <v>3.3835471342826828E-3</v>
      </c>
      <c r="D406" s="5">
        <f t="shared" si="26"/>
        <v>1.6513159855733539E-2</v>
      </c>
    </row>
    <row r="407" spans="1:4" x14ac:dyDescent="0.25">
      <c r="A407" s="2">
        <v>33878</v>
      </c>
      <c r="B407" s="1">
        <v>3423.8</v>
      </c>
      <c r="C407" s="5">
        <f t="shared" si="25"/>
        <v>3.9585960179455704E-3</v>
      </c>
      <c r="D407" s="5">
        <f t="shared" si="26"/>
        <v>1.8957769114014589E-2</v>
      </c>
    </row>
    <row r="408" spans="1:4" x14ac:dyDescent="0.25">
      <c r="A408" s="2">
        <v>33909</v>
      </c>
      <c r="B408" s="1">
        <v>3426.5</v>
      </c>
      <c r="C408" s="5">
        <f t="shared" si="25"/>
        <v>7.8859746480519632E-4</v>
      </c>
      <c r="D408" s="5">
        <f t="shared" si="26"/>
        <v>1.8125092853959357E-2</v>
      </c>
    </row>
    <row r="409" spans="1:4" x14ac:dyDescent="0.25">
      <c r="A409" s="2">
        <v>33939</v>
      </c>
      <c r="B409" s="1">
        <v>3424.7</v>
      </c>
      <c r="C409" s="5">
        <f t="shared" si="25"/>
        <v>-5.2531737924998989E-4</v>
      </c>
      <c r="D409" s="5">
        <f t="shared" si="26"/>
        <v>1.5568471620900359E-2</v>
      </c>
    </row>
    <row r="410" spans="1:4" x14ac:dyDescent="0.25">
      <c r="A410" s="2">
        <v>33970</v>
      </c>
      <c r="B410" s="1">
        <v>3419.1</v>
      </c>
      <c r="C410" s="5">
        <f t="shared" si="25"/>
        <v>-1.6351797237713628E-3</v>
      </c>
      <c r="D410" s="5">
        <f t="shared" si="26"/>
        <v>1.1209038211285938E-2</v>
      </c>
    </row>
    <row r="411" spans="1:4" x14ac:dyDescent="0.25">
      <c r="A411" s="2">
        <v>34001</v>
      </c>
      <c r="B411" s="1">
        <v>3414.5</v>
      </c>
      <c r="C411" s="5">
        <f t="shared" si="25"/>
        <v>-1.345383287999713E-3</v>
      </c>
      <c r="D411" s="5">
        <f t="shared" si="26"/>
        <v>4.2647058823528372E-3</v>
      </c>
    </row>
    <row r="412" spans="1:4" x14ac:dyDescent="0.25">
      <c r="A412" s="2">
        <v>34029</v>
      </c>
      <c r="B412" s="1">
        <v>3411.7</v>
      </c>
      <c r="C412" s="5">
        <f t="shared" si="25"/>
        <v>-8.2003221555138062E-4</v>
      </c>
      <c r="D412" s="5">
        <f t="shared" si="26"/>
        <v>2.2914891741825372E-3</v>
      </c>
    </row>
    <row r="413" spans="1:4" x14ac:dyDescent="0.25">
      <c r="A413" s="2">
        <v>34060</v>
      </c>
      <c r="B413" s="1">
        <v>3411.3</v>
      </c>
      <c r="C413" s="5">
        <f t="shared" si="25"/>
        <v>-1.1724360289577795E-4</v>
      </c>
      <c r="D413" s="5">
        <f t="shared" si="26"/>
        <v>3.4120657705092317E-3</v>
      </c>
    </row>
    <row r="414" spans="1:4" x14ac:dyDescent="0.25">
      <c r="A414" s="2">
        <v>34090</v>
      </c>
      <c r="B414" s="1">
        <v>3436.9</v>
      </c>
      <c r="C414" s="5">
        <f t="shared" si="25"/>
        <v>7.5044704364903847E-3</v>
      </c>
      <c r="D414" s="5">
        <f t="shared" si="26"/>
        <v>1.1269346201377095E-2</v>
      </c>
    </row>
    <row r="415" spans="1:4" x14ac:dyDescent="0.25">
      <c r="A415" s="2">
        <v>34121</v>
      </c>
      <c r="B415" s="1">
        <v>3442.4</v>
      </c>
      <c r="C415" s="5">
        <f t="shared" si="25"/>
        <v>1.6002793214815458E-3</v>
      </c>
      <c r="D415" s="5">
        <f t="shared" si="26"/>
        <v>1.4439794895974467E-2</v>
      </c>
    </row>
    <row r="416" spans="1:4" x14ac:dyDescent="0.25">
      <c r="A416" s="2">
        <v>34151</v>
      </c>
      <c r="B416" s="1">
        <v>3442</v>
      </c>
      <c r="C416" s="5">
        <f t="shared" si="25"/>
        <v>-1.161980013943964E-4</v>
      </c>
      <c r="D416" s="5">
        <f t="shared" si="26"/>
        <v>1.4172485930640244E-2</v>
      </c>
    </row>
    <row r="417" spans="1:4" x14ac:dyDescent="0.25">
      <c r="A417" s="2">
        <v>34182</v>
      </c>
      <c r="B417" s="1">
        <v>3445.7</v>
      </c>
      <c r="C417" s="5">
        <f t="shared" si="25"/>
        <v>1.0749564206855577E-3</v>
      </c>
      <c r="D417" s="5">
        <f t="shared" si="26"/>
        <v>1.3798987878074431E-2</v>
      </c>
    </row>
    <row r="418" spans="1:4" x14ac:dyDescent="0.25">
      <c r="A418" s="2">
        <v>34213</v>
      </c>
      <c r="B418" s="1">
        <v>3452.2</v>
      </c>
      <c r="C418" s="5">
        <f t="shared" si="25"/>
        <v>1.8864091476333833E-3</v>
      </c>
      <c r="D418" s="5">
        <f t="shared" si="26"/>
        <v>1.2286309122364392E-2</v>
      </c>
    </row>
    <row r="419" spans="1:4" x14ac:dyDescent="0.25">
      <c r="A419" s="2">
        <v>34243</v>
      </c>
      <c r="B419" s="1">
        <v>3456.7</v>
      </c>
      <c r="C419" s="5">
        <f t="shared" si="25"/>
        <v>1.3035165981114538E-3</v>
      </c>
      <c r="D419" s="5">
        <f t="shared" si="26"/>
        <v>9.6092061452186517E-3</v>
      </c>
    </row>
    <row r="420" spans="1:4" x14ac:dyDescent="0.25">
      <c r="A420" s="2">
        <v>34274</v>
      </c>
      <c r="B420" s="1">
        <v>3470.1</v>
      </c>
      <c r="C420" s="5">
        <f t="shared" si="25"/>
        <v>3.8765296380942615E-3</v>
      </c>
      <c r="D420" s="5">
        <f t="shared" si="26"/>
        <v>1.2724354297388052E-2</v>
      </c>
    </row>
    <row r="421" spans="1:4" x14ac:dyDescent="0.25">
      <c r="A421" s="2">
        <v>34304</v>
      </c>
      <c r="B421" s="1">
        <v>3474.5</v>
      </c>
      <c r="C421" s="5">
        <f t="shared" si="25"/>
        <v>1.267974986311593E-3</v>
      </c>
      <c r="D421" s="5">
        <f t="shared" si="26"/>
        <v>1.4541419686395995E-2</v>
      </c>
    </row>
    <row r="422" spans="1:4" x14ac:dyDescent="0.25">
      <c r="A422" s="2">
        <v>34335</v>
      </c>
      <c r="B422" s="1">
        <v>3474.9</v>
      </c>
      <c r="C422" s="5">
        <f t="shared" si="25"/>
        <v>1.1512447834216566E-4</v>
      </c>
      <c r="D422" s="5">
        <f t="shared" si="26"/>
        <v>1.6320084232692933E-2</v>
      </c>
    </row>
    <row r="423" spans="1:4" x14ac:dyDescent="0.25">
      <c r="A423" s="2">
        <v>34366</v>
      </c>
      <c r="B423" s="1">
        <v>3475.7</v>
      </c>
      <c r="C423" s="5">
        <f t="shared" si="25"/>
        <v>2.3022245244463946E-4</v>
      </c>
      <c r="D423" s="5">
        <f t="shared" si="26"/>
        <v>1.7923561282764622E-2</v>
      </c>
    </row>
    <row r="424" spans="1:4" x14ac:dyDescent="0.25">
      <c r="A424" s="2">
        <v>34394</v>
      </c>
      <c r="B424" s="1">
        <v>3480.1</v>
      </c>
      <c r="C424" s="5">
        <f t="shared" si="25"/>
        <v>1.2659320424663889E-3</v>
      </c>
      <c r="D424" s="5">
        <f t="shared" si="26"/>
        <v>2.0048656095201789E-2</v>
      </c>
    </row>
    <row r="425" spans="1:4" x14ac:dyDescent="0.25">
      <c r="A425" s="2">
        <v>34425</v>
      </c>
      <c r="B425" s="1">
        <v>3481.3</v>
      </c>
      <c r="C425" s="5">
        <f t="shared" si="25"/>
        <v>3.4481767765304205E-4</v>
      </c>
      <c r="D425" s="5">
        <f t="shared" si="26"/>
        <v>2.0520036349778614E-2</v>
      </c>
    </row>
    <row r="426" spans="1:4" x14ac:dyDescent="0.25">
      <c r="A426" s="2">
        <v>34455</v>
      </c>
      <c r="B426" s="1">
        <v>3490.8</v>
      </c>
      <c r="C426" s="5">
        <f t="shared" si="25"/>
        <v>2.7288656536350597E-3</v>
      </c>
      <c r="D426" s="5">
        <f t="shared" si="26"/>
        <v>1.5682737350519282E-2</v>
      </c>
    </row>
    <row r="427" spans="1:4" x14ac:dyDescent="0.25">
      <c r="A427" s="2">
        <v>34486</v>
      </c>
      <c r="B427" s="1">
        <v>3479.5</v>
      </c>
      <c r="C427" s="5">
        <f t="shared" si="25"/>
        <v>-3.2370803254269109E-3</v>
      </c>
      <c r="D427" s="5">
        <f t="shared" si="26"/>
        <v>1.0777364629328323E-2</v>
      </c>
    </row>
    <row r="428" spans="1:4" x14ac:dyDescent="0.25">
      <c r="A428" s="2">
        <v>34516</v>
      </c>
      <c r="B428" s="1">
        <v>3488.2</v>
      </c>
      <c r="C428" s="5">
        <f t="shared" si="25"/>
        <v>2.5003592470183023E-3</v>
      </c>
      <c r="D428" s="5">
        <f t="shared" si="26"/>
        <v>1.3422428820453192E-2</v>
      </c>
    </row>
    <row r="429" spans="1:4" x14ac:dyDescent="0.25">
      <c r="A429" s="2">
        <v>34547</v>
      </c>
      <c r="B429" s="1">
        <v>3485.7</v>
      </c>
      <c r="C429" s="5">
        <f t="shared" si="25"/>
        <v>-7.1670202396656446E-4</v>
      </c>
      <c r="D429" s="5">
        <f t="shared" si="26"/>
        <v>1.1608671677743265E-2</v>
      </c>
    </row>
    <row r="430" spans="1:4" x14ac:dyDescent="0.25">
      <c r="A430" s="2">
        <v>34578</v>
      </c>
      <c r="B430" s="1">
        <v>3486.1</v>
      </c>
      <c r="C430" s="5">
        <f t="shared" si="25"/>
        <v>1.1475456866638645E-4</v>
      </c>
      <c r="D430" s="5">
        <f t="shared" si="26"/>
        <v>9.8198250391055009E-3</v>
      </c>
    </row>
    <row r="431" spans="1:4" x14ac:dyDescent="0.25">
      <c r="A431" s="2">
        <v>34608</v>
      </c>
      <c r="B431" s="1">
        <v>3484.3</v>
      </c>
      <c r="C431" s="5">
        <f t="shared" si="25"/>
        <v>-5.1633630704794875E-4</v>
      </c>
      <c r="D431" s="5">
        <f t="shared" si="26"/>
        <v>7.9844938814477295E-3</v>
      </c>
    </row>
    <row r="432" spans="1:4" x14ac:dyDescent="0.25">
      <c r="A432" s="2">
        <v>34639</v>
      </c>
      <c r="B432" s="1">
        <v>3487.2</v>
      </c>
      <c r="C432" s="5">
        <f t="shared" si="25"/>
        <v>8.3230491059893552E-4</v>
      </c>
      <c r="D432" s="5">
        <f t="shared" si="26"/>
        <v>4.9278118786202363E-3</v>
      </c>
    </row>
    <row r="433" spans="1:4" x14ac:dyDescent="0.25">
      <c r="A433" s="2">
        <v>34669</v>
      </c>
      <c r="B433" s="1">
        <v>3486.4</v>
      </c>
      <c r="C433" s="5">
        <f t="shared" si="25"/>
        <v>-2.2941041523272254E-4</v>
      </c>
      <c r="D433" s="5">
        <f t="shared" si="26"/>
        <v>3.4249532306807051E-3</v>
      </c>
    </row>
    <row r="434" spans="1:4" x14ac:dyDescent="0.25">
      <c r="A434" s="2">
        <v>34700</v>
      </c>
      <c r="B434" s="1">
        <v>3492.4</v>
      </c>
      <c r="C434" s="5">
        <f t="shared" si="25"/>
        <v>1.7209729233593762E-3</v>
      </c>
      <c r="D434" s="5">
        <f t="shared" si="26"/>
        <v>5.0361161472272098E-3</v>
      </c>
    </row>
    <row r="435" spans="1:4" x14ac:dyDescent="0.25">
      <c r="A435" s="2">
        <v>34731</v>
      </c>
      <c r="B435" s="1">
        <v>3489.9</v>
      </c>
      <c r="C435" s="5">
        <f t="shared" si="25"/>
        <v>-7.1584010995306979E-4</v>
      </c>
      <c r="D435" s="5">
        <f t="shared" si="26"/>
        <v>4.0855079552322149E-3</v>
      </c>
    </row>
    <row r="436" spans="1:4" x14ac:dyDescent="0.25">
      <c r="A436" s="2">
        <v>34759</v>
      </c>
      <c r="B436" s="1">
        <v>3491.1</v>
      </c>
      <c r="C436" s="5">
        <f t="shared" si="25"/>
        <v>3.4384939396536751E-4</v>
      </c>
      <c r="D436" s="5">
        <f t="shared" si="26"/>
        <v>3.160828711818553E-3</v>
      </c>
    </row>
    <row r="437" spans="1:4" x14ac:dyDescent="0.25">
      <c r="A437" s="2">
        <v>34790</v>
      </c>
      <c r="B437" s="1">
        <v>3499.2</v>
      </c>
      <c r="C437" s="5">
        <f t="shared" si="25"/>
        <v>2.3201856148491462E-3</v>
      </c>
      <c r="D437" s="5">
        <f t="shared" si="26"/>
        <v>5.14175738948075E-3</v>
      </c>
    </row>
    <row r="438" spans="1:4" x14ac:dyDescent="0.25">
      <c r="A438" s="2">
        <v>34820</v>
      </c>
      <c r="B438" s="1">
        <v>3524.2</v>
      </c>
      <c r="C438" s="5">
        <f t="shared" si="25"/>
        <v>7.1444901691815055E-3</v>
      </c>
      <c r="D438" s="5">
        <f t="shared" si="26"/>
        <v>9.5680073335624449E-3</v>
      </c>
    </row>
    <row r="439" spans="1:4" x14ac:dyDescent="0.25">
      <c r="A439" s="2">
        <v>34851</v>
      </c>
      <c r="B439" s="1">
        <v>3548.9</v>
      </c>
      <c r="C439" s="5">
        <f t="shared" si="25"/>
        <v>7.0086828216333608E-3</v>
      </c>
      <c r="D439" s="5">
        <f t="shared" si="26"/>
        <v>1.9945394453225962E-2</v>
      </c>
    </row>
    <row r="440" spans="1:4" x14ac:dyDescent="0.25">
      <c r="A440" s="2">
        <v>34881</v>
      </c>
      <c r="B440" s="1">
        <v>3567.4</v>
      </c>
      <c r="C440" s="5">
        <f t="shared" si="25"/>
        <v>5.2128828651132331E-3</v>
      </c>
      <c r="D440" s="5">
        <f t="shared" si="26"/>
        <v>2.2705120119259403E-2</v>
      </c>
    </row>
    <row r="441" spans="1:4" x14ac:dyDescent="0.25">
      <c r="A441" s="2">
        <v>34912</v>
      </c>
      <c r="B441" s="1">
        <v>3589</v>
      </c>
      <c r="C441" s="5">
        <f t="shared" si="25"/>
        <v>6.0548298480684881E-3</v>
      </c>
      <c r="D441" s="5">
        <f t="shared" si="26"/>
        <v>2.9635367358062936E-2</v>
      </c>
    </row>
    <row r="442" spans="1:4" x14ac:dyDescent="0.25">
      <c r="A442" s="2">
        <v>34943</v>
      </c>
      <c r="B442" s="1">
        <v>3602.1</v>
      </c>
      <c r="C442" s="5">
        <f t="shared" si="25"/>
        <v>3.6500417943716723E-3</v>
      </c>
      <c r="D442" s="5">
        <f t="shared" si="26"/>
        <v>3.3275006454203782E-2</v>
      </c>
    </row>
    <row r="443" spans="1:4" x14ac:dyDescent="0.25">
      <c r="A443" s="2">
        <v>34973</v>
      </c>
      <c r="B443" s="1">
        <v>3613.4</v>
      </c>
      <c r="C443" s="5">
        <f t="shared" si="25"/>
        <v>3.1370589378418856E-3</v>
      </c>
      <c r="D443" s="5">
        <f t="shared" si="26"/>
        <v>3.7051918606319845E-2</v>
      </c>
    </row>
    <row r="444" spans="1:4" x14ac:dyDescent="0.25">
      <c r="A444" s="2">
        <v>35004</v>
      </c>
      <c r="B444" s="1">
        <v>3619.9</v>
      </c>
      <c r="C444" s="5">
        <f t="shared" si="25"/>
        <v>1.7988597996347888E-3</v>
      </c>
      <c r="D444" s="5">
        <f t="shared" si="26"/>
        <v>3.8053452626749307E-2</v>
      </c>
    </row>
    <row r="445" spans="1:4" x14ac:dyDescent="0.25">
      <c r="A445" s="2">
        <v>35034</v>
      </c>
      <c r="B445" s="1">
        <v>3629.5</v>
      </c>
      <c r="C445" s="5">
        <f t="shared" si="25"/>
        <v>2.6520069615183495E-3</v>
      </c>
      <c r="D445" s="5">
        <f t="shared" si="26"/>
        <v>4.1045204222120102E-2</v>
      </c>
    </row>
    <row r="446" spans="1:4" x14ac:dyDescent="0.25">
      <c r="A446" s="2">
        <v>35065</v>
      </c>
      <c r="B446" s="1">
        <v>3647.9</v>
      </c>
      <c r="C446" s="5">
        <f t="shared" si="25"/>
        <v>5.0695688111310755E-3</v>
      </c>
      <c r="D446" s="5">
        <f t="shared" si="26"/>
        <v>4.4525254839079098E-2</v>
      </c>
    </row>
    <row r="447" spans="1:4" x14ac:dyDescent="0.25">
      <c r="A447" s="2">
        <v>35096</v>
      </c>
      <c r="B447" s="1">
        <v>3661.8</v>
      </c>
      <c r="C447" s="5">
        <f t="shared" si="25"/>
        <v>3.8104114696126956E-3</v>
      </c>
      <c r="D447" s="5">
        <f t="shared" si="26"/>
        <v>4.9256425685549665E-2</v>
      </c>
    </row>
    <row r="448" spans="1:4" x14ac:dyDescent="0.25">
      <c r="A448" s="2">
        <v>35125</v>
      </c>
      <c r="B448" s="1">
        <v>3686.9</v>
      </c>
      <c r="C448" s="5">
        <f t="shared" si="25"/>
        <v>6.8545524059204777E-3</v>
      </c>
      <c r="D448" s="5">
        <f t="shared" si="26"/>
        <v>5.6085474492280518E-2</v>
      </c>
    </row>
    <row r="449" spans="1:4" x14ac:dyDescent="0.25">
      <c r="A449" s="2">
        <v>35156</v>
      </c>
      <c r="B449" s="1">
        <v>3697.7</v>
      </c>
      <c r="C449" s="5">
        <f t="shared" si="25"/>
        <v>2.9292901895900947E-3</v>
      </c>
      <c r="D449" s="5">
        <f t="shared" si="26"/>
        <v>5.6727251943301304E-2</v>
      </c>
    </row>
    <row r="450" spans="1:4" x14ac:dyDescent="0.25">
      <c r="A450" s="2">
        <v>35186</v>
      </c>
      <c r="B450" s="1">
        <v>3709.6</v>
      </c>
      <c r="C450" s="5">
        <f t="shared" si="25"/>
        <v>3.2182167293182129E-3</v>
      </c>
      <c r="D450" s="5">
        <f t="shared" si="26"/>
        <v>5.2607684013393108E-2</v>
      </c>
    </row>
    <row r="451" spans="1:4" x14ac:dyDescent="0.25">
      <c r="A451" s="2">
        <v>35217</v>
      </c>
      <c r="B451" s="1">
        <v>3722.5</v>
      </c>
      <c r="C451" s="5">
        <f t="shared" si="25"/>
        <v>3.4774638775070255E-3</v>
      </c>
      <c r="D451" s="5">
        <f t="shared" si="26"/>
        <v>4.8916565696413006E-2</v>
      </c>
    </row>
    <row r="452" spans="1:4" x14ac:dyDescent="0.25">
      <c r="A452" s="2">
        <v>35247</v>
      </c>
      <c r="B452" s="1">
        <v>3737.1</v>
      </c>
      <c r="C452" s="5">
        <f t="shared" ref="C452:C515" si="27">B452/B451-1</f>
        <v>3.9220953660175084E-3</v>
      </c>
      <c r="D452" s="5">
        <f t="shared" si="26"/>
        <v>4.7569658574872387E-2</v>
      </c>
    </row>
    <row r="453" spans="1:4" x14ac:dyDescent="0.25">
      <c r="A453" s="2">
        <v>35278</v>
      </c>
      <c r="B453" s="1">
        <v>3744</v>
      </c>
      <c r="C453" s="5">
        <f t="shared" si="27"/>
        <v>1.8463514489845956E-3</v>
      </c>
      <c r="D453" s="5">
        <f t="shared" si="26"/>
        <v>4.3187517414321475E-2</v>
      </c>
    </row>
    <row r="454" spans="1:4" x14ac:dyDescent="0.25">
      <c r="A454" s="2">
        <v>35309</v>
      </c>
      <c r="B454" s="1">
        <v>3753.4</v>
      </c>
      <c r="C454" s="5">
        <f t="shared" si="27"/>
        <v>2.5106837606838628E-3</v>
      </c>
      <c r="D454" s="5">
        <f t="shared" si="26"/>
        <v>4.2003275866855594E-2</v>
      </c>
    </row>
    <row r="455" spans="1:4" x14ac:dyDescent="0.25">
      <c r="A455" s="2">
        <v>35339</v>
      </c>
      <c r="B455" s="1">
        <v>3772.8</v>
      </c>
      <c r="C455" s="5">
        <f t="shared" si="27"/>
        <v>5.1686470933021145E-3</v>
      </c>
      <c r="D455" s="5">
        <f t="shared" si="26"/>
        <v>4.4113577240272317E-2</v>
      </c>
    </row>
    <row r="456" spans="1:4" x14ac:dyDescent="0.25">
      <c r="A456" s="2">
        <v>35370</v>
      </c>
      <c r="B456" s="1">
        <v>3795.1</v>
      </c>
      <c r="C456" s="5">
        <f t="shared" si="27"/>
        <v>5.9107294317217729E-3</v>
      </c>
      <c r="D456" s="5">
        <f t="shared" si="26"/>
        <v>4.8399127047708435E-2</v>
      </c>
    </row>
    <row r="457" spans="1:4" x14ac:dyDescent="0.25">
      <c r="A457" s="2">
        <v>35400</v>
      </c>
      <c r="B457" s="1">
        <v>3818.6</v>
      </c>
      <c r="C457" s="5">
        <f t="shared" si="27"/>
        <v>6.1921951990724367E-3</v>
      </c>
      <c r="D457" s="5">
        <f t="shared" si="26"/>
        <v>5.2100840336134491E-2</v>
      </c>
    </row>
    <row r="458" spans="1:4" x14ac:dyDescent="0.25">
      <c r="A458" s="2">
        <v>35431</v>
      </c>
      <c r="B458" s="1">
        <v>3834.6</v>
      </c>
      <c r="C458" s="5">
        <f t="shared" si="27"/>
        <v>4.1900172838214012E-3</v>
      </c>
      <c r="D458" s="5">
        <f t="shared" si="26"/>
        <v>5.1180131034293641E-2</v>
      </c>
    </row>
    <row r="459" spans="1:4" x14ac:dyDescent="0.25">
      <c r="A459" s="2">
        <v>35462</v>
      </c>
      <c r="B459" s="1">
        <v>3846.3</v>
      </c>
      <c r="C459" s="5">
        <f t="shared" si="27"/>
        <v>3.0511657017682214E-3</v>
      </c>
      <c r="D459" s="5">
        <f t="shared" si="26"/>
        <v>5.0385056529575589E-2</v>
      </c>
    </row>
    <row r="460" spans="1:4" x14ac:dyDescent="0.25">
      <c r="A460" s="2">
        <v>35490</v>
      </c>
      <c r="B460" s="1">
        <v>3861.2</v>
      </c>
      <c r="C460" s="5">
        <f t="shared" si="27"/>
        <v>3.8738527935937572E-3</v>
      </c>
      <c r="D460" s="5">
        <f t="shared" si="26"/>
        <v>4.7275488893107953E-2</v>
      </c>
    </row>
    <row r="461" spans="1:4" x14ac:dyDescent="0.25">
      <c r="A461" s="2">
        <v>35521</v>
      </c>
      <c r="B461" s="1">
        <v>3877</v>
      </c>
      <c r="C461" s="5">
        <f t="shared" si="27"/>
        <v>4.0919921268001147E-3</v>
      </c>
      <c r="D461" s="5">
        <f t="shared" ref="D461:D524" si="28">B461/B449-1</f>
        <v>4.8489601644265301E-2</v>
      </c>
    </row>
    <row r="462" spans="1:4" x14ac:dyDescent="0.25">
      <c r="A462" s="2">
        <v>35551</v>
      </c>
      <c r="B462" s="1">
        <v>3889.2</v>
      </c>
      <c r="C462" s="5">
        <f t="shared" si="27"/>
        <v>3.1467629610522074E-3</v>
      </c>
      <c r="D462" s="5">
        <f t="shared" si="28"/>
        <v>4.8414923441880475E-2</v>
      </c>
    </row>
    <row r="463" spans="1:4" x14ac:dyDescent="0.25">
      <c r="A463" s="2">
        <v>35582</v>
      </c>
      <c r="B463" s="1">
        <v>3906</v>
      </c>
      <c r="C463" s="5">
        <f t="shared" si="27"/>
        <v>4.3196544276458138E-3</v>
      </c>
      <c r="D463" s="5">
        <f t="shared" si="28"/>
        <v>4.9294828744123498E-2</v>
      </c>
    </row>
    <row r="464" spans="1:4" x14ac:dyDescent="0.25">
      <c r="A464" s="2">
        <v>35612</v>
      </c>
      <c r="B464" s="1">
        <v>3923.9</v>
      </c>
      <c r="C464" s="5">
        <f t="shared" si="27"/>
        <v>4.5826932923707098E-3</v>
      </c>
      <c r="D464" s="5">
        <f t="shared" si="28"/>
        <v>4.9985282705841572E-2</v>
      </c>
    </row>
    <row r="465" spans="1:4" x14ac:dyDescent="0.25">
      <c r="A465" s="2">
        <v>35643</v>
      </c>
      <c r="B465" s="1">
        <v>3957.4</v>
      </c>
      <c r="C465" s="5">
        <f t="shared" si="27"/>
        <v>8.5374245011340388E-3</v>
      </c>
      <c r="D465" s="5">
        <f t="shared" si="28"/>
        <v>5.6997863247863378E-2</v>
      </c>
    </row>
    <row r="466" spans="1:4" x14ac:dyDescent="0.25">
      <c r="A466" s="2">
        <v>35674</v>
      </c>
      <c r="B466" s="1">
        <v>3973.1</v>
      </c>
      <c r="C466" s="5">
        <f t="shared" si="27"/>
        <v>3.967251225552193E-3</v>
      </c>
      <c r="D466" s="5">
        <f t="shared" si="28"/>
        <v>5.8533596206106431E-2</v>
      </c>
    </row>
    <row r="467" spans="1:4" x14ac:dyDescent="0.25">
      <c r="A467" s="2">
        <v>35704</v>
      </c>
      <c r="B467" s="1">
        <v>3992.3</v>
      </c>
      <c r="C467" s="5">
        <f t="shared" si="27"/>
        <v>4.8324985527674613E-3</v>
      </c>
      <c r="D467" s="5">
        <f t="shared" si="28"/>
        <v>5.8179601357082333E-2</v>
      </c>
    </row>
    <row r="468" spans="1:4" x14ac:dyDescent="0.25">
      <c r="A468" s="2">
        <v>35735</v>
      </c>
      <c r="B468" s="1">
        <v>4014.8</v>
      </c>
      <c r="C468" s="5">
        <f t="shared" si="27"/>
        <v>5.6358490093428859E-3</v>
      </c>
      <c r="D468" s="5">
        <f t="shared" si="28"/>
        <v>5.789043766962676E-2</v>
      </c>
    </row>
    <row r="469" spans="1:4" x14ac:dyDescent="0.25">
      <c r="A469" s="2">
        <v>35765</v>
      </c>
      <c r="B469" s="1">
        <v>4032.9</v>
      </c>
      <c r="C469" s="5">
        <f t="shared" si="27"/>
        <v>4.5083192188901666E-3</v>
      </c>
      <c r="D469" s="5">
        <f t="shared" si="28"/>
        <v>5.6120043995181446E-2</v>
      </c>
    </row>
    <row r="470" spans="1:4" x14ac:dyDescent="0.25">
      <c r="A470" s="2">
        <v>35796</v>
      </c>
      <c r="B470" s="1">
        <v>4056.2</v>
      </c>
      <c r="C470" s="5">
        <f t="shared" si="27"/>
        <v>5.7774802251480128E-3</v>
      </c>
      <c r="D470" s="5">
        <f t="shared" si="28"/>
        <v>5.7789599958274707E-2</v>
      </c>
    </row>
    <row r="471" spans="1:4" x14ac:dyDescent="0.25">
      <c r="A471" s="2">
        <v>35827</v>
      </c>
      <c r="B471" s="1">
        <v>4088.9</v>
      </c>
      <c r="C471" s="5">
        <f t="shared" si="27"/>
        <v>8.061732656180709E-3</v>
      </c>
      <c r="D471" s="5">
        <f t="shared" si="28"/>
        <v>6.307360320307831E-2</v>
      </c>
    </row>
    <row r="472" spans="1:4" x14ac:dyDescent="0.25">
      <c r="A472" s="2">
        <v>35855</v>
      </c>
      <c r="B472" s="1">
        <v>4114.3</v>
      </c>
      <c r="C472" s="5">
        <f t="shared" si="27"/>
        <v>6.2119396414683781E-3</v>
      </c>
      <c r="D472" s="5">
        <f t="shared" si="28"/>
        <v>6.5549570081840036E-2</v>
      </c>
    </row>
    <row r="473" spans="1:4" x14ac:dyDescent="0.25">
      <c r="A473" s="2">
        <v>35886</v>
      </c>
      <c r="B473" s="1">
        <v>4140.2</v>
      </c>
      <c r="C473" s="5">
        <f t="shared" si="27"/>
        <v>6.2951170308436222E-3</v>
      </c>
      <c r="D473" s="5">
        <f t="shared" si="28"/>
        <v>6.7887541913850935E-2</v>
      </c>
    </row>
    <row r="474" spans="1:4" x14ac:dyDescent="0.25">
      <c r="A474" s="2">
        <v>35916</v>
      </c>
      <c r="B474" s="1">
        <v>4164.3999999999996</v>
      </c>
      <c r="C474" s="5">
        <f t="shared" si="27"/>
        <v>5.8451282546736483E-3</v>
      </c>
      <c r="D474" s="5">
        <f t="shared" si="28"/>
        <v>7.0760053481435659E-2</v>
      </c>
    </row>
    <row r="475" spans="1:4" x14ac:dyDescent="0.25">
      <c r="A475" s="2">
        <v>35947</v>
      </c>
      <c r="B475" s="1">
        <v>4184.1000000000004</v>
      </c>
      <c r="C475" s="5">
        <f t="shared" si="27"/>
        <v>4.7305734319471604E-3</v>
      </c>
      <c r="D475" s="5">
        <f t="shared" si="28"/>
        <v>7.1198156682027669E-2</v>
      </c>
    </row>
    <row r="476" spans="1:4" x14ac:dyDescent="0.25">
      <c r="A476" s="2">
        <v>35977</v>
      </c>
      <c r="B476" s="1">
        <v>4203.8</v>
      </c>
      <c r="C476" s="5">
        <f t="shared" si="27"/>
        <v>4.7083004708299292E-3</v>
      </c>
      <c r="D476" s="5">
        <f t="shared" si="28"/>
        <v>7.1332093070669567E-2</v>
      </c>
    </row>
    <row r="477" spans="1:4" x14ac:dyDescent="0.25">
      <c r="A477" s="2">
        <v>36008</v>
      </c>
      <c r="B477" s="1">
        <v>4228.7</v>
      </c>
      <c r="C477" s="5">
        <f t="shared" si="27"/>
        <v>5.9232123316999008E-3</v>
      </c>
      <c r="D477" s="5">
        <f t="shared" si="28"/>
        <v>6.855511194218411E-2</v>
      </c>
    </row>
    <row r="478" spans="1:4" x14ac:dyDescent="0.25">
      <c r="A478" s="2">
        <v>36039</v>
      </c>
      <c r="B478" s="1">
        <v>4267.7</v>
      </c>
      <c r="C478" s="5">
        <f t="shared" si="27"/>
        <v>9.2226925532670201E-3</v>
      </c>
      <c r="D478" s="5">
        <f t="shared" si="28"/>
        <v>7.4148649669024236E-2</v>
      </c>
    </row>
    <row r="479" spans="1:4" x14ac:dyDescent="0.25">
      <c r="A479" s="2">
        <v>36069</v>
      </c>
      <c r="B479" s="1">
        <v>4307.8999999999996</v>
      </c>
      <c r="C479" s="5">
        <f t="shared" si="27"/>
        <v>9.4195936921526169E-3</v>
      </c>
      <c r="D479" s="5">
        <f t="shared" si="28"/>
        <v>7.9052175437717365E-2</v>
      </c>
    </row>
    <row r="480" spans="1:4" x14ac:dyDescent="0.25">
      <c r="A480" s="2">
        <v>36100</v>
      </c>
      <c r="B480" s="1">
        <v>4346.6000000000004</v>
      </c>
      <c r="C480" s="5">
        <f t="shared" si="27"/>
        <v>8.9834954386129873E-3</v>
      </c>
      <c r="D480" s="5">
        <f t="shared" si="28"/>
        <v>8.2644216399322623E-2</v>
      </c>
    </row>
    <row r="481" spans="1:4" x14ac:dyDescent="0.25">
      <c r="A481" s="2">
        <v>36130</v>
      </c>
      <c r="B481" s="1">
        <v>4375.6000000000004</v>
      </c>
      <c r="C481" s="5">
        <f t="shared" si="27"/>
        <v>6.6718814705746254E-3</v>
      </c>
      <c r="D481" s="5">
        <f t="shared" si="28"/>
        <v>8.4976071809367948E-2</v>
      </c>
    </row>
    <row r="482" spans="1:4" x14ac:dyDescent="0.25">
      <c r="A482" s="2">
        <v>36161</v>
      </c>
      <c r="B482" s="1">
        <v>4403</v>
      </c>
      <c r="C482" s="5">
        <f t="shared" si="27"/>
        <v>6.2619983545113556E-3</v>
      </c>
      <c r="D482" s="5">
        <f t="shared" si="28"/>
        <v>8.5498742665549132E-2</v>
      </c>
    </row>
    <row r="483" spans="1:4" x14ac:dyDescent="0.25">
      <c r="A483" s="2">
        <v>36192</v>
      </c>
      <c r="B483" s="1">
        <v>4425.8</v>
      </c>
      <c r="C483" s="5">
        <f t="shared" si="27"/>
        <v>5.1782875312287313E-3</v>
      </c>
      <c r="D483" s="5">
        <f t="shared" si="28"/>
        <v>8.2393797842940764E-2</v>
      </c>
    </row>
    <row r="484" spans="1:4" x14ac:dyDescent="0.25">
      <c r="A484" s="2">
        <v>36220</v>
      </c>
      <c r="B484" s="1">
        <v>4432.6000000000004</v>
      </c>
      <c r="C484" s="5">
        <f t="shared" si="27"/>
        <v>1.5364453884043616E-3</v>
      </c>
      <c r="D484" s="5">
        <f t="shared" si="28"/>
        <v>7.73643147072407E-2</v>
      </c>
    </row>
    <row r="485" spans="1:4" x14ac:dyDescent="0.25">
      <c r="A485" s="2">
        <v>36251</v>
      </c>
      <c r="B485" s="1">
        <v>4461.3999999999996</v>
      </c>
      <c r="C485" s="5">
        <f t="shared" si="27"/>
        <v>6.497315345395327E-3</v>
      </c>
      <c r="D485" s="5">
        <f t="shared" si="28"/>
        <v>7.7580793198396281E-2</v>
      </c>
    </row>
    <row r="486" spans="1:4" x14ac:dyDescent="0.25">
      <c r="A486" s="2">
        <v>36281</v>
      </c>
      <c r="B486" s="1">
        <v>4486.1000000000004</v>
      </c>
      <c r="C486" s="5">
        <f t="shared" si="27"/>
        <v>5.5363787152016286E-3</v>
      </c>
      <c r="D486" s="5">
        <f t="shared" si="28"/>
        <v>7.7250024013063356E-2</v>
      </c>
    </row>
    <row r="487" spans="1:4" x14ac:dyDescent="0.25">
      <c r="A487" s="2">
        <v>36312</v>
      </c>
      <c r="B487" s="1">
        <v>4508</v>
      </c>
      <c r="C487" s="5">
        <f t="shared" si="27"/>
        <v>4.8817458371412936E-3</v>
      </c>
      <c r="D487" s="5">
        <f t="shared" si="28"/>
        <v>7.7412107741210656E-2</v>
      </c>
    </row>
    <row r="488" spans="1:4" x14ac:dyDescent="0.25">
      <c r="A488" s="2">
        <v>36342</v>
      </c>
      <c r="B488" s="1">
        <v>4535.3999999999996</v>
      </c>
      <c r="C488" s="5">
        <f t="shared" si="27"/>
        <v>6.0780834072757806E-3</v>
      </c>
      <c r="D488" s="5">
        <f t="shared" si="28"/>
        <v>7.8881012417336471E-2</v>
      </c>
    </row>
    <row r="489" spans="1:4" x14ac:dyDescent="0.25">
      <c r="A489" s="2">
        <v>36373</v>
      </c>
      <c r="B489" s="1">
        <v>4552.7</v>
      </c>
      <c r="C489" s="5">
        <f t="shared" si="27"/>
        <v>3.8144375358293292E-3</v>
      </c>
      <c r="D489" s="5">
        <f t="shared" si="28"/>
        <v>7.6619291980987159E-2</v>
      </c>
    </row>
    <row r="490" spans="1:4" x14ac:dyDescent="0.25">
      <c r="A490" s="2">
        <v>36404</v>
      </c>
      <c r="B490" s="1">
        <v>4568.8</v>
      </c>
      <c r="C490" s="5">
        <f t="shared" si="27"/>
        <v>3.536363037318635E-3</v>
      </c>
      <c r="D490" s="5">
        <f t="shared" si="28"/>
        <v>7.0553225390725727E-2</v>
      </c>
    </row>
    <row r="491" spans="1:4" x14ac:dyDescent="0.25">
      <c r="A491" s="2">
        <v>36434</v>
      </c>
      <c r="B491" s="1">
        <v>4592.7</v>
      </c>
      <c r="C491" s="5">
        <f t="shared" si="27"/>
        <v>5.2311329014183006E-3</v>
      </c>
      <c r="D491" s="5">
        <f t="shared" si="28"/>
        <v>6.6111098214907571E-2</v>
      </c>
    </row>
    <row r="492" spans="1:4" x14ac:dyDescent="0.25">
      <c r="A492" s="2">
        <v>36465</v>
      </c>
      <c r="B492" s="1">
        <v>4611.8</v>
      </c>
      <c r="C492" s="5">
        <f t="shared" si="27"/>
        <v>4.1587737060988506E-3</v>
      </c>
      <c r="D492" s="5">
        <f t="shared" si="28"/>
        <v>6.101320572401403E-2</v>
      </c>
    </row>
    <row r="493" spans="1:4" x14ac:dyDescent="0.25">
      <c r="A493" s="2">
        <v>36495</v>
      </c>
      <c r="B493" s="1">
        <v>4639.3</v>
      </c>
      <c r="C493" s="5">
        <f t="shared" si="27"/>
        <v>5.9629645691487987E-3</v>
      </c>
      <c r="D493" s="5">
        <f t="shared" si="28"/>
        <v>6.0266020660023623E-2</v>
      </c>
    </row>
    <row r="494" spans="1:4" x14ac:dyDescent="0.25">
      <c r="A494" s="2">
        <v>36526</v>
      </c>
      <c r="B494" s="1">
        <v>4667.6000000000004</v>
      </c>
      <c r="C494" s="5">
        <f t="shared" si="27"/>
        <v>6.1000581984351765E-3</v>
      </c>
      <c r="D494" s="5">
        <f t="shared" si="28"/>
        <v>6.0095389507154318E-2</v>
      </c>
    </row>
    <row r="495" spans="1:4" x14ac:dyDescent="0.25">
      <c r="A495" s="2">
        <v>36557</v>
      </c>
      <c r="B495" s="1">
        <v>4680.8999999999996</v>
      </c>
      <c r="C495" s="5">
        <f t="shared" si="27"/>
        <v>2.8494301139769806E-3</v>
      </c>
      <c r="D495" s="5">
        <f t="shared" si="28"/>
        <v>5.7639296850286792E-2</v>
      </c>
    </row>
    <row r="496" spans="1:4" x14ac:dyDescent="0.25">
      <c r="A496" s="2">
        <v>36586</v>
      </c>
      <c r="B496" s="1">
        <v>4711.7</v>
      </c>
      <c r="C496" s="5">
        <f t="shared" si="27"/>
        <v>6.5799312098100415E-3</v>
      </c>
      <c r="D496" s="5">
        <f t="shared" si="28"/>
        <v>6.2965302531245548E-2</v>
      </c>
    </row>
    <row r="497" spans="1:4" x14ac:dyDescent="0.25">
      <c r="A497" s="2">
        <v>36617</v>
      </c>
      <c r="B497" s="1">
        <v>4767.8</v>
      </c>
      <c r="C497" s="5">
        <f t="shared" si="27"/>
        <v>1.1906530551605732E-2</v>
      </c>
      <c r="D497" s="5">
        <f t="shared" si="28"/>
        <v>6.8677993454969499E-2</v>
      </c>
    </row>
    <row r="498" spans="1:4" x14ac:dyDescent="0.25">
      <c r="A498" s="2">
        <v>36647</v>
      </c>
      <c r="B498" s="1">
        <v>4755.7</v>
      </c>
      <c r="C498" s="5">
        <f t="shared" si="27"/>
        <v>-2.5378581316330973E-3</v>
      </c>
      <c r="D498" s="5">
        <f t="shared" si="28"/>
        <v>6.009674327366743E-2</v>
      </c>
    </row>
    <row r="499" spans="1:4" x14ac:dyDescent="0.25">
      <c r="A499" s="2">
        <v>36678</v>
      </c>
      <c r="B499" s="1">
        <v>4773.6000000000004</v>
      </c>
      <c r="C499" s="5">
        <f t="shared" si="27"/>
        <v>3.7639043673909356E-3</v>
      </c>
      <c r="D499" s="5">
        <f t="shared" si="28"/>
        <v>5.8917480035492575E-2</v>
      </c>
    </row>
    <row r="500" spans="1:4" x14ac:dyDescent="0.25">
      <c r="A500" s="2">
        <v>36708</v>
      </c>
      <c r="B500" s="1">
        <v>4791.3</v>
      </c>
      <c r="C500" s="5">
        <f t="shared" si="27"/>
        <v>3.7078934137757535E-3</v>
      </c>
      <c r="D500" s="5">
        <f t="shared" si="28"/>
        <v>5.642280724963622E-2</v>
      </c>
    </row>
    <row r="501" spans="1:4" x14ac:dyDescent="0.25">
      <c r="A501" s="2">
        <v>36739</v>
      </c>
      <c r="B501" s="1">
        <v>4819.5</v>
      </c>
      <c r="C501" s="5">
        <f t="shared" si="27"/>
        <v>5.8856677728382767E-3</v>
      </c>
      <c r="D501" s="5">
        <f t="shared" si="28"/>
        <v>5.8602587475564016E-2</v>
      </c>
    </row>
    <row r="502" spans="1:4" x14ac:dyDescent="0.25">
      <c r="A502" s="2">
        <v>36770</v>
      </c>
      <c r="B502" s="1">
        <v>4855.3</v>
      </c>
      <c r="C502" s="5">
        <f t="shared" si="27"/>
        <v>7.4281564477642892E-3</v>
      </c>
      <c r="D502" s="5">
        <f t="shared" si="28"/>
        <v>6.2707932060934946E-2</v>
      </c>
    </row>
    <row r="503" spans="1:4" x14ac:dyDescent="0.25">
      <c r="A503" s="2">
        <v>36800</v>
      </c>
      <c r="B503" s="1">
        <v>4871.3999999999996</v>
      </c>
      <c r="C503" s="5">
        <f t="shared" si="27"/>
        <v>3.3159639981050759E-3</v>
      </c>
      <c r="D503" s="5">
        <f t="shared" si="28"/>
        <v>6.0683258214122349E-2</v>
      </c>
    </row>
    <row r="504" spans="1:4" x14ac:dyDescent="0.25">
      <c r="A504" s="2">
        <v>36831</v>
      </c>
      <c r="B504" s="1">
        <v>4882.8</v>
      </c>
      <c r="C504" s="5">
        <f t="shared" si="27"/>
        <v>2.3401896785320009E-3</v>
      </c>
      <c r="D504" s="5">
        <f t="shared" si="28"/>
        <v>5.8762305390519964E-2</v>
      </c>
    </row>
    <row r="505" spans="1:4" x14ac:dyDescent="0.25">
      <c r="A505" s="2">
        <v>36861</v>
      </c>
      <c r="B505" s="1">
        <v>4927.7</v>
      </c>
      <c r="C505" s="5">
        <f t="shared" si="27"/>
        <v>9.1955435405914887E-3</v>
      </c>
      <c r="D505" s="5">
        <f t="shared" si="28"/>
        <v>6.2164550686525821E-2</v>
      </c>
    </row>
    <row r="506" spans="1:4" x14ac:dyDescent="0.25">
      <c r="A506" s="2">
        <v>36892</v>
      </c>
      <c r="B506" s="1">
        <v>4978.3999999999996</v>
      </c>
      <c r="C506" s="5">
        <f t="shared" si="27"/>
        <v>1.0288775696572383E-2</v>
      </c>
      <c r="D506" s="5">
        <f t="shared" si="28"/>
        <v>6.6586682663467123E-2</v>
      </c>
    </row>
    <row r="507" spans="1:4" x14ac:dyDescent="0.25">
      <c r="A507" s="2">
        <v>36923</v>
      </c>
      <c r="B507" s="1">
        <v>5017.1000000000004</v>
      </c>
      <c r="C507" s="5">
        <f t="shared" si="27"/>
        <v>7.7735818736945905E-3</v>
      </c>
      <c r="D507" s="5">
        <f t="shared" si="28"/>
        <v>7.1823794569420674E-2</v>
      </c>
    </row>
    <row r="508" spans="1:4" x14ac:dyDescent="0.25">
      <c r="A508" s="2">
        <v>36951</v>
      </c>
      <c r="B508" s="1">
        <v>5074.8999999999996</v>
      </c>
      <c r="C508" s="5">
        <f t="shared" si="27"/>
        <v>1.1520599549540433E-2</v>
      </c>
      <c r="D508" s="5">
        <f t="shared" si="28"/>
        <v>7.7084704034637186E-2</v>
      </c>
    </row>
    <row r="509" spans="1:4" x14ac:dyDescent="0.25">
      <c r="A509" s="2">
        <v>36982</v>
      </c>
      <c r="B509" s="1">
        <v>5139.2</v>
      </c>
      <c r="C509" s="5">
        <f t="shared" si="27"/>
        <v>1.2670200398037457E-2</v>
      </c>
      <c r="D509" s="5">
        <f t="shared" si="28"/>
        <v>7.7897562817232258E-2</v>
      </c>
    </row>
    <row r="510" spans="1:4" x14ac:dyDescent="0.25">
      <c r="A510" s="2">
        <v>37012</v>
      </c>
      <c r="B510" s="1">
        <v>5137.3</v>
      </c>
      <c r="C510" s="5">
        <f t="shared" si="27"/>
        <v>-3.697073474470125E-4</v>
      </c>
      <c r="D510" s="5">
        <f t="shared" si="28"/>
        <v>8.0240553441133899E-2</v>
      </c>
    </row>
    <row r="511" spans="1:4" x14ac:dyDescent="0.25">
      <c r="A511" s="2">
        <v>37043</v>
      </c>
      <c r="B511" s="1">
        <v>5180.3</v>
      </c>
      <c r="C511" s="5">
        <f t="shared" si="27"/>
        <v>8.3701555291690877E-3</v>
      </c>
      <c r="D511" s="5">
        <f t="shared" si="28"/>
        <v>8.519775431540122E-2</v>
      </c>
    </row>
    <row r="512" spans="1:4" x14ac:dyDescent="0.25">
      <c r="A512" s="2">
        <v>37073</v>
      </c>
      <c r="B512" s="1">
        <v>5210.2</v>
      </c>
      <c r="C512" s="5">
        <f t="shared" si="27"/>
        <v>5.7718664942183473E-3</v>
      </c>
      <c r="D512" s="5">
        <f t="shared" si="28"/>
        <v>8.7429298937657718E-2</v>
      </c>
    </row>
    <row r="513" spans="1:4" x14ac:dyDescent="0.25">
      <c r="A513" s="2">
        <v>37104</v>
      </c>
      <c r="B513" s="1">
        <v>5243.9</v>
      </c>
      <c r="C513" s="5">
        <f t="shared" si="27"/>
        <v>6.4680818394686757E-3</v>
      </c>
      <c r="D513" s="5">
        <f t="shared" si="28"/>
        <v>8.8058927274613508E-2</v>
      </c>
    </row>
    <row r="514" spans="1:4" x14ac:dyDescent="0.25">
      <c r="A514" s="2">
        <v>37135</v>
      </c>
      <c r="B514" s="1">
        <v>5355.3</v>
      </c>
      <c r="C514" s="5">
        <f t="shared" si="27"/>
        <v>2.1243730811037587E-2</v>
      </c>
      <c r="D514" s="5">
        <f t="shared" si="28"/>
        <v>0.10298024838835906</v>
      </c>
    </row>
    <row r="515" spans="1:4" x14ac:dyDescent="0.25">
      <c r="A515" s="2">
        <v>37165</v>
      </c>
      <c r="B515" s="1">
        <v>5344</v>
      </c>
      <c r="C515" s="5">
        <f t="shared" si="27"/>
        <v>-2.1100591936960011E-3</v>
      </c>
      <c r="D515" s="5">
        <f t="shared" si="28"/>
        <v>9.7015231760890108E-2</v>
      </c>
    </row>
    <row r="516" spans="1:4" x14ac:dyDescent="0.25">
      <c r="A516" s="2">
        <v>37196</v>
      </c>
      <c r="B516" s="1">
        <v>5387.7</v>
      </c>
      <c r="C516" s="5">
        <f t="shared" ref="C516:C579" si="29">B516/B515-1</f>
        <v>8.1773952095807179E-3</v>
      </c>
      <c r="D516" s="5">
        <f t="shared" si="28"/>
        <v>0.10340378471368883</v>
      </c>
    </row>
    <row r="517" spans="1:4" x14ac:dyDescent="0.25">
      <c r="A517" s="2">
        <v>37226</v>
      </c>
      <c r="B517" s="1">
        <v>5440.7</v>
      </c>
      <c r="C517" s="5">
        <f t="shared" si="29"/>
        <v>9.8372218200717398E-3</v>
      </c>
      <c r="D517" s="5">
        <f t="shared" si="28"/>
        <v>0.10410536355703481</v>
      </c>
    </row>
    <row r="518" spans="1:4" x14ac:dyDescent="0.25">
      <c r="A518" s="2">
        <v>37257</v>
      </c>
      <c r="B518" s="1">
        <v>5461.1</v>
      </c>
      <c r="C518" s="5">
        <f t="shared" si="29"/>
        <v>3.7495175253186019E-3</v>
      </c>
      <c r="D518" s="5">
        <f t="shared" si="28"/>
        <v>9.6958862285071667E-2</v>
      </c>
    </row>
    <row r="519" spans="1:4" x14ac:dyDescent="0.25">
      <c r="A519" s="2">
        <v>37288</v>
      </c>
      <c r="B519" s="1">
        <v>5490.4</v>
      </c>
      <c r="C519" s="5">
        <f t="shared" si="29"/>
        <v>5.3652194612805459E-3</v>
      </c>
      <c r="D519" s="5">
        <f t="shared" si="28"/>
        <v>9.4337366207569939E-2</v>
      </c>
    </row>
    <row r="520" spans="1:4" x14ac:dyDescent="0.25">
      <c r="A520" s="2">
        <v>37316</v>
      </c>
      <c r="B520" s="1">
        <v>5502.2</v>
      </c>
      <c r="C520" s="5">
        <f t="shared" si="29"/>
        <v>2.1492058866385833E-3</v>
      </c>
      <c r="D520" s="5">
        <f t="shared" si="28"/>
        <v>8.4198703422727617E-2</v>
      </c>
    </row>
    <row r="521" spans="1:4" x14ac:dyDescent="0.25">
      <c r="A521" s="2">
        <v>37347</v>
      </c>
      <c r="B521" s="1">
        <v>5502.3</v>
      </c>
      <c r="C521" s="5">
        <f t="shared" si="29"/>
        <v>1.8174548362503984E-5</v>
      </c>
      <c r="D521" s="5">
        <f t="shared" si="28"/>
        <v>7.0653019925280169E-2</v>
      </c>
    </row>
    <row r="522" spans="1:4" x14ac:dyDescent="0.25">
      <c r="A522" s="2">
        <v>37377</v>
      </c>
      <c r="B522" s="1">
        <v>5528.5</v>
      </c>
      <c r="C522" s="5">
        <f t="shared" si="29"/>
        <v>4.7616451302181506E-3</v>
      </c>
      <c r="D522" s="5">
        <f t="shared" si="28"/>
        <v>7.6148949837463231E-2</v>
      </c>
    </row>
    <row r="523" spans="1:4" x14ac:dyDescent="0.25">
      <c r="A523" s="2">
        <v>37408</v>
      </c>
      <c r="B523" s="1">
        <v>5553.5</v>
      </c>
      <c r="C523" s="5">
        <f t="shared" si="29"/>
        <v>4.522022248349522E-3</v>
      </c>
      <c r="D523" s="5">
        <f t="shared" si="28"/>
        <v>7.2042159720479448E-2</v>
      </c>
    </row>
    <row r="524" spans="1:4" x14ac:dyDescent="0.25">
      <c r="A524" s="2">
        <v>37438</v>
      </c>
      <c r="B524" s="1">
        <v>5596.2</v>
      </c>
      <c r="C524" s="5">
        <f t="shared" si="29"/>
        <v>7.6888448726029068E-3</v>
      </c>
      <c r="D524" s="5">
        <f t="shared" si="28"/>
        <v>7.4085447775517288E-2</v>
      </c>
    </row>
    <row r="525" spans="1:4" x14ac:dyDescent="0.25">
      <c r="A525" s="2">
        <v>37469</v>
      </c>
      <c r="B525" s="1">
        <v>5638.4</v>
      </c>
      <c r="C525" s="5">
        <f t="shared" si="29"/>
        <v>7.5408312783673548E-3</v>
      </c>
      <c r="D525" s="5">
        <f t="shared" ref="D525:D588" si="30">B525/B513-1</f>
        <v>7.523026754896156E-2</v>
      </c>
    </row>
    <row r="526" spans="1:4" x14ac:dyDescent="0.25">
      <c r="A526" s="2">
        <v>37500</v>
      </c>
      <c r="B526" s="1">
        <v>5662.5</v>
      </c>
      <c r="C526" s="5">
        <f t="shared" si="29"/>
        <v>4.2742622020432997E-3</v>
      </c>
      <c r="D526" s="5">
        <f t="shared" si="30"/>
        <v>5.7363733124194738E-2</v>
      </c>
    </row>
    <row r="527" spans="1:4" x14ac:dyDescent="0.25">
      <c r="A527" s="2">
        <v>37530</v>
      </c>
      <c r="B527" s="1">
        <v>5707.2</v>
      </c>
      <c r="C527" s="5">
        <f t="shared" si="29"/>
        <v>7.8940397350992786E-3</v>
      </c>
      <c r="D527" s="5">
        <f t="shared" si="30"/>
        <v>6.79640718562875E-2</v>
      </c>
    </row>
    <row r="528" spans="1:4" x14ac:dyDescent="0.25">
      <c r="A528" s="2">
        <v>37561</v>
      </c>
      <c r="B528" s="1">
        <v>5758.2</v>
      </c>
      <c r="C528" s="5">
        <f t="shared" si="29"/>
        <v>8.9360807401177578E-3</v>
      </c>
      <c r="D528" s="5">
        <f t="shared" si="30"/>
        <v>6.8767748761066949E-2</v>
      </c>
    </row>
    <row r="529" spans="1:4" x14ac:dyDescent="0.25">
      <c r="A529" s="2">
        <v>37591</v>
      </c>
      <c r="B529" s="1">
        <v>5779.5</v>
      </c>
      <c r="C529" s="5">
        <f t="shared" si="29"/>
        <v>3.6990726268626428E-3</v>
      </c>
      <c r="D529" s="5">
        <f t="shared" si="30"/>
        <v>6.227139890087674E-2</v>
      </c>
    </row>
    <row r="530" spans="1:4" x14ac:dyDescent="0.25">
      <c r="A530" s="2">
        <v>37622</v>
      </c>
      <c r="B530" s="1">
        <v>5812.3</v>
      </c>
      <c r="C530" s="5">
        <f t="shared" si="29"/>
        <v>5.6752314214032484E-3</v>
      </c>
      <c r="D530" s="5">
        <f t="shared" si="30"/>
        <v>6.4309388218490637E-2</v>
      </c>
    </row>
    <row r="531" spans="1:4" x14ac:dyDescent="0.25">
      <c r="A531" s="2">
        <v>37653</v>
      </c>
      <c r="B531" s="1">
        <v>5848.4</v>
      </c>
      <c r="C531" s="5">
        <f t="shared" si="29"/>
        <v>6.2109663988436647E-3</v>
      </c>
      <c r="D531" s="5">
        <f t="shared" si="30"/>
        <v>6.5204720967506846E-2</v>
      </c>
    </row>
    <row r="532" spans="1:4" x14ac:dyDescent="0.25">
      <c r="A532" s="2">
        <v>37681</v>
      </c>
      <c r="B532" s="1">
        <v>5868.6</v>
      </c>
      <c r="C532" s="5">
        <f t="shared" si="29"/>
        <v>3.4539361192806872E-3</v>
      </c>
      <c r="D532" s="5">
        <f t="shared" si="30"/>
        <v>6.6591545200101798E-2</v>
      </c>
    </row>
    <row r="533" spans="1:4" x14ac:dyDescent="0.25">
      <c r="A533" s="2">
        <v>37712</v>
      </c>
      <c r="B533" s="1">
        <v>5905.7</v>
      </c>
      <c r="C533" s="5">
        <f t="shared" si="29"/>
        <v>6.3217803223936109E-3</v>
      </c>
      <c r="D533" s="5">
        <f t="shared" si="30"/>
        <v>7.3314795630917917E-2</v>
      </c>
    </row>
    <row r="534" spans="1:4" x14ac:dyDescent="0.25">
      <c r="A534" s="2">
        <v>37742</v>
      </c>
      <c r="B534" s="1">
        <v>5965.5</v>
      </c>
      <c r="C534" s="5">
        <f t="shared" si="29"/>
        <v>1.01258106575004E-2</v>
      </c>
      <c r="D534" s="5">
        <f t="shared" si="30"/>
        <v>7.9044948901148659E-2</v>
      </c>
    </row>
    <row r="535" spans="1:4" x14ac:dyDescent="0.25">
      <c r="A535" s="2">
        <v>37773</v>
      </c>
      <c r="B535" s="1">
        <v>6002.4</v>
      </c>
      <c r="C535" s="5">
        <f t="shared" si="29"/>
        <v>6.1855670103092564E-3</v>
      </c>
      <c r="D535" s="5">
        <f t="shared" si="30"/>
        <v>8.0831907805888115E-2</v>
      </c>
    </row>
    <row r="536" spans="1:4" x14ac:dyDescent="0.25">
      <c r="A536" s="2">
        <v>37803</v>
      </c>
      <c r="B536" s="1">
        <v>6049.4</v>
      </c>
      <c r="C536" s="5">
        <f t="shared" si="29"/>
        <v>7.8302012528321807E-3</v>
      </c>
      <c r="D536" s="5">
        <f t="shared" si="30"/>
        <v>8.0983524534505635E-2</v>
      </c>
    </row>
    <row r="537" spans="1:4" x14ac:dyDescent="0.25">
      <c r="A537" s="2">
        <v>37834</v>
      </c>
      <c r="B537" s="1">
        <v>6107.3</v>
      </c>
      <c r="C537" s="5">
        <f t="shared" si="29"/>
        <v>9.5711971435183951E-3</v>
      </c>
      <c r="D537" s="5">
        <f t="shared" si="30"/>
        <v>8.3161889897843455E-2</v>
      </c>
    </row>
    <row r="538" spans="1:4" x14ac:dyDescent="0.25">
      <c r="A538" s="2">
        <v>37865</v>
      </c>
      <c r="B538" s="1">
        <v>6079.9</v>
      </c>
      <c r="C538" s="5">
        <f t="shared" si="29"/>
        <v>-4.4864342671885327E-3</v>
      </c>
      <c r="D538" s="5">
        <f t="shared" si="30"/>
        <v>7.3713024282560546E-2</v>
      </c>
    </row>
    <row r="539" spans="1:4" x14ac:dyDescent="0.25">
      <c r="A539" s="2">
        <v>37895</v>
      </c>
      <c r="B539" s="1">
        <v>6070.2</v>
      </c>
      <c r="C539" s="5">
        <f t="shared" si="29"/>
        <v>-1.5954209773186845E-3</v>
      </c>
      <c r="D539" s="5">
        <f t="shared" si="30"/>
        <v>6.3603868797308616E-2</v>
      </c>
    </row>
    <row r="540" spans="1:4" x14ac:dyDescent="0.25">
      <c r="A540" s="2">
        <v>37926</v>
      </c>
      <c r="B540" s="1">
        <v>6075.7</v>
      </c>
      <c r="C540" s="5">
        <f t="shared" si="29"/>
        <v>9.0606569800000258E-4</v>
      </c>
      <c r="D540" s="5">
        <f t="shared" si="30"/>
        <v>5.5138758639852625E-2</v>
      </c>
    </row>
    <row r="541" spans="1:4" x14ac:dyDescent="0.25">
      <c r="A541" s="2">
        <v>37956</v>
      </c>
      <c r="B541" s="1">
        <v>6074</v>
      </c>
      <c r="C541" s="5">
        <f t="shared" si="29"/>
        <v>-2.7980315025422087E-4</v>
      </c>
      <c r="D541" s="5">
        <f t="shared" si="30"/>
        <v>5.0955965048879559E-2</v>
      </c>
    </row>
    <row r="542" spans="1:4" x14ac:dyDescent="0.25">
      <c r="A542" s="2">
        <v>37987</v>
      </c>
      <c r="B542" s="1">
        <v>6082.2</v>
      </c>
      <c r="C542" s="5">
        <f t="shared" si="29"/>
        <v>1.3500164636153222E-3</v>
      </c>
      <c r="D542" s="5">
        <f t="shared" si="30"/>
        <v>4.6436006400220053E-2</v>
      </c>
    </row>
    <row r="543" spans="1:4" x14ac:dyDescent="0.25">
      <c r="A543" s="2">
        <v>38018</v>
      </c>
      <c r="B543" s="1">
        <v>6121.9</v>
      </c>
      <c r="C543" s="5">
        <f t="shared" si="29"/>
        <v>6.527243431653007E-3</v>
      </c>
      <c r="D543" s="5">
        <f t="shared" si="30"/>
        <v>4.6764927159564929E-2</v>
      </c>
    </row>
    <row r="544" spans="1:4" x14ac:dyDescent="0.25">
      <c r="A544" s="2">
        <v>38047</v>
      </c>
      <c r="B544" s="1">
        <v>6158</v>
      </c>
      <c r="C544" s="5">
        <f t="shared" si="29"/>
        <v>5.8968620853003806E-3</v>
      </c>
      <c r="D544" s="5">
        <f t="shared" si="30"/>
        <v>4.9313294482500103E-2</v>
      </c>
    </row>
    <row r="545" spans="1:4" x14ac:dyDescent="0.25">
      <c r="A545" s="2">
        <v>38078</v>
      </c>
      <c r="B545" s="1">
        <v>6199.1</v>
      </c>
      <c r="C545" s="5">
        <f t="shared" si="29"/>
        <v>6.6742448847028069E-3</v>
      </c>
      <c r="D545" s="5">
        <f t="shared" si="30"/>
        <v>4.9680816837970099E-2</v>
      </c>
    </row>
    <row r="546" spans="1:4" x14ac:dyDescent="0.25">
      <c r="A546" s="2">
        <v>38108</v>
      </c>
      <c r="B546" s="1">
        <v>6275.9</v>
      </c>
      <c r="C546" s="5">
        <f t="shared" si="29"/>
        <v>1.2388895162200875E-2</v>
      </c>
      <c r="D546" s="5">
        <f t="shared" si="30"/>
        <v>5.2032520325203224E-2</v>
      </c>
    </row>
    <row r="547" spans="1:4" x14ac:dyDescent="0.25">
      <c r="A547" s="2">
        <v>38139</v>
      </c>
      <c r="B547" s="1">
        <v>6278.1</v>
      </c>
      <c r="C547" s="5">
        <f t="shared" si="29"/>
        <v>3.5054733185679865E-4</v>
      </c>
      <c r="D547" s="5">
        <f t="shared" si="30"/>
        <v>4.5931627349060422E-2</v>
      </c>
    </row>
    <row r="548" spans="1:4" x14ac:dyDescent="0.25">
      <c r="A548" s="2">
        <v>38169</v>
      </c>
      <c r="B548" s="1">
        <v>6291.3</v>
      </c>
      <c r="C548" s="5">
        <f t="shared" si="29"/>
        <v>2.1025469489175386E-3</v>
      </c>
      <c r="D548" s="5">
        <f t="shared" si="30"/>
        <v>3.9987436770588802E-2</v>
      </c>
    </row>
    <row r="549" spans="1:4" x14ac:dyDescent="0.25">
      <c r="A549" s="2">
        <v>38200</v>
      </c>
      <c r="B549" s="1">
        <v>6317.9</v>
      </c>
      <c r="C549" s="5">
        <f t="shared" si="29"/>
        <v>4.2280609730898089E-3</v>
      </c>
      <c r="D549" s="5">
        <f t="shared" si="30"/>
        <v>3.4483323236127239E-2</v>
      </c>
    </row>
    <row r="550" spans="1:4" x14ac:dyDescent="0.25">
      <c r="A550" s="2">
        <v>38231</v>
      </c>
      <c r="B550" s="1">
        <v>6352.3</v>
      </c>
      <c r="C550" s="5">
        <f t="shared" si="29"/>
        <v>5.4448471802339693E-3</v>
      </c>
      <c r="D550" s="5">
        <f t="shared" si="30"/>
        <v>4.4803368476455274E-2</v>
      </c>
    </row>
    <row r="551" spans="1:4" x14ac:dyDescent="0.25">
      <c r="A551" s="2">
        <v>38261</v>
      </c>
      <c r="B551" s="1">
        <v>6379.9</v>
      </c>
      <c r="C551" s="5">
        <f t="shared" si="29"/>
        <v>4.3448829557797275E-3</v>
      </c>
      <c r="D551" s="5">
        <f t="shared" si="30"/>
        <v>5.101973575829466E-2</v>
      </c>
    </row>
    <row r="552" spans="1:4" x14ac:dyDescent="0.25">
      <c r="A552" s="2">
        <v>38292</v>
      </c>
      <c r="B552" s="1">
        <v>6406.5</v>
      </c>
      <c r="C552" s="5">
        <f t="shared" si="29"/>
        <v>4.1693443470900426E-3</v>
      </c>
      <c r="D552" s="5">
        <f t="shared" si="30"/>
        <v>5.444640123771749E-2</v>
      </c>
    </row>
    <row r="553" spans="1:4" x14ac:dyDescent="0.25">
      <c r="A553" s="2">
        <v>38322</v>
      </c>
      <c r="B553" s="1">
        <v>6424.7</v>
      </c>
      <c r="C553" s="5">
        <f t="shared" si="29"/>
        <v>2.8408647467415005E-3</v>
      </c>
      <c r="D553" s="5">
        <f t="shared" si="30"/>
        <v>5.7737899242673585E-2</v>
      </c>
    </row>
    <row r="554" spans="1:4" x14ac:dyDescent="0.25">
      <c r="A554" s="2">
        <v>38353</v>
      </c>
      <c r="B554" s="1">
        <v>6431</v>
      </c>
      <c r="C554" s="5">
        <f t="shared" si="29"/>
        <v>9.8059053341015279E-4</v>
      </c>
      <c r="D554" s="5">
        <f t="shared" si="30"/>
        <v>5.7347670250896154E-2</v>
      </c>
    </row>
    <row r="555" spans="1:4" x14ac:dyDescent="0.25">
      <c r="A555" s="2">
        <v>38384</v>
      </c>
      <c r="B555" s="1">
        <v>6439.1</v>
      </c>
      <c r="C555" s="5">
        <f t="shared" si="29"/>
        <v>1.2595241797543899E-3</v>
      </c>
      <c r="D555" s="5">
        <f t="shared" si="30"/>
        <v>5.1813979320145753E-2</v>
      </c>
    </row>
    <row r="556" spans="1:4" x14ac:dyDescent="0.25">
      <c r="A556" s="2">
        <v>38412</v>
      </c>
      <c r="B556" s="1">
        <v>6448.4</v>
      </c>
      <c r="C556" s="5">
        <f t="shared" si="29"/>
        <v>1.4443012222202789E-3</v>
      </c>
      <c r="D556" s="5">
        <f t="shared" si="30"/>
        <v>4.7158168236440368E-2</v>
      </c>
    </row>
    <row r="557" spans="1:4" x14ac:dyDescent="0.25">
      <c r="A557" s="2">
        <v>38443</v>
      </c>
      <c r="B557" s="1">
        <v>6462</v>
      </c>
      <c r="C557" s="5">
        <f t="shared" si="29"/>
        <v>2.1090503070528843E-3</v>
      </c>
      <c r="D557" s="5">
        <f t="shared" si="30"/>
        <v>4.2409382007065455E-2</v>
      </c>
    </row>
    <row r="558" spans="1:4" x14ac:dyDescent="0.25">
      <c r="A558" s="2">
        <v>38473</v>
      </c>
      <c r="B558" s="1">
        <v>6479.2</v>
      </c>
      <c r="C558" s="5">
        <f t="shared" si="29"/>
        <v>2.6617146394305458E-3</v>
      </c>
      <c r="D558" s="5">
        <f t="shared" si="30"/>
        <v>3.2393760257493076E-2</v>
      </c>
    </row>
    <row r="559" spans="1:4" x14ac:dyDescent="0.25">
      <c r="A559" s="2">
        <v>38504</v>
      </c>
      <c r="B559" s="1">
        <v>6511.8</v>
      </c>
      <c r="C559" s="5">
        <f t="shared" si="29"/>
        <v>5.0314853685640148E-3</v>
      </c>
      <c r="D559" s="5">
        <f t="shared" si="30"/>
        <v>3.7224638027428592E-2</v>
      </c>
    </row>
    <row r="560" spans="1:4" x14ac:dyDescent="0.25">
      <c r="A560" s="2">
        <v>38534</v>
      </c>
      <c r="B560" s="1">
        <v>6543.7</v>
      </c>
      <c r="C560" s="5">
        <f t="shared" si="29"/>
        <v>4.8987991031665956E-3</v>
      </c>
      <c r="D560" s="5">
        <f t="shared" si="30"/>
        <v>4.0118894346160561E-2</v>
      </c>
    </row>
    <row r="561" spans="1:4" x14ac:dyDescent="0.25">
      <c r="A561" s="2">
        <v>38565</v>
      </c>
      <c r="B561" s="1">
        <v>6576.5</v>
      </c>
      <c r="C561" s="5">
        <f t="shared" si="29"/>
        <v>5.0124547274477127E-3</v>
      </c>
      <c r="D561" s="5">
        <f t="shared" si="30"/>
        <v>4.093132211652617E-2</v>
      </c>
    </row>
    <row r="562" spans="1:4" x14ac:dyDescent="0.25">
      <c r="A562" s="2">
        <v>38596</v>
      </c>
      <c r="B562" s="1">
        <v>6610.3</v>
      </c>
      <c r="C562" s="5">
        <f t="shared" si="29"/>
        <v>5.1395118984263188E-3</v>
      </c>
      <c r="D562" s="5">
        <f t="shared" si="30"/>
        <v>4.0615210238811095E-2</v>
      </c>
    </row>
    <row r="563" spans="1:4" x14ac:dyDescent="0.25">
      <c r="A563" s="2">
        <v>38626</v>
      </c>
      <c r="B563" s="1">
        <v>6644.1</v>
      </c>
      <c r="C563" s="5">
        <f t="shared" si="29"/>
        <v>5.1132323797709045E-3</v>
      </c>
      <c r="D563" s="5">
        <f t="shared" si="30"/>
        <v>4.1411307387263285E-2</v>
      </c>
    </row>
    <row r="564" spans="1:4" x14ac:dyDescent="0.25">
      <c r="A564" s="2">
        <v>38657</v>
      </c>
      <c r="B564" s="1">
        <v>6660.8</v>
      </c>
      <c r="C564" s="5">
        <f t="shared" si="29"/>
        <v>2.5135082253426866E-3</v>
      </c>
      <c r="D564" s="5">
        <f t="shared" si="30"/>
        <v>3.9694060719581703E-2</v>
      </c>
    </row>
    <row r="565" spans="1:4" x14ac:dyDescent="0.25">
      <c r="A565" s="2">
        <v>38687</v>
      </c>
      <c r="B565" s="1">
        <v>6688</v>
      </c>
      <c r="C565" s="5">
        <f t="shared" si="29"/>
        <v>4.0835935623348973E-3</v>
      </c>
      <c r="D565" s="5">
        <f t="shared" si="30"/>
        <v>4.0982458324902327E-2</v>
      </c>
    </row>
    <row r="566" spans="1:4" x14ac:dyDescent="0.25">
      <c r="A566" s="2">
        <v>38718</v>
      </c>
      <c r="B566" s="1">
        <v>6730.3</v>
      </c>
      <c r="C566" s="5">
        <f t="shared" si="29"/>
        <v>6.3247607655503302E-3</v>
      </c>
      <c r="D566" s="5">
        <f t="shared" si="30"/>
        <v>4.6540195925983463E-2</v>
      </c>
    </row>
    <row r="567" spans="1:4" x14ac:dyDescent="0.25">
      <c r="A567" s="2">
        <v>38749</v>
      </c>
      <c r="B567" s="1">
        <v>6754.9</v>
      </c>
      <c r="C567" s="5">
        <f t="shared" si="29"/>
        <v>3.6551119563763557E-3</v>
      </c>
      <c r="D567" s="5">
        <f t="shared" si="30"/>
        <v>4.9044121072820523E-2</v>
      </c>
    </row>
    <row r="568" spans="1:4" x14ac:dyDescent="0.25">
      <c r="A568" s="2">
        <v>38777</v>
      </c>
      <c r="B568" s="1">
        <v>6769.5</v>
      </c>
      <c r="C568" s="5">
        <f t="shared" si="29"/>
        <v>2.161393951057855E-3</v>
      </c>
      <c r="D568" s="5">
        <f t="shared" si="30"/>
        <v>4.979529805843308E-2</v>
      </c>
    </row>
    <row r="569" spans="1:4" x14ac:dyDescent="0.25">
      <c r="A569" s="2">
        <v>38808</v>
      </c>
      <c r="B569" s="1">
        <v>6807</v>
      </c>
      <c r="C569" s="5">
        <f t="shared" si="29"/>
        <v>5.539552404165704E-3</v>
      </c>
      <c r="D569" s="5">
        <f t="shared" si="30"/>
        <v>5.3389043639739953E-2</v>
      </c>
    </row>
    <row r="570" spans="1:4" x14ac:dyDescent="0.25">
      <c r="A570" s="2">
        <v>38838</v>
      </c>
      <c r="B570" s="1">
        <v>6813.9</v>
      </c>
      <c r="C570" s="5">
        <f t="shared" si="29"/>
        <v>1.0136624063463717E-3</v>
      </c>
      <c r="D570" s="5">
        <f t="shared" si="30"/>
        <v>5.1657612050870494E-2</v>
      </c>
    </row>
    <row r="571" spans="1:4" x14ac:dyDescent="0.25">
      <c r="A571" s="2">
        <v>38869</v>
      </c>
      <c r="B571" s="1">
        <v>6852.1</v>
      </c>
      <c r="C571" s="5">
        <f t="shared" si="29"/>
        <v>5.606187352324099E-3</v>
      </c>
      <c r="D571" s="5">
        <f t="shared" si="30"/>
        <v>5.2258976012776737E-2</v>
      </c>
    </row>
    <row r="572" spans="1:4" x14ac:dyDescent="0.25">
      <c r="A572" s="2">
        <v>38899</v>
      </c>
      <c r="B572" s="1">
        <v>6893.9</v>
      </c>
      <c r="C572" s="5">
        <f t="shared" si="29"/>
        <v>6.100319610046423E-3</v>
      </c>
      <c r="D572" s="5">
        <f t="shared" si="30"/>
        <v>5.3517123340006467E-2</v>
      </c>
    </row>
    <row r="573" spans="1:4" x14ac:dyDescent="0.25">
      <c r="A573" s="2">
        <v>38930</v>
      </c>
      <c r="B573" s="1">
        <v>6925.3</v>
      </c>
      <c r="C573" s="5">
        <f t="shared" si="29"/>
        <v>4.5547513018755481E-3</v>
      </c>
      <c r="D573" s="5">
        <f t="shared" si="30"/>
        <v>5.3037329886717943E-2</v>
      </c>
    </row>
    <row r="574" spans="1:4" x14ac:dyDescent="0.25">
      <c r="A574" s="2">
        <v>38961</v>
      </c>
      <c r="B574" s="1">
        <v>6952.6</v>
      </c>
      <c r="C574" s="5">
        <f t="shared" si="29"/>
        <v>3.9420674916610388E-3</v>
      </c>
      <c r="D574" s="5">
        <f t="shared" si="30"/>
        <v>5.178282377501775E-2</v>
      </c>
    </row>
    <row r="575" spans="1:4" x14ac:dyDescent="0.25">
      <c r="A575" s="2">
        <v>38991</v>
      </c>
      <c r="B575" s="1">
        <v>7002</v>
      </c>
      <c r="C575" s="5">
        <f t="shared" si="29"/>
        <v>7.1052555878376999E-3</v>
      </c>
      <c r="D575" s="5">
        <f t="shared" si="30"/>
        <v>5.3867340949112608E-2</v>
      </c>
    </row>
    <row r="576" spans="1:4" x14ac:dyDescent="0.25">
      <c r="A576" s="2">
        <v>39022</v>
      </c>
      <c r="B576" s="1">
        <v>7037.5</v>
      </c>
      <c r="C576" s="5">
        <f t="shared" si="29"/>
        <v>5.069980005712571E-3</v>
      </c>
      <c r="D576" s="5">
        <f t="shared" si="30"/>
        <v>5.6554768196012573E-2</v>
      </c>
    </row>
    <row r="577" spans="1:4" x14ac:dyDescent="0.25">
      <c r="A577" s="2">
        <v>39052</v>
      </c>
      <c r="B577" s="1">
        <v>7080.4</v>
      </c>
      <c r="C577" s="5">
        <f t="shared" si="29"/>
        <v>6.0959147424510807E-3</v>
      </c>
      <c r="D577" s="5">
        <f t="shared" si="30"/>
        <v>5.8672248803827598E-2</v>
      </c>
    </row>
    <row r="578" spans="1:4" x14ac:dyDescent="0.25">
      <c r="A578" s="2">
        <v>39083</v>
      </c>
      <c r="B578" s="1">
        <v>7118.5</v>
      </c>
      <c r="C578" s="5">
        <f t="shared" si="29"/>
        <v>5.3810519179708916E-3</v>
      </c>
      <c r="D578" s="5">
        <f t="shared" si="30"/>
        <v>5.7679449653061488E-2</v>
      </c>
    </row>
    <row r="579" spans="1:4" x14ac:dyDescent="0.25">
      <c r="A579" s="2">
        <v>39114</v>
      </c>
      <c r="B579" s="1">
        <v>7134.6</v>
      </c>
      <c r="C579" s="5">
        <f t="shared" si="29"/>
        <v>2.2617124394184174E-3</v>
      </c>
      <c r="D579" s="5">
        <f t="shared" si="30"/>
        <v>5.6211046795659581E-2</v>
      </c>
    </row>
    <row r="580" spans="1:4" x14ac:dyDescent="0.25">
      <c r="A580" s="2">
        <v>39142</v>
      </c>
      <c r="B580" s="1">
        <v>7168.5</v>
      </c>
      <c r="C580" s="5">
        <f t="shared" ref="C580:C643" si="31">B580/B579-1</f>
        <v>4.7514927255907224E-3</v>
      </c>
      <c r="D580" s="5">
        <f t="shared" si="30"/>
        <v>5.8940837580323535E-2</v>
      </c>
    </row>
    <row r="581" spans="1:4" x14ac:dyDescent="0.25">
      <c r="A581" s="2">
        <v>39173</v>
      </c>
      <c r="B581" s="1">
        <v>7241</v>
      </c>
      <c r="C581" s="5">
        <f t="shared" si="31"/>
        <v>1.0113691846271866E-2</v>
      </c>
      <c r="D581" s="5">
        <f t="shared" si="30"/>
        <v>6.3757896283237914E-2</v>
      </c>
    </row>
    <row r="582" spans="1:4" x14ac:dyDescent="0.25">
      <c r="A582" s="2">
        <v>39203</v>
      </c>
      <c r="B582" s="1">
        <v>7254.9</v>
      </c>
      <c r="C582" s="5">
        <f t="shared" si="31"/>
        <v>1.9196243612760178E-3</v>
      </c>
      <c r="D582" s="5">
        <f t="shared" si="30"/>
        <v>6.4720644564786767E-2</v>
      </c>
    </row>
    <row r="583" spans="1:4" x14ac:dyDescent="0.25">
      <c r="A583" s="2">
        <v>39234</v>
      </c>
      <c r="B583" s="1">
        <v>7288.1</v>
      </c>
      <c r="C583" s="5">
        <f t="shared" si="31"/>
        <v>4.5762174530319388E-3</v>
      </c>
      <c r="D583" s="5">
        <f t="shared" si="30"/>
        <v>6.3630127989959373E-2</v>
      </c>
    </row>
    <row r="584" spans="1:4" x14ac:dyDescent="0.25">
      <c r="A584" s="2">
        <v>39264</v>
      </c>
      <c r="B584" s="1">
        <v>7319</v>
      </c>
      <c r="C584" s="5">
        <f t="shared" si="31"/>
        <v>4.2397881478024591E-3</v>
      </c>
      <c r="D584" s="5">
        <f t="shared" si="30"/>
        <v>6.166320950405435E-2</v>
      </c>
    </row>
    <row r="585" spans="1:4" x14ac:dyDescent="0.25">
      <c r="A585" s="2">
        <v>39295</v>
      </c>
      <c r="B585" s="1">
        <v>7395.1</v>
      </c>
      <c r="C585" s="5">
        <f t="shared" si="31"/>
        <v>1.0397595299904472E-2</v>
      </c>
      <c r="D585" s="5">
        <f t="shared" si="30"/>
        <v>6.7838216394957573E-2</v>
      </c>
    </row>
    <row r="586" spans="1:4" x14ac:dyDescent="0.25">
      <c r="A586" s="2">
        <v>39326</v>
      </c>
      <c r="B586" s="1">
        <v>7413.3</v>
      </c>
      <c r="C586" s="5">
        <f t="shared" si="31"/>
        <v>2.4610890995389045E-3</v>
      </c>
      <c r="D586" s="5">
        <f t="shared" si="30"/>
        <v>6.6262980755400935E-2</v>
      </c>
    </row>
    <row r="587" spans="1:4" x14ac:dyDescent="0.25">
      <c r="A587" s="2">
        <v>39356</v>
      </c>
      <c r="B587" s="1">
        <v>7428.4</v>
      </c>
      <c r="C587" s="5">
        <f t="shared" si="31"/>
        <v>2.0368796622285412E-3</v>
      </c>
      <c r="D587" s="5">
        <f t="shared" si="30"/>
        <v>6.0896886603827527E-2</v>
      </c>
    </row>
    <row r="588" spans="1:4" x14ac:dyDescent="0.25">
      <c r="A588" s="2">
        <v>39387</v>
      </c>
      <c r="B588" s="1">
        <v>7453.8</v>
      </c>
      <c r="C588" s="5">
        <f t="shared" si="31"/>
        <v>3.419309676377269E-3</v>
      </c>
      <c r="D588" s="5">
        <f t="shared" si="30"/>
        <v>5.9154529307282377E-2</v>
      </c>
    </row>
    <row r="589" spans="1:4" x14ac:dyDescent="0.25">
      <c r="A589" s="2">
        <v>39417</v>
      </c>
      <c r="B589" s="1">
        <v>7484.2</v>
      </c>
      <c r="C589" s="5">
        <f t="shared" si="31"/>
        <v>4.0784566261504729E-3</v>
      </c>
      <c r="D589" s="5">
        <f t="shared" ref="D589:D652" si="32">B589/B577-1</f>
        <v>5.7030676232981303E-2</v>
      </c>
    </row>
    <row r="590" spans="1:4" x14ac:dyDescent="0.25">
      <c r="A590" s="2">
        <v>39448</v>
      </c>
      <c r="B590" s="1">
        <v>7517.8</v>
      </c>
      <c r="C590" s="5">
        <f t="shared" si="31"/>
        <v>4.4894577910798983E-3</v>
      </c>
      <c r="D590" s="5">
        <f t="shared" si="32"/>
        <v>5.6093278078246822E-2</v>
      </c>
    </row>
    <row r="591" spans="1:4" x14ac:dyDescent="0.25">
      <c r="A591" s="2">
        <v>39479</v>
      </c>
      <c r="B591" s="1">
        <v>7604.2</v>
      </c>
      <c r="C591" s="5">
        <f t="shared" si="31"/>
        <v>1.1492723935193849E-2</v>
      </c>
      <c r="D591" s="5">
        <f t="shared" si="32"/>
        <v>6.5820088021752987E-2</v>
      </c>
    </row>
    <row r="592" spans="1:4" x14ac:dyDescent="0.25">
      <c r="A592" s="2">
        <v>39508</v>
      </c>
      <c r="B592" s="1">
        <v>7670.3</v>
      </c>
      <c r="C592" s="5">
        <f t="shared" si="31"/>
        <v>8.6925646353330777E-3</v>
      </c>
      <c r="D592" s="5">
        <f t="shared" si="32"/>
        <v>7.0000697495989472E-2</v>
      </c>
    </row>
    <row r="593" spans="1:4" x14ac:dyDescent="0.25">
      <c r="A593" s="2">
        <v>39539</v>
      </c>
      <c r="B593" s="1">
        <v>7712.8</v>
      </c>
      <c r="C593" s="5">
        <f t="shared" si="31"/>
        <v>5.5408523786553143E-3</v>
      </c>
      <c r="D593" s="5">
        <f t="shared" si="32"/>
        <v>6.5156746305758961E-2</v>
      </c>
    </row>
    <row r="594" spans="1:4" x14ac:dyDescent="0.25">
      <c r="A594" s="2">
        <v>39569</v>
      </c>
      <c r="B594" s="1">
        <v>7725.5</v>
      </c>
      <c r="C594" s="5">
        <f t="shared" si="31"/>
        <v>1.6466134218442452E-3</v>
      </c>
      <c r="D594" s="5">
        <f t="shared" si="32"/>
        <v>6.4866504017974114E-2</v>
      </c>
    </row>
    <row r="595" spans="1:4" x14ac:dyDescent="0.25">
      <c r="A595" s="2">
        <v>39600</v>
      </c>
      <c r="B595" s="1">
        <v>7744.2</v>
      </c>
      <c r="C595" s="5">
        <f t="shared" si="31"/>
        <v>2.4205553038638694E-3</v>
      </c>
      <c r="D595" s="5">
        <f t="shared" si="32"/>
        <v>6.2581468421124775E-2</v>
      </c>
    </row>
    <row r="596" spans="1:4" x14ac:dyDescent="0.25">
      <c r="A596" s="2">
        <v>39630</v>
      </c>
      <c r="B596" s="1">
        <v>7791.5</v>
      </c>
      <c r="C596" s="5">
        <f t="shared" si="31"/>
        <v>6.107796802768517E-3</v>
      </c>
      <c r="D596" s="5">
        <f t="shared" si="32"/>
        <v>6.4557999726738702E-2</v>
      </c>
    </row>
    <row r="597" spans="1:4" x14ac:dyDescent="0.25">
      <c r="A597" s="2">
        <v>39661</v>
      </c>
      <c r="B597" s="1">
        <v>7806.1</v>
      </c>
      <c r="C597" s="5">
        <f t="shared" si="31"/>
        <v>1.8738368735160549E-3</v>
      </c>
      <c r="D597" s="5">
        <f t="shared" si="32"/>
        <v>5.5577341753323184E-2</v>
      </c>
    </row>
    <row r="598" spans="1:4" x14ac:dyDescent="0.25">
      <c r="A598" s="2">
        <v>39692</v>
      </c>
      <c r="B598" s="1">
        <v>7872.7</v>
      </c>
      <c r="C598" s="5">
        <f t="shared" si="31"/>
        <v>8.5317892417466901E-3</v>
      </c>
      <c r="D598" s="5">
        <f t="shared" si="32"/>
        <v>6.1969703101182994E-2</v>
      </c>
    </row>
    <row r="599" spans="1:4" x14ac:dyDescent="0.25">
      <c r="A599" s="2">
        <v>39722</v>
      </c>
      <c r="B599" s="1">
        <v>7975.3</v>
      </c>
      <c r="C599" s="5">
        <f t="shared" si="31"/>
        <v>1.3032377710315401E-2</v>
      </c>
      <c r="D599" s="5">
        <f t="shared" si="32"/>
        <v>7.3622852835065533E-2</v>
      </c>
    </row>
    <row r="600" spans="1:4" x14ac:dyDescent="0.25">
      <c r="A600" s="2">
        <v>39753</v>
      </c>
      <c r="B600" s="1">
        <v>8027.3</v>
      </c>
      <c r="C600" s="5">
        <f t="shared" si="31"/>
        <v>6.5201309041666988E-3</v>
      </c>
      <c r="D600" s="5">
        <f t="shared" si="32"/>
        <v>7.6940620891357447E-2</v>
      </c>
    </row>
    <row r="601" spans="1:4" x14ac:dyDescent="0.25">
      <c r="A601" s="2">
        <v>39783</v>
      </c>
      <c r="B601" s="1">
        <v>8205</v>
      </c>
      <c r="C601" s="5">
        <f t="shared" si="31"/>
        <v>2.2136957632080456E-2</v>
      </c>
      <c r="D601" s="5">
        <f t="shared" si="32"/>
        <v>9.6309558803880257E-2</v>
      </c>
    </row>
    <row r="602" spans="1:4" x14ac:dyDescent="0.25">
      <c r="A602" s="2">
        <v>39814</v>
      </c>
      <c r="B602" s="1">
        <v>8289.4</v>
      </c>
      <c r="C602" s="5">
        <f t="shared" si="31"/>
        <v>1.028641072516745E-2</v>
      </c>
      <c r="D602" s="5">
        <f t="shared" si="32"/>
        <v>0.10263640958791131</v>
      </c>
    </row>
    <row r="603" spans="1:4" x14ac:dyDescent="0.25">
      <c r="A603" s="2">
        <v>39845</v>
      </c>
      <c r="B603" s="1">
        <v>8319.6</v>
      </c>
      <c r="C603" s="5">
        <f t="shared" si="31"/>
        <v>3.6432069872367467E-3</v>
      </c>
      <c r="D603" s="5">
        <f t="shared" si="32"/>
        <v>9.4079587596328507E-2</v>
      </c>
    </row>
    <row r="604" spans="1:4" x14ac:dyDescent="0.25">
      <c r="A604" s="2">
        <v>39873</v>
      </c>
      <c r="B604" s="1">
        <v>8386.7000000000007</v>
      </c>
      <c r="C604" s="5">
        <f t="shared" si="31"/>
        <v>8.0652916005576891E-3</v>
      </c>
      <c r="D604" s="5">
        <f t="shared" si="32"/>
        <v>9.3399215154557291E-2</v>
      </c>
    </row>
    <row r="605" spans="1:4" x14ac:dyDescent="0.25">
      <c r="A605" s="2">
        <v>39904</v>
      </c>
      <c r="B605" s="1">
        <v>8391.4</v>
      </c>
      <c r="C605" s="5">
        <f t="shared" si="31"/>
        <v>5.6041112714155794E-4</v>
      </c>
      <c r="D605" s="5">
        <f t="shared" si="32"/>
        <v>8.7983611658541516E-2</v>
      </c>
    </row>
    <row r="606" spans="1:4" x14ac:dyDescent="0.25">
      <c r="A606" s="2">
        <v>39934</v>
      </c>
      <c r="B606" s="1">
        <v>8449.5</v>
      </c>
      <c r="C606" s="5">
        <f t="shared" si="31"/>
        <v>6.9237552732559493E-3</v>
      </c>
      <c r="D606" s="5">
        <f t="shared" si="32"/>
        <v>9.371561711216092E-2</v>
      </c>
    </row>
    <row r="607" spans="1:4" x14ac:dyDescent="0.25">
      <c r="A607" s="2">
        <v>39965</v>
      </c>
      <c r="B607" s="1">
        <v>8459.5</v>
      </c>
      <c r="C607" s="5">
        <f t="shared" si="31"/>
        <v>1.183501982365831E-3</v>
      </c>
      <c r="D607" s="5">
        <f t="shared" si="32"/>
        <v>9.2365899641021709E-2</v>
      </c>
    </row>
    <row r="608" spans="1:4" x14ac:dyDescent="0.25">
      <c r="A608" s="2">
        <v>39995</v>
      </c>
      <c r="B608" s="1">
        <v>8463.7999999999993</v>
      </c>
      <c r="C608" s="5">
        <f t="shared" si="31"/>
        <v>5.0830427330206263E-4</v>
      </c>
      <c r="D608" s="5">
        <f t="shared" si="32"/>
        <v>8.6286337675672176E-2</v>
      </c>
    </row>
    <row r="609" spans="1:4" x14ac:dyDescent="0.25">
      <c r="A609" s="2">
        <v>40026</v>
      </c>
      <c r="B609" s="1">
        <v>8463.2999999999993</v>
      </c>
      <c r="C609" s="5">
        <f t="shared" si="31"/>
        <v>-5.907511992253589E-5</v>
      </c>
      <c r="D609" s="5">
        <f t="shared" si="32"/>
        <v>8.4190568914054298E-2</v>
      </c>
    </row>
    <row r="610" spans="1:4" x14ac:dyDescent="0.25">
      <c r="A610" s="2">
        <v>40057</v>
      </c>
      <c r="B610" s="1">
        <v>8461.7999999999993</v>
      </c>
      <c r="C610" s="5">
        <f t="shared" si="31"/>
        <v>-1.7723582999540355E-4</v>
      </c>
      <c r="D610" s="5">
        <f t="shared" si="32"/>
        <v>7.482820379285382E-2</v>
      </c>
    </row>
    <row r="611" spans="1:4" x14ac:dyDescent="0.25">
      <c r="A611" s="2">
        <v>40087</v>
      </c>
      <c r="B611" s="1">
        <v>8488.1</v>
      </c>
      <c r="C611" s="5">
        <f t="shared" si="31"/>
        <v>3.1080857500769277E-3</v>
      </c>
      <c r="D611" s="5">
        <f t="shared" si="32"/>
        <v>6.4298521685704602E-2</v>
      </c>
    </row>
    <row r="612" spans="1:4" x14ac:dyDescent="0.25">
      <c r="A612" s="2">
        <v>40118</v>
      </c>
      <c r="B612" s="1">
        <v>8517.2999999999993</v>
      </c>
      <c r="C612" s="5">
        <f t="shared" si="31"/>
        <v>3.4401102720278409E-3</v>
      </c>
      <c r="D612" s="5">
        <f t="shared" si="32"/>
        <v>6.1041695215078517E-2</v>
      </c>
    </row>
    <row r="613" spans="1:4" x14ac:dyDescent="0.25">
      <c r="A613" s="2">
        <v>40148</v>
      </c>
      <c r="B613" s="1">
        <v>8512.5</v>
      </c>
      <c r="C613" s="5">
        <f t="shared" si="31"/>
        <v>-5.6355887429104801E-4</v>
      </c>
      <c r="D613" s="5">
        <f t="shared" si="32"/>
        <v>3.7477148080438782E-2</v>
      </c>
    </row>
    <row r="614" spans="1:4" x14ac:dyDescent="0.25">
      <c r="A614" s="2">
        <v>40179</v>
      </c>
      <c r="B614" s="1">
        <v>8478</v>
      </c>
      <c r="C614" s="5">
        <f t="shared" si="31"/>
        <v>-4.0528634361233218E-3</v>
      </c>
      <c r="D614" s="5">
        <f t="shared" si="32"/>
        <v>2.2751948271286349E-2</v>
      </c>
    </row>
    <row r="615" spans="1:4" x14ac:dyDescent="0.25">
      <c r="A615" s="2">
        <v>40210</v>
      </c>
      <c r="B615" s="1">
        <v>8527.6</v>
      </c>
      <c r="C615" s="5">
        <f t="shared" si="31"/>
        <v>5.8504364236848794E-3</v>
      </c>
      <c r="D615" s="5">
        <f t="shared" si="32"/>
        <v>2.5001201980864529E-2</v>
      </c>
    </row>
    <row r="616" spans="1:4" x14ac:dyDescent="0.25">
      <c r="A616" s="2">
        <v>40238</v>
      </c>
      <c r="B616" s="1">
        <v>8523.7000000000007</v>
      </c>
      <c r="C616" s="5">
        <f t="shared" si="31"/>
        <v>-4.5733852432094935E-4</v>
      </c>
      <c r="D616" s="5">
        <f t="shared" si="32"/>
        <v>1.6335388174132826E-2</v>
      </c>
    </row>
    <row r="617" spans="1:4" x14ac:dyDescent="0.25">
      <c r="A617" s="2">
        <v>40269</v>
      </c>
      <c r="B617" s="1">
        <v>8555.1</v>
      </c>
      <c r="C617" s="5">
        <f t="shared" si="31"/>
        <v>3.6838462170183384E-3</v>
      </c>
      <c r="D617" s="5">
        <f t="shared" si="32"/>
        <v>1.9508067783683414E-2</v>
      </c>
    </row>
    <row r="618" spans="1:4" x14ac:dyDescent="0.25">
      <c r="A618" s="2">
        <v>40299</v>
      </c>
      <c r="B618" s="1">
        <v>8609.2999999999993</v>
      </c>
      <c r="C618" s="5">
        <f t="shared" si="31"/>
        <v>6.3354022746664462E-3</v>
      </c>
      <c r="D618" s="5">
        <f t="shared" si="32"/>
        <v>1.8912361678205647E-2</v>
      </c>
    </row>
    <row r="619" spans="1:4" x14ac:dyDescent="0.25">
      <c r="A619" s="2">
        <v>40330</v>
      </c>
      <c r="B619" s="1">
        <v>8628.4</v>
      </c>
      <c r="C619" s="5">
        <f t="shared" si="31"/>
        <v>2.2185311233202665E-3</v>
      </c>
      <c r="D619" s="5">
        <f t="shared" si="32"/>
        <v>1.9965719014126027E-2</v>
      </c>
    </row>
    <row r="620" spans="1:4" x14ac:dyDescent="0.25">
      <c r="A620" s="2">
        <v>40360</v>
      </c>
      <c r="B620" s="1">
        <v>8639.7999999999993</v>
      </c>
      <c r="C620" s="5">
        <f t="shared" si="31"/>
        <v>1.3212183023503243E-3</v>
      </c>
      <c r="D620" s="5">
        <f t="shared" si="32"/>
        <v>2.0794442212717756E-2</v>
      </c>
    </row>
    <row r="621" spans="1:4" x14ac:dyDescent="0.25">
      <c r="A621" s="2">
        <v>40391</v>
      </c>
      <c r="B621" s="1">
        <v>8688.2000000000007</v>
      </c>
      <c r="C621" s="5">
        <f t="shared" si="31"/>
        <v>5.6019815273502527E-3</v>
      </c>
      <c r="D621" s="5">
        <f t="shared" si="32"/>
        <v>2.657355877730927E-2</v>
      </c>
    </row>
    <row r="622" spans="1:4" x14ac:dyDescent="0.25">
      <c r="A622" s="2">
        <v>40422</v>
      </c>
      <c r="B622" s="1">
        <v>8718.9</v>
      </c>
      <c r="C622" s="5">
        <f t="shared" si="31"/>
        <v>3.533528233696126E-3</v>
      </c>
      <c r="D622" s="5">
        <f t="shared" si="32"/>
        <v>3.0383606324895451E-2</v>
      </c>
    </row>
    <row r="623" spans="1:4" x14ac:dyDescent="0.25">
      <c r="A623" s="2">
        <v>40452</v>
      </c>
      <c r="B623" s="1">
        <v>8768.7000000000007</v>
      </c>
      <c r="C623" s="5">
        <f t="shared" si="31"/>
        <v>5.7117296906721293E-3</v>
      </c>
      <c r="D623" s="5">
        <f t="shared" si="32"/>
        <v>3.3058045970240757E-2</v>
      </c>
    </row>
    <row r="624" spans="1:4" x14ac:dyDescent="0.25">
      <c r="A624" s="2">
        <v>40483</v>
      </c>
      <c r="B624" s="1">
        <v>8789.2999999999993</v>
      </c>
      <c r="C624" s="5">
        <f t="shared" si="31"/>
        <v>2.3492649993726022E-3</v>
      </c>
      <c r="D624" s="5">
        <f t="shared" si="32"/>
        <v>3.193500287649842E-2</v>
      </c>
    </row>
    <row r="625" spans="1:4" x14ac:dyDescent="0.25">
      <c r="A625" s="2">
        <v>40513</v>
      </c>
      <c r="B625" s="1">
        <v>8822.9</v>
      </c>
      <c r="C625" s="5">
        <f t="shared" si="31"/>
        <v>3.8228300319707031E-3</v>
      </c>
      <c r="D625" s="5">
        <f t="shared" si="32"/>
        <v>3.6464023494860553E-2</v>
      </c>
    </row>
    <row r="626" spans="1:4" x14ac:dyDescent="0.25">
      <c r="A626" s="2">
        <v>40544</v>
      </c>
      <c r="B626" s="1">
        <v>8845.2000000000007</v>
      </c>
      <c r="C626" s="5">
        <f t="shared" si="31"/>
        <v>2.5275136293056999E-3</v>
      </c>
      <c r="D626" s="5">
        <f t="shared" si="32"/>
        <v>4.3312101910828016E-2</v>
      </c>
    </row>
    <row r="627" spans="1:4" x14ac:dyDescent="0.25">
      <c r="A627" s="2">
        <v>40575</v>
      </c>
      <c r="B627" s="1">
        <v>8909</v>
      </c>
      <c r="C627" s="5">
        <f t="shared" si="31"/>
        <v>7.212951657395994E-3</v>
      </c>
      <c r="D627" s="5">
        <f t="shared" si="32"/>
        <v>4.4725362352830755E-2</v>
      </c>
    </row>
    <row r="628" spans="1:4" x14ac:dyDescent="0.25">
      <c r="A628" s="2">
        <v>40603</v>
      </c>
      <c r="B628" s="1">
        <v>8967</v>
      </c>
      <c r="C628" s="5">
        <f t="shared" si="31"/>
        <v>6.5102705129644889E-3</v>
      </c>
      <c r="D628" s="5">
        <f t="shared" si="32"/>
        <v>5.2007930828161353E-2</v>
      </c>
    </row>
    <row r="629" spans="1:4" x14ac:dyDescent="0.25">
      <c r="A629" s="2">
        <v>40634</v>
      </c>
      <c r="B629" s="1">
        <v>9030.4</v>
      </c>
      <c r="C629" s="5">
        <f t="shared" si="31"/>
        <v>7.0703691312590244E-3</v>
      </c>
      <c r="D629" s="5">
        <f t="shared" si="32"/>
        <v>5.5557503711236578E-2</v>
      </c>
    </row>
    <row r="630" spans="1:4" x14ac:dyDescent="0.25">
      <c r="A630" s="2">
        <v>40664</v>
      </c>
      <c r="B630" s="1">
        <v>9102.7000000000007</v>
      </c>
      <c r="C630" s="5">
        <f t="shared" si="31"/>
        <v>8.0062898653439074E-3</v>
      </c>
      <c r="D630" s="5">
        <f t="shared" si="32"/>
        <v>5.7310118128071075E-2</v>
      </c>
    </row>
    <row r="631" spans="1:4" x14ac:dyDescent="0.25">
      <c r="A631" s="2">
        <v>40695</v>
      </c>
      <c r="B631" s="1">
        <v>9176.7000000000007</v>
      </c>
      <c r="C631" s="5">
        <f t="shared" si="31"/>
        <v>8.1294560954441319E-3</v>
      </c>
      <c r="D631" s="5">
        <f t="shared" si="32"/>
        <v>6.3545964489360784E-2</v>
      </c>
    </row>
    <row r="632" spans="1:4" x14ac:dyDescent="0.25">
      <c r="A632" s="2">
        <v>40725</v>
      </c>
      <c r="B632" s="1">
        <v>9338.7000000000007</v>
      </c>
      <c r="C632" s="5">
        <f t="shared" si="31"/>
        <v>1.7653404818725793E-2</v>
      </c>
      <c r="D632" s="5">
        <f t="shared" si="32"/>
        <v>8.0893076228616634E-2</v>
      </c>
    </row>
    <row r="633" spans="1:4" x14ac:dyDescent="0.25">
      <c r="A633" s="2">
        <v>40756</v>
      </c>
      <c r="B633" s="1">
        <v>9525.1</v>
      </c>
      <c r="C633" s="5">
        <f t="shared" si="31"/>
        <v>1.9959951599259007E-2</v>
      </c>
      <c r="D633" s="5">
        <f t="shared" si="32"/>
        <v>9.6326051426072201E-2</v>
      </c>
    </row>
    <row r="634" spans="1:4" x14ac:dyDescent="0.25">
      <c r="A634" s="2">
        <v>40787</v>
      </c>
      <c r="B634" s="1">
        <v>9545.2999999999993</v>
      </c>
      <c r="C634" s="5">
        <f t="shared" si="31"/>
        <v>2.1207126434366064E-3</v>
      </c>
      <c r="D634" s="5">
        <f t="shared" si="32"/>
        <v>9.4782598722315869E-2</v>
      </c>
    </row>
    <row r="635" spans="1:4" x14ac:dyDescent="0.25">
      <c r="A635" s="2">
        <v>40817</v>
      </c>
      <c r="B635" s="1">
        <v>9578.1</v>
      </c>
      <c r="C635" s="5">
        <f t="shared" si="31"/>
        <v>3.4362461106514086E-3</v>
      </c>
      <c r="D635" s="5">
        <f t="shared" si="32"/>
        <v>9.2305586917102778E-2</v>
      </c>
    </row>
    <row r="636" spans="1:4" x14ac:dyDescent="0.25">
      <c r="A636" s="2">
        <v>40848</v>
      </c>
      <c r="B636" s="1">
        <v>9629.7999999999993</v>
      </c>
      <c r="C636" s="5">
        <f t="shared" si="31"/>
        <v>5.397730238773768E-3</v>
      </c>
      <c r="D636" s="5">
        <f t="shared" si="32"/>
        <v>9.5627638150933558E-2</v>
      </c>
    </row>
    <row r="637" spans="1:4" x14ac:dyDescent="0.25">
      <c r="A637" s="2">
        <v>40878</v>
      </c>
      <c r="B637" s="1">
        <v>9677.4</v>
      </c>
      <c r="C637" s="5">
        <f t="shared" si="31"/>
        <v>4.942989470186232E-3</v>
      </c>
      <c r="D637" s="5">
        <f t="shared" si="32"/>
        <v>9.6850241983928109E-2</v>
      </c>
    </row>
    <row r="638" spans="1:4" x14ac:dyDescent="0.25">
      <c r="A638" s="2">
        <v>40909</v>
      </c>
      <c r="B638" s="1">
        <v>9750.5</v>
      </c>
      <c r="C638" s="5">
        <f t="shared" si="31"/>
        <v>7.5536817740302631E-3</v>
      </c>
      <c r="D638" s="5">
        <f t="shared" si="32"/>
        <v>0.10234929679374116</v>
      </c>
    </row>
    <row r="639" spans="1:4" x14ac:dyDescent="0.25">
      <c r="A639" s="2">
        <v>40940</v>
      </c>
      <c r="B639" s="1">
        <v>9802.2000000000007</v>
      </c>
      <c r="C639" s="5">
        <f t="shared" si="31"/>
        <v>5.3022921901442199E-3</v>
      </c>
      <c r="D639" s="5">
        <f t="shared" si="32"/>
        <v>0.1002581658996522</v>
      </c>
    </row>
    <row r="640" spans="1:4" x14ac:dyDescent="0.25">
      <c r="A640" s="2">
        <v>40969</v>
      </c>
      <c r="B640" s="1">
        <v>9846.2000000000007</v>
      </c>
      <c r="C640" s="5">
        <f t="shared" si="31"/>
        <v>4.4887882312134586E-3</v>
      </c>
      <c r="D640" s="5">
        <f t="shared" si="32"/>
        <v>9.8048399687743926E-2</v>
      </c>
    </row>
    <row r="641" spans="1:4" x14ac:dyDescent="0.25">
      <c r="A641" s="2">
        <v>41000</v>
      </c>
      <c r="B641" s="1">
        <v>9899.7999999999993</v>
      </c>
      <c r="C641" s="5">
        <f t="shared" si="31"/>
        <v>5.4437244825413789E-3</v>
      </c>
      <c r="D641" s="5">
        <f t="shared" si="32"/>
        <v>9.6274805102763983E-2</v>
      </c>
    </row>
    <row r="642" spans="1:4" x14ac:dyDescent="0.25">
      <c r="A642" s="2">
        <v>41030</v>
      </c>
      <c r="B642" s="1">
        <v>9943</v>
      </c>
      <c r="C642" s="5">
        <f t="shared" si="31"/>
        <v>4.3637245196872509E-3</v>
      </c>
      <c r="D642" s="5">
        <f t="shared" si="32"/>
        <v>9.2313269689213051E-2</v>
      </c>
    </row>
    <row r="643" spans="1:4" x14ac:dyDescent="0.25">
      <c r="A643" s="2">
        <v>41061</v>
      </c>
      <c r="B643" s="1">
        <v>10013</v>
      </c>
      <c r="C643" s="5">
        <f t="shared" si="31"/>
        <v>7.0401287337824581E-3</v>
      </c>
      <c r="D643" s="5">
        <f t="shared" si="32"/>
        <v>9.1132978085804117E-2</v>
      </c>
    </row>
    <row r="644" spans="1:4" x14ac:dyDescent="0.25">
      <c r="A644" s="2">
        <v>41091</v>
      </c>
      <c r="B644" s="1">
        <v>10065.700000000001</v>
      </c>
      <c r="C644" s="5">
        <f t="shared" ref="C644:C707" si="33">B644/B643-1</f>
        <v>5.2631578947368585E-3</v>
      </c>
      <c r="D644" s="5">
        <f t="shared" si="32"/>
        <v>7.7848094488526254E-2</v>
      </c>
    </row>
    <row r="645" spans="1:4" x14ac:dyDescent="0.25">
      <c r="A645" s="2">
        <v>41122</v>
      </c>
      <c r="B645" s="1">
        <v>10136.4</v>
      </c>
      <c r="C645" s="5">
        <f t="shared" si="33"/>
        <v>7.0238532839244083E-3</v>
      </c>
      <c r="D645" s="5">
        <f t="shared" si="32"/>
        <v>6.4177803907570441E-2</v>
      </c>
    </row>
    <row r="646" spans="1:4" x14ac:dyDescent="0.25">
      <c r="A646" s="2">
        <v>41153</v>
      </c>
      <c r="B646" s="1">
        <v>10216.6</v>
      </c>
      <c r="C646" s="5">
        <f t="shared" si="33"/>
        <v>7.9120792391775829E-3</v>
      </c>
      <c r="D646" s="5">
        <f t="shared" si="32"/>
        <v>7.0327805307324187E-2</v>
      </c>
    </row>
    <row r="647" spans="1:4" x14ac:dyDescent="0.25">
      <c r="A647" s="2">
        <v>41183</v>
      </c>
      <c r="B647" s="1">
        <v>10282.799999999999</v>
      </c>
      <c r="C647" s="5">
        <f t="shared" si="33"/>
        <v>6.4796507644420132E-3</v>
      </c>
      <c r="D647" s="5">
        <f t="shared" si="32"/>
        <v>7.3574090894853672E-2</v>
      </c>
    </row>
    <row r="648" spans="1:4" x14ac:dyDescent="0.25">
      <c r="A648" s="2">
        <v>41214</v>
      </c>
      <c r="B648" s="1">
        <v>10351.799999999999</v>
      </c>
      <c r="C648" s="5">
        <f t="shared" si="33"/>
        <v>6.7102345664604712E-3</v>
      </c>
      <c r="D648" s="5">
        <f t="shared" si="32"/>
        <v>7.4975596585598936E-2</v>
      </c>
    </row>
    <row r="649" spans="1:4" x14ac:dyDescent="0.25">
      <c r="A649" s="2">
        <v>41244</v>
      </c>
      <c r="B649" s="1">
        <v>10474.4</v>
      </c>
      <c r="C649" s="5">
        <f t="shared" si="33"/>
        <v>1.1843350914816808E-2</v>
      </c>
      <c r="D649" s="5">
        <f t="shared" si="32"/>
        <v>8.2356831380329343E-2</v>
      </c>
    </row>
    <row r="650" spans="1:4" x14ac:dyDescent="0.25">
      <c r="A650" s="2">
        <v>41275</v>
      </c>
      <c r="B650" s="1">
        <v>10497.6</v>
      </c>
      <c r="C650" s="5">
        <f t="shared" si="33"/>
        <v>2.2149240051936303E-3</v>
      </c>
      <c r="D650" s="5">
        <f t="shared" si="32"/>
        <v>7.6621711707091977E-2</v>
      </c>
    </row>
    <row r="651" spans="1:4" x14ac:dyDescent="0.25">
      <c r="A651" s="2">
        <v>41306</v>
      </c>
      <c r="B651" s="1">
        <v>10516.6</v>
      </c>
      <c r="C651" s="5">
        <f t="shared" si="33"/>
        <v>1.8099375095259607E-3</v>
      </c>
      <c r="D651" s="5">
        <f t="shared" si="32"/>
        <v>7.288159800861016E-2</v>
      </c>
    </row>
    <row r="652" spans="1:4" x14ac:dyDescent="0.25">
      <c r="A652" s="2">
        <v>41334</v>
      </c>
      <c r="B652" s="1">
        <v>10572.9</v>
      </c>
      <c r="C652" s="5">
        <f t="shared" si="33"/>
        <v>5.3534412262516984E-3</v>
      </c>
      <c r="D652" s="5">
        <f t="shared" si="32"/>
        <v>7.3805122788486832E-2</v>
      </c>
    </row>
    <row r="653" spans="1:4" x14ac:dyDescent="0.25">
      <c r="A653" s="2">
        <v>41365</v>
      </c>
      <c r="B653" s="1">
        <v>10600.4</v>
      </c>
      <c r="C653" s="5">
        <f t="shared" si="33"/>
        <v>2.6009893217566749E-3</v>
      </c>
      <c r="D653" s="5">
        <f t="shared" ref="D653:D716" si="34">B653/B641-1</f>
        <v>7.0769106446594954E-2</v>
      </c>
    </row>
    <row r="654" spans="1:4" x14ac:dyDescent="0.25">
      <c r="A654" s="2">
        <v>41395</v>
      </c>
      <c r="B654" s="1">
        <v>10634.7</v>
      </c>
      <c r="C654" s="5">
        <f t="shared" si="33"/>
        <v>3.2357269537000022E-3</v>
      </c>
      <c r="D654" s="5">
        <f t="shared" si="34"/>
        <v>6.956652921653439E-2</v>
      </c>
    </row>
    <row r="655" spans="1:4" x14ac:dyDescent="0.25">
      <c r="A655" s="2">
        <v>41426</v>
      </c>
      <c r="B655" s="1">
        <v>10692.3</v>
      </c>
      <c r="C655" s="5">
        <f t="shared" si="33"/>
        <v>5.4162317695842788E-3</v>
      </c>
      <c r="D655" s="5">
        <f t="shared" si="34"/>
        <v>6.7841805652651521E-2</v>
      </c>
    </row>
    <row r="656" spans="1:4" x14ac:dyDescent="0.25">
      <c r="A656" s="2">
        <v>41456</v>
      </c>
      <c r="B656" s="1">
        <v>10731.5</v>
      </c>
      <c r="C656" s="5">
        <f t="shared" si="33"/>
        <v>3.6661896879062184E-3</v>
      </c>
      <c r="D656" s="5">
        <f t="shared" si="34"/>
        <v>6.6145424560636545E-2</v>
      </c>
    </row>
    <row r="657" spans="1:4" x14ac:dyDescent="0.25">
      <c r="A657" s="2">
        <v>41487</v>
      </c>
      <c r="B657" s="1">
        <v>10789.6</v>
      </c>
      <c r="C657" s="5">
        <f t="shared" si="33"/>
        <v>5.413968224386112E-3</v>
      </c>
      <c r="D657" s="5">
        <f t="shared" si="34"/>
        <v>6.4441024426818316E-2</v>
      </c>
    </row>
    <row r="658" spans="1:4" x14ac:dyDescent="0.25">
      <c r="A658" s="2">
        <v>41518</v>
      </c>
      <c r="B658" s="1">
        <v>10850</v>
      </c>
      <c r="C658" s="5">
        <f t="shared" si="33"/>
        <v>5.5979832431229948E-3</v>
      </c>
      <c r="D658" s="5">
        <f t="shared" si="34"/>
        <v>6.1997141906309228E-2</v>
      </c>
    </row>
    <row r="659" spans="1:4" x14ac:dyDescent="0.25">
      <c r="A659" s="2">
        <v>41548</v>
      </c>
      <c r="B659" s="1">
        <v>10974.2</v>
      </c>
      <c r="C659" s="5">
        <f t="shared" si="33"/>
        <v>1.1447004608295064E-2</v>
      </c>
      <c r="D659" s="5">
        <f t="shared" si="34"/>
        <v>6.723849535146087E-2</v>
      </c>
    </row>
    <row r="660" spans="1:4" x14ac:dyDescent="0.25">
      <c r="A660" s="2">
        <v>41579</v>
      </c>
      <c r="B660" s="1">
        <v>10982.9</v>
      </c>
      <c r="C660" s="5">
        <f t="shared" si="33"/>
        <v>7.9276849337528432E-4</v>
      </c>
      <c r="D660" s="5">
        <f t="shared" si="34"/>
        <v>6.0965242759713378E-2</v>
      </c>
    </row>
    <row r="661" spans="1:4" x14ac:dyDescent="0.25">
      <c r="A661" s="2">
        <v>41609</v>
      </c>
      <c r="B661" s="1">
        <v>11047.8</v>
      </c>
      <c r="C661" s="5">
        <f t="shared" si="33"/>
        <v>5.9091860983893074E-3</v>
      </c>
      <c r="D661" s="5">
        <f t="shared" si="34"/>
        <v>5.4742992438707727E-2</v>
      </c>
    </row>
    <row r="662" spans="1:4" x14ac:dyDescent="0.25">
      <c r="A662" s="2">
        <v>41640</v>
      </c>
      <c r="B662" s="1">
        <v>11117.6</v>
      </c>
      <c r="C662" s="5">
        <f t="shared" si="33"/>
        <v>6.3179999637938966E-3</v>
      </c>
      <c r="D662" s="5">
        <f t="shared" si="34"/>
        <v>5.9061118731900564E-2</v>
      </c>
    </row>
    <row r="663" spans="1:4" x14ac:dyDescent="0.25">
      <c r="A663" s="2">
        <v>41671</v>
      </c>
      <c r="B663" s="1">
        <v>11183.2</v>
      </c>
      <c r="C663" s="5">
        <f t="shared" si="33"/>
        <v>5.9005540764194286E-3</v>
      </c>
      <c r="D663" s="5">
        <f t="shared" si="34"/>
        <v>6.3385504820949734E-2</v>
      </c>
    </row>
    <row r="664" spans="1:4" x14ac:dyDescent="0.25">
      <c r="A664" s="2">
        <v>41699</v>
      </c>
      <c r="B664" s="1">
        <v>11219.1</v>
      </c>
      <c r="C664" s="5">
        <f t="shared" si="33"/>
        <v>3.2101724014592659E-3</v>
      </c>
      <c r="D664" s="5">
        <f t="shared" si="34"/>
        <v>6.1118519989785236E-2</v>
      </c>
    </row>
    <row r="665" spans="1:4" x14ac:dyDescent="0.25">
      <c r="A665" s="2">
        <v>41730</v>
      </c>
      <c r="B665" s="1">
        <v>11264</v>
      </c>
      <c r="C665" s="5">
        <f t="shared" si="33"/>
        <v>4.0021035555435347E-3</v>
      </c>
      <c r="D665" s="5">
        <f t="shared" si="34"/>
        <v>6.2601411267499296E-2</v>
      </c>
    </row>
    <row r="666" spans="1:4" x14ac:dyDescent="0.25">
      <c r="A666" s="2">
        <v>41760</v>
      </c>
      <c r="B666" s="1">
        <v>11328.5</v>
      </c>
      <c r="C666" s="5">
        <f t="shared" si="33"/>
        <v>5.7262073863635354E-3</v>
      </c>
      <c r="D666" s="5">
        <f t="shared" si="34"/>
        <v>6.5239263919057322E-2</v>
      </c>
    </row>
    <row r="667" spans="1:4" x14ac:dyDescent="0.25">
      <c r="A667" s="2">
        <v>41791</v>
      </c>
      <c r="B667" s="1">
        <v>11383.7</v>
      </c>
      <c r="C667" s="5">
        <f t="shared" si="33"/>
        <v>4.8726662841507284E-3</v>
      </c>
      <c r="D667" s="5">
        <f t="shared" si="34"/>
        <v>6.4663355872917938E-2</v>
      </c>
    </row>
    <row r="668" spans="1:4" x14ac:dyDescent="0.25">
      <c r="A668" s="2">
        <v>41821</v>
      </c>
      <c r="B668" s="1">
        <v>11438.4</v>
      </c>
      <c r="C668" s="5">
        <f t="shared" si="33"/>
        <v>4.8051160870365983E-3</v>
      </c>
      <c r="D668" s="5">
        <f t="shared" si="34"/>
        <v>6.5871499790336907E-2</v>
      </c>
    </row>
    <row r="669" spans="1:4" x14ac:dyDescent="0.25">
      <c r="A669" s="2">
        <v>41852</v>
      </c>
      <c r="B669" s="1">
        <v>11462.5</v>
      </c>
      <c r="C669" s="5">
        <f t="shared" si="33"/>
        <v>2.1069380332914278E-3</v>
      </c>
      <c r="D669" s="5">
        <f t="shared" si="34"/>
        <v>6.2365611329428194E-2</v>
      </c>
    </row>
    <row r="670" spans="1:4" x14ac:dyDescent="0.25">
      <c r="A670" s="2">
        <v>41883</v>
      </c>
      <c r="B670" s="1">
        <v>11503.7</v>
      </c>
      <c r="C670" s="5">
        <f t="shared" si="33"/>
        <v>3.5943293347873162E-3</v>
      </c>
      <c r="D670" s="5">
        <f t="shared" si="34"/>
        <v>6.0248847926267279E-2</v>
      </c>
    </row>
    <row r="671" spans="1:4" x14ac:dyDescent="0.25">
      <c r="A671" s="2">
        <v>41913</v>
      </c>
      <c r="B671" s="1">
        <v>11577.5</v>
      </c>
      <c r="C671" s="5">
        <f t="shared" si="33"/>
        <v>6.4153272425393482E-3</v>
      </c>
      <c r="D671" s="5">
        <f t="shared" si="34"/>
        <v>5.4974394488892075E-2</v>
      </c>
    </row>
    <row r="672" spans="1:4" x14ac:dyDescent="0.25">
      <c r="A672" s="2">
        <v>41944</v>
      </c>
      <c r="B672" s="1">
        <v>11618.2</v>
      </c>
      <c r="C672" s="5">
        <f t="shared" si="33"/>
        <v>3.5154394299288239E-3</v>
      </c>
      <c r="D672" s="5">
        <f t="shared" si="34"/>
        <v>5.7844467308270309E-2</v>
      </c>
    </row>
    <row r="673" spans="1:4" x14ac:dyDescent="0.25">
      <c r="A673" s="2">
        <v>41974</v>
      </c>
      <c r="B673" s="1">
        <v>11701.9</v>
      </c>
      <c r="C673" s="5">
        <f t="shared" si="33"/>
        <v>7.2042140779120523E-3</v>
      </c>
      <c r="D673" s="5">
        <f t="shared" si="34"/>
        <v>5.920635782689776E-2</v>
      </c>
    </row>
    <row r="674" spans="1:4" x14ac:dyDescent="0.25">
      <c r="A674" s="2">
        <v>42005</v>
      </c>
      <c r="B674" s="1">
        <v>11774.2</v>
      </c>
      <c r="C674" s="5">
        <f t="shared" si="33"/>
        <v>6.178483835958426E-3</v>
      </c>
      <c r="D674" s="5">
        <f t="shared" si="34"/>
        <v>5.9059509246599973E-2</v>
      </c>
    </row>
    <row r="675" spans="1:4" x14ac:dyDescent="0.25">
      <c r="A675" s="2">
        <v>42036</v>
      </c>
      <c r="B675" s="1">
        <v>11880.4</v>
      </c>
      <c r="C675" s="5">
        <f t="shared" si="33"/>
        <v>9.019721085084198E-3</v>
      </c>
      <c r="D675" s="5">
        <f t="shared" si="34"/>
        <v>6.2343515272909267E-2</v>
      </c>
    </row>
    <row r="676" spans="1:4" x14ac:dyDescent="0.25">
      <c r="A676" s="2">
        <v>42064</v>
      </c>
      <c r="B676" s="1">
        <v>11892.9</v>
      </c>
      <c r="C676" s="5">
        <f t="shared" si="33"/>
        <v>1.0521531261573625E-3</v>
      </c>
      <c r="D676" s="5">
        <f t="shared" si="34"/>
        <v>6.0058293445998334E-2</v>
      </c>
    </row>
    <row r="677" spans="1:4" x14ac:dyDescent="0.25">
      <c r="A677" s="2">
        <v>42095</v>
      </c>
      <c r="B677" s="1">
        <v>11932.5</v>
      </c>
      <c r="C677" s="5">
        <f t="shared" si="33"/>
        <v>3.3297177307469727E-3</v>
      </c>
      <c r="D677" s="5">
        <f t="shared" si="34"/>
        <v>5.9348366477272707E-2</v>
      </c>
    </row>
    <row r="678" spans="1:4" x14ac:dyDescent="0.25">
      <c r="A678" s="2">
        <v>42125</v>
      </c>
      <c r="B678" s="1">
        <v>11963.8</v>
      </c>
      <c r="C678" s="5">
        <f t="shared" si="33"/>
        <v>2.6230882044835369E-3</v>
      </c>
      <c r="D678" s="5">
        <f t="shared" si="34"/>
        <v>5.6079798737696862E-2</v>
      </c>
    </row>
    <row r="679" spans="1:4" x14ac:dyDescent="0.25">
      <c r="A679" s="2">
        <v>42156</v>
      </c>
      <c r="B679" s="1">
        <v>12011.1</v>
      </c>
      <c r="C679" s="5">
        <f t="shared" si="33"/>
        <v>3.9535933399088563E-3</v>
      </c>
      <c r="D679" s="5">
        <f t="shared" si="34"/>
        <v>5.5113890914201935E-2</v>
      </c>
    </row>
    <row r="680" spans="1:4" x14ac:dyDescent="0.25">
      <c r="A680" s="2">
        <v>42186</v>
      </c>
      <c r="B680" s="1">
        <v>12061.1</v>
      </c>
      <c r="C680" s="5">
        <f t="shared" si="33"/>
        <v>4.1628160618094601E-3</v>
      </c>
      <c r="D680" s="5">
        <f t="shared" si="34"/>
        <v>5.4439432088404072E-2</v>
      </c>
    </row>
    <row r="681" spans="1:4" x14ac:dyDescent="0.25">
      <c r="A681" s="2">
        <v>42217</v>
      </c>
      <c r="B681" s="1">
        <v>12110.8</v>
      </c>
      <c r="C681" s="5">
        <f t="shared" si="33"/>
        <v>4.1206855096134198E-3</v>
      </c>
      <c r="D681" s="5">
        <f t="shared" si="34"/>
        <v>5.6558342420937713E-2</v>
      </c>
    </row>
    <row r="682" spans="1:4" x14ac:dyDescent="0.25">
      <c r="A682" s="2">
        <v>42248</v>
      </c>
      <c r="B682" s="1">
        <v>12170.3</v>
      </c>
      <c r="C682" s="5">
        <f t="shared" si="33"/>
        <v>4.9129702414374421E-3</v>
      </c>
      <c r="D682" s="5">
        <f t="shared" si="34"/>
        <v>5.7946573711066707E-2</v>
      </c>
    </row>
    <row r="683" spans="1:4" x14ac:dyDescent="0.25">
      <c r="A683" s="2">
        <v>42278</v>
      </c>
      <c r="B683" s="1">
        <v>12211.2</v>
      </c>
      <c r="C683" s="5">
        <f t="shared" si="33"/>
        <v>3.3606402471590968E-3</v>
      </c>
      <c r="D683" s="5">
        <f t="shared" si="34"/>
        <v>5.4735478298423734E-2</v>
      </c>
    </row>
    <row r="684" spans="1:4" x14ac:dyDescent="0.25">
      <c r="A684" s="2">
        <v>42309</v>
      </c>
      <c r="B684" s="1">
        <v>12301</v>
      </c>
      <c r="C684" s="5">
        <f t="shared" si="33"/>
        <v>7.3539046121593454E-3</v>
      </c>
      <c r="D684" s="5">
        <f t="shared" si="34"/>
        <v>5.8769861080029573E-2</v>
      </c>
    </row>
    <row r="685" spans="1:4" x14ac:dyDescent="0.25">
      <c r="A685" s="2">
        <v>42339</v>
      </c>
      <c r="B685" s="1">
        <v>12361.5</v>
      </c>
      <c r="C685" s="5">
        <f t="shared" si="33"/>
        <v>4.9182993252581131E-3</v>
      </c>
      <c r="D685" s="5">
        <f t="shared" si="34"/>
        <v>5.6366914774523824E-2</v>
      </c>
    </row>
    <row r="686" spans="1:4" x14ac:dyDescent="0.25">
      <c r="A686" s="2">
        <v>42370</v>
      </c>
      <c r="B686" s="1">
        <v>12490.8</v>
      </c>
      <c r="C686" s="5">
        <f t="shared" si="33"/>
        <v>1.0459895643732509E-2</v>
      </c>
      <c r="D686" s="5">
        <f t="shared" si="34"/>
        <v>6.0861884459241233E-2</v>
      </c>
    </row>
    <row r="687" spans="1:4" x14ac:dyDescent="0.25">
      <c r="A687" s="2">
        <v>42401</v>
      </c>
      <c r="B687" s="1">
        <v>12557.6</v>
      </c>
      <c r="C687" s="5">
        <f t="shared" si="33"/>
        <v>5.3479360809556287E-3</v>
      </c>
      <c r="D687" s="5">
        <f t="shared" si="34"/>
        <v>5.7001447762701662E-2</v>
      </c>
    </row>
    <row r="688" spans="1:4" x14ac:dyDescent="0.25">
      <c r="A688" s="2">
        <v>42430</v>
      </c>
      <c r="B688" s="1">
        <v>12620.2</v>
      </c>
      <c r="C688" s="5">
        <f t="shared" si="33"/>
        <v>4.9850289864306063E-3</v>
      </c>
      <c r="D688" s="5">
        <f t="shared" si="34"/>
        <v>6.1154133979096859E-2</v>
      </c>
    </row>
    <row r="689" spans="1:4" x14ac:dyDescent="0.25">
      <c r="A689" s="2">
        <v>42461</v>
      </c>
      <c r="B689" s="1">
        <v>12703.7</v>
      </c>
      <c r="C689" s="5">
        <f t="shared" si="33"/>
        <v>6.6163769195417554E-3</v>
      </c>
      <c r="D689" s="5">
        <f t="shared" si="34"/>
        <v>6.4630211606955923E-2</v>
      </c>
    </row>
    <row r="690" spans="1:4" x14ac:dyDescent="0.25">
      <c r="A690" s="2">
        <v>42491</v>
      </c>
      <c r="B690" s="1">
        <v>12775.9</v>
      </c>
      <c r="C690" s="5">
        <f t="shared" si="33"/>
        <v>5.6833835811613831E-3</v>
      </c>
      <c r="D690" s="5">
        <f t="shared" si="34"/>
        <v>6.7879770641435133E-2</v>
      </c>
    </row>
    <row r="691" spans="1:4" x14ac:dyDescent="0.25">
      <c r="A691" s="2">
        <v>42522</v>
      </c>
      <c r="B691" s="1">
        <v>12841.1</v>
      </c>
      <c r="C691" s="5">
        <f t="shared" si="33"/>
        <v>5.1033586674911202E-3</v>
      </c>
      <c r="D691" s="5">
        <f t="shared" si="34"/>
        <v>6.9102746626037659E-2</v>
      </c>
    </row>
    <row r="692" spans="1:4" x14ac:dyDescent="0.25">
      <c r="A692" s="2">
        <v>42552</v>
      </c>
      <c r="B692" s="1">
        <v>12902.2</v>
      </c>
      <c r="C692" s="5">
        <f t="shared" si="33"/>
        <v>4.7581593477195039E-3</v>
      </c>
      <c r="D692" s="5">
        <f t="shared" si="34"/>
        <v>6.9736591189858421E-2</v>
      </c>
    </row>
    <row r="693" spans="1:4" x14ac:dyDescent="0.25">
      <c r="A693" s="2">
        <v>42583</v>
      </c>
      <c r="B693" s="1">
        <v>12988.9</v>
      </c>
      <c r="C693" s="5">
        <f t="shared" si="33"/>
        <v>6.7197842228456928E-3</v>
      </c>
      <c r="D693" s="5">
        <f t="shared" si="34"/>
        <v>7.2505532252204574E-2</v>
      </c>
    </row>
    <row r="694" spans="1:4" x14ac:dyDescent="0.25">
      <c r="A694" s="2">
        <v>42614</v>
      </c>
      <c r="B694" s="1">
        <v>13047.9</v>
      </c>
      <c r="C694" s="5">
        <f t="shared" si="33"/>
        <v>4.5423399979982459E-3</v>
      </c>
      <c r="D694" s="5">
        <f t="shared" si="34"/>
        <v>7.2109972638308095E-2</v>
      </c>
    </row>
    <row r="695" spans="1:4" x14ac:dyDescent="0.25">
      <c r="A695" s="2">
        <v>42644</v>
      </c>
      <c r="B695" s="1">
        <v>13112.8</v>
      </c>
      <c r="C695" s="5">
        <f t="shared" si="33"/>
        <v>4.9739804872814819E-3</v>
      </c>
      <c r="D695" s="5">
        <f t="shared" si="34"/>
        <v>7.3833857442347828E-2</v>
      </c>
    </row>
    <row r="696" spans="1:4" x14ac:dyDescent="0.25">
      <c r="A696" s="2">
        <v>42675</v>
      </c>
      <c r="B696" s="1">
        <v>13182.4</v>
      </c>
      <c r="C696" s="5">
        <f t="shared" si="33"/>
        <v>5.307790860838324E-3</v>
      </c>
      <c r="D696" s="5">
        <f t="shared" si="34"/>
        <v>7.1652711161694249E-2</v>
      </c>
    </row>
    <row r="697" spans="1:4" x14ac:dyDescent="0.25">
      <c r="A697" s="2">
        <v>42705</v>
      </c>
      <c r="B697" s="1">
        <v>13215.3</v>
      </c>
      <c r="C697" s="5">
        <f t="shared" si="33"/>
        <v>2.4957519116397542E-3</v>
      </c>
      <c r="D697" s="5">
        <f t="shared" si="34"/>
        <v>6.9069287707802296E-2</v>
      </c>
    </row>
    <row r="698" spans="1:4" x14ac:dyDescent="0.25">
      <c r="A698" s="2">
        <v>42736</v>
      </c>
      <c r="B698" s="1">
        <v>13286.4</v>
      </c>
      <c r="C698" s="5">
        <f t="shared" si="33"/>
        <v>5.3801275793965431E-3</v>
      </c>
      <c r="D698" s="5">
        <f t="shared" si="34"/>
        <v>6.3694879431261509E-2</v>
      </c>
    </row>
    <row r="699" spans="1:4" x14ac:dyDescent="0.25">
      <c r="A699" s="2">
        <v>42767</v>
      </c>
      <c r="B699" s="1">
        <v>13351.2</v>
      </c>
      <c r="C699" s="5">
        <f t="shared" si="33"/>
        <v>4.8771676300578548E-3</v>
      </c>
      <c r="D699" s="5">
        <f t="shared" si="34"/>
        <v>6.3196789195387737E-2</v>
      </c>
    </row>
    <row r="700" spans="1:4" x14ac:dyDescent="0.25">
      <c r="A700" s="2">
        <v>42795</v>
      </c>
      <c r="B700" s="1">
        <v>13420.1</v>
      </c>
      <c r="C700" s="5">
        <f t="shared" si="33"/>
        <v>5.1605848163460699E-3</v>
      </c>
      <c r="D700" s="5">
        <f t="shared" si="34"/>
        <v>6.3382513747801017E-2</v>
      </c>
    </row>
    <row r="701" spans="1:4" x14ac:dyDescent="0.25">
      <c r="A701" s="2">
        <v>42826</v>
      </c>
      <c r="B701" s="1">
        <v>13481</v>
      </c>
      <c r="C701" s="5">
        <f t="shared" si="33"/>
        <v>4.5379691656544097E-3</v>
      </c>
      <c r="D701" s="5">
        <f t="shared" si="34"/>
        <v>6.1186898305218174E-2</v>
      </c>
    </row>
    <row r="702" spans="1:4" x14ac:dyDescent="0.25">
      <c r="A702" s="2">
        <v>42856</v>
      </c>
      <c r="B702" s="1">
        <v>13539.7</v>
      </c>
      <c r="C702" s="5">
        <f t="shared" si="33"/>
        <v>4.3542763889918845E-3</v>
      </c>
      <c r="D702" s="5">
        <f t="shared" si="34"/>
        <v>5.9784437886959196E-2</v>
      </c>
    </row>
    <row r="703" spans="1:4" x14ac:dyDescent="0.25">
      <c r="A703" s="2">
        <v>42887</v>
      </c>
      <c r="B703" s="1">
        <v>13564.1</v>
      </c>
      <c r="C703" s="5">
        <f t="shared" si="33"/>
        <v>1.8021078753591713E-3</v>
      </c>
      <c r="D703" s="5">
        <f t="shared" si="34"/>
        <v>5.6303587698873114E-2</v>
      </c>
    </row>
    <row r="704" spans="1:4" x14ac:dyDescent="0.25">
      <c r="A704" s="2">
        <v>42917</v>
      </c>
      <c r="B704" s="1">
        <v>13628.9</v>
      </c>
      <c r="C704" s="5">
        <f t="shared" si="33"/>
        <v>4.7773165930655725E-3</v>
      </c>
      <c r="D704" s="5">
        <f t="shared" si="34"/>
        <v>5.6323727736354856E-2</v>
      </c>
    </row>
    <row r="705" spans="1:4" x14ac:dyDescent="0.25">
      <c r="A705" s="2">
        <v>42948</v>
      </c>
      <c r="B705" s="1">
        <v>13688</v>
      </c>
      <c r="C705" s="5">
        <f t="shared" si="33"/>
        <v>4.3363734417305455E-3</v>
      </c>
      <c r="D705" s="5">
        <f t="shared" si="34"/>
        <v>5.3822879535603496E-2</v>
      </c>
    </row>
    <row r="706" spans="1:4" x14ac:dyDescent="0.25">
      <c r="A706" s="2">
        <v>42979</v>
      </c>
      <c r="B706" s="1">
        <v>13733.8</v>
      </c>
      <c r="C706" s="5">
        <f t="shared" si="33"/>
        <v>3.3459964932787134E-3</v>
      </c>
      <c r="D706" s="5">
        <f t="shared" si="34"/>
        <v>5.2567846166815979E-2</v>
      </c>
    </row>
    <row r="707" spans="1:4" x14ac:dyDescent="0.25">
      <c r="A707" s="2">
        <v>43009</v>
      </c>
      <c r="B707" s="1">
        <v>13788.5</v>
      </c>
      <c r="C707" s="5">
        <f t="shared" si="33"/>
        <v>3.9828743683467671E-3</v>
      </c>
      <c r="D707" s="5">
        <f t="shared" si="34"/>
        <v>5.1529802940638136E-2</v>
      </c>
    </row>
    <row r="708" spans="1:4" x14ac:dyDescent="0.25">
      <c r="A708" s="2">
        <v>43040</v>
      </c>
      <c r="B708" s="1">
        <v>13814.7</v>
      </c>
      <c r="C708" s="5">
        <f t="shared" ref="C708:C771" si="35">B708/B707-1</f>
        <v>1.9001341697792995E-3</v>
      </c>
      <c r="D708" s="5">
        <f t="shared" si="34"/>
        <v>4.7965469110329062E-2</v>
      </c>
    </row>
    <row r="709" spans="1:4" x14ac:dyDescent="0.25">
      <c r="A709" s="2">
        <v>43070</v>
      </c>
      <c r="B709" s="1">
        <v>13860.3</v>
      </c>
      <c r="C709" s="5">
        <f t="shared" si="35"/>
        <v>3.3008317227301021E-3</v>
      </c>
      <c r="D709" s="5">
        <f t="shared" si="34"/>
        <v>4.8807064538830103E-2</v>
      </c>
    </row>
    <row r="710" spans="1:4" x14ac:dyDescent="0.25">
      <c r="A710" s="2">
        <v>43101</v>
      </c>
      <c r="B710" s="1">
        <v>13869.2</v>
      </c>
      <c r="C710" s="5">
        <f t="shared" si="35"/>
        <v>6.4212174339672856E-4</v>
      </c>
      <c r="D710" s="5">
        <f t="shared" si="34"/>
        <v>4.3864402697495253E-2</v>
      </c>
    </row>
    <row r="711" spans="1:4" x14ac:dyDescent="0.25">
      <c r="A711" s="2">
        <v>43132</v>
      </c>
      <c r="B711" s="1">
        <v>13907.3</v>
      </c>
      <c r="C711" s="5">
        <f t="shared" si="35"/>
        <v>2.7470942808525134E-3</v>
      </c>
      <c r="D711" s="5">
        <f t="shared" si="34"/>
        <v>4.165168673976849E-2</v>
      </c>
    </row>
    <row r="712" spans="1:4" x14ac:dyDescent="0.25">
      <c r="A712" s="2">
        <v>43160</v>
      </c>
      <c r="B712" s="1">
        <v>13966.4</v>
      </c>
      <c r="C712" s="5">
        <f t="shared" si="35"/>
        <v>4.2495667742841192E-3</v>
      </c>
      <c r="D712" s="5">
        <f t="shared" si="34"/>
        <v>4.0707595323432599E-2</v>
      </c>
    </row>
    <row r="713" spans="1:4" x14ac:dyDescent="0.25">
      <c r="A713" s="2">
        <v>43191</v>
      </c>
      <c r="B713" s="1">
        <v>13989.3</v>
      </c>
      <c r="C713" s="5">
        <f t="shared" si="35"/>
        <v>1.6396494443806642E-3</v>
      </c>
      <c r="D713" s="5">
        <f t="shared" si="34"/>
        <v>3.770491803278686E-2</v>
      </c>
    </row>
    <row r="714" spans="1:4" x14ac:dyDescent="0.25">
      <c r="A714" s="2">
        <v>43221</v>
      </c>
      <c r="B714" s="1">
        <v>14055.7</v>
      </c>
      <c r="C714" s="5">
        <f t="shared" si="35"/>
        <v>4.7464848133931259E-3</v>
      </c>
      <c r="D714" s="5">
        <f t="shared" si="34"/>
        <v>3.8110150151037248E-2</v>
      </c>
    </row>
    <row r="715" spans="1:4" x14ac:dyDescent="0.25">
      <c r="A715" s="2">
        <v>43252</v>
      </c>
      <c r="B715" s="1">
        <v>14117.5</v>
      </c>
      <c r="C715" s="5">
        <f t="shared" si="35"/>
        <v>4.3967927602324153E-3</v>
      </c>
      <c r="D715" s="5">
        <f t="shared" si="34"/>
        <v>4.0798873496951549E-2</v>
      </c>
    </row>
    <row r="716" spans="1:4" x14ac:dyDescent="0.25">
      <c r="A716" s="2">
        <v>43282</v>
      </c>
      <c r="B716" s="1">
        <v>14157</v>
      </c>
      <c r="C716" s="5">
        <f t="shared" si="35"/>
        <v>2.7979458119355982E-3</v>
      </c>
      <c r="D716" s="5">
        <f t="shared" si="34"/>
        <v>3.8748541701824735E-2</v>
      </c>
    </row>
    <row r="717" spans="1:4" x14ac:dyDescent="0.25">
      <c r="A717" s="2">
        <v>43313</v>
      </c>
      <c r="B717" s="1">
        <v>14206</v>
      </c>
      <c r="C717" s="5">
        <f t="shared" si="35"/>
        <v>3.4611852793671183E-3</v>
      </c>
      <c r="D717" s="5">
        <f t="shared" ref="D717:D780" si="36">B717/B705-1</f>
        <v>3.7843366452366967E-2</v>
      </c>
    </row>
    <row r="718" spans="1:4" x14ac:dyDescent="0.25">
      <c r="A718" s="2">
        <v>43344</v>
      </c>
      <c r="B718" s="1">
        <v>14238.2</v>
      </c>
      <c r="C718" s="5">
        <f t="shared" si="35"/>
        <v>2.2666478952555469E-3</v>
      </c>
      <c r="D718" s="5">
        <f t="shared" si="36"/>
        <v>3.6726907338100245E-2</v>
      </c>
    </row>
    <row r="719" spans="1:4" x14ac:dyDescent="0.25">
      <c r="A719" s="2">
        <v>43374</v>
      </c>
      <c r="B719" s="1">
        <v>14248.1</v>
      </c>
      <c r="C719" s="5">
        <f t="shared" si="35"/>
        <v>6.9531260973998421E-4</v>
      </c>
      <c r="D719" s="5">
        <f t="shared" si="36"/>
        <v>3.3332124596584078E-2</v>
      </c>
    </row>
    <row r="720" spans="1:4" x14ac:dyDescent="0.25">
      <c r="A720" s="2">
        <v>43405</v>
      </c>
      <c r="B720" s="1">
        <v>14258.7</v>
      </c>
      <c r="C720" s="5">
        <f t="shared" si="35"/>
        <v>7.4395884363531728E-4</v>
      </c>
      <c r="D720" s="5">
        <f t="shared" si="36"/>
        <v>3.2139677300267122E-2</v>
      </c>
    </row>
    <row r="721" spans="1:4" x14ac:dyDescent="0.25">
      <c r="A721" s="2">
        <v>43435</v>
      </c>
      <c r="B721" s="1">
        <v>14369.9</v>
      </c>
      <c r="C721" s="5">
        <f t="shared" si="35"/>
        <v>7.7987474313927496E-3</v>
      </c>
      <c r="D721" s="5">
        <f t="shared" si="36"/>
        <v>3.676688094774283E-2</v>
      </c>
    </row>
    <row r="722" spans="1:4" x14ac:dyDescent="0.25">
      <c r="A722" s="2">
        <v>43466</v>
      </c>
      <c r="B722" s="1">
        <v>14432.7</v>
      </c>
      <c r="C722" s="5">
        <f t="shared" si="35"/>
        <v>4.3702461395001002E-3</v>
      </c>
      <c r="D722" s="5">
        <f t="shared" si="36"/>
        <v>4.0629596516021049E-2</v>
      </c>
    </row>
    <row r="723" spans="1:4" x14ac:dyDescent="0.25">
      <c r="A723" s="2">
        <v>43497</v>
      </c>
      <c r="B723" s="1">
        <v>14470.5</v>
      </c>
      <c r="C723" s="5">
        <f t="shared" si="35"/>
        <v>2.6190525681264454E-3</v>
      </c>
      <c r="D723" s="5">
        <f t="shared" si="36"/>
        <v>4.049671755121409E-2</v>
      </c>
    </row>
    <row r="724" spans="1:4" x14ac:dyDescent="0.25">
      <c r="A724" s="2">
        <v>43525</v>
      </c>
      <c r="B724" s="1">
        <v>14513.9</v>
      </c>
      <c r="C724" s="5">
        <f t="shared" si="35"/>
        <v>2.9992052797069846E-3</v>
      </c>
      <c r="D724" s="5">
        <f t="shared" si="36"/>
        <v>3.9201225799060602E-2</v>
      </c>
    </row>
    <row r="725" spans="1:4" x14ac:dyDescent="0.25">
      <c r="A725" s="2">
        <v>43556</v>
      </c>
      <c r="B725" s="1">
        <v>14548.1</v>
      </c>
      <c r="C725" s="5">
        <f t="shared" si="35"/>
        <v>2.3563618324502489E-3</v>
      </c>
      <c r="D725" s="5">
        <f t="shared" si="36"/>
        <v>3.9944814965723774E-2</v>
      </c>
    </row>
    <row r="726" spans="1:4" x14ac:dyDescent="0.25">
      <c r="A726" s="2">
        <v>43586</v>
      </c>
      <c r="B726" s="1">
        <v>14660.8</v>
      </c>
      <c r="C726" s="5">
        <f t="shared" si="35"/>
        <v>7.7467160660154022E-3</v>
      </c>
      <c r="D726" s="5">
        <f t="shared" si="36"/>
        <v>4.3050150472761839E-2</v>
      </c>
    </row>
    <row r="727" spans="1:4" x14ac:dyDescent="0.25">
      <c r="A727" s="2">
        <v>43617</v>
      </c>
      <c r="B727" s="1">
        <v>14782.9</v>
      </c>
      <c r="C727" s="5">
        <f t="shared" si="35"/>
        <v>8.3283313325330788E-3</v>
      </c>
      <c r="D727" s="5">
        <f t="shared" si="36"/>
        <v>4.7132990968655974E-2</v>
      </c>
    </row>
    <row r="728" spans="1:4" x14ac:dyDescent="0.25">
      <c r="A728" s="2">
        <v>43647</v>
      </c>
      <c r="B728" s="1">
        <v>14865.4</v>
      </c>
      <c r="C728" s="5">
        <f t="shared" si="35"/>
        <v>5.580772378897203E-3</v>
      </c>
      <c r="D728" s="5">
        <f t="shared" si="36"/>
        <v>5.0038850038850002E-2</v>
      </c>
    </row>
    <row r="729" spans="1:4" x14ac:dyDescent="0.25">
      <c r="A729" s="2">
        <v>43678</v>
      </c>
      <c r="B729" s="1">
        <v>14947.6</v>
      </c>
      <c r="C729" s="5">
        <f t="shared" si="35"/>
        <v>5.5296191155300711E-3</v>
      </c>
      <c r="D729" s="5">
        <f t="shared" si="36"/>
        <v>5.2203294382655141E-2</v>
      </c>
    </row>
    <row r="730" spans="1:4" x14ac:dyDescent="0.25">
      <c r="A730" s="2">
        <v>43709</v>
      </c>
      <c r="B730" s="1">
        <v>15039.5</v>
      </c>
      <c r="C730" s="5">
        <f t="shared" si="35"/>
        <v>6.148144183681703E-3</v>
      </c>
      <c r="D730" s="5">
        <f t="shared" si="36"/>
        <v>5.627818123077355E-2</v>
      </c>
    </row>
    <row r="731" spans="1:4" x14ac:dyDescent="0.25">
      <c r="A731" s="2">
        <v>43739</v>
      </c>
      <c r="B731" s="1">
        <v>15174.6</v>
      </c>
      <c r="C731" s="5">
        <f t="shared" si="35"/>
        <v>8.9830114033047082E-3</v>
      </c>
      <c r="D731" s="5">
        <f t="shared" si="36"/>
        <v>6.5026214021518758E-2</v>
      </c>
    </row>
    <row r="732" spans="1:4" x14ac:dyDescent="0.25">
      <c r="A732" s="2">
        <v>43770</v>
      </c>
      <c r="B732" s="1">
        <v>15273.3</v>
      </c>
      <c r="C732" s="5">
        <f t="shared" si="35"/>
        <v>6.5042900636589351E-3</v>
      </c>
      <c r="D732" s="5">
        <f t="shared" si="36"/>
        <v>7.1156557049380176E-2</v>
      </c>
    </row>
    <row r="733" spans="1:4" x14ac:dyDescent="0.25">
      <c r="A733" s="2">
        <v>43800</v>
      </c>
      <c r="B733" s="1">
        <v>15334.3</v>
      </c>
      <c r="C733" s="5">
        <f t="shared" si="35"/>
        <v>3.9938978478784026E-3</v>
      </c>
      <c r="D733" s="5">
        <f t="shared" si="36"/>
        <v>6.7112506002129368E-2</v>
      </c>
    </row>
    <row r="734" spans="1:4" x14ac:dyDescent="0.25">
      <c r="A734" s="2">
        <v>43831</v>
      </c>
      <c r="B734" s="1">
        <v>15401.3</v>
      </c>
      <c r="C734" s="5">
        <f t="shared" si="35"/>
        <v>4.3692897621672167E-3</v>
      </c>
      <c r="D734" s="5">
        <f t="shared" si="36"/>
        <v>6.7111489880618214E-2</v>
      </c>
    </row>
    <row r="735" spans="1:4" x14ac:dyDescent="0.25">
      <c r="A735" s="2">
        <v>43862</v>
      </c>
      <c r="B735" s="1">
        <v>15453.8</v>
      </c>
      <c r="C735" s="5">
        <f t="shared" si="35"/>
        <v>3.408803152980644E-3</v>
      </c>
      <c r="D735" s="5">
        <f t="shared" si="36"/>
        <v>6.7952040357969645E-2</v>
      </c>
    </row>
    <row r="736" spans="1:4" x14ac:dyDescent="0.25">
      <c r="A736" s="2">
        <v>43891</v>
      </c>
      <c r="B736" s="1">
        <v>15980.6</v>
      </c>
      <c r="C736" s="5">
        <f t="shared" si="35"/>
        <v>3.4088703102149731E-2</v>
      </c>
      <c r="D736" s="5">
        <f t="shared" si="36"/>
        <v>0.10105485086709987</v>
      </c>
    </row>
    <row r="737" spans="1:4" x14ac:dyDescent="0.25">
      <c r="A737" s="2">
        <v>43922</v>
      </c>
      <c r="B737" s="1">
        <v>16999</v>
      </c>
      <c r="C737" s="5">
        <f t="shared" si="35"/>
        <v>6.3727269314043156E-2</v>
      </c>
      <c r="D737" s="5">
        <f t="shared" si="36"/>
        <v>0.16846873474886759</v>
      </c>
    </row>
    <row r="738" spans="1:4" x14ac:dyDescent="0.25">
      <c r="A738" s="2">
        <v>43952</v>
      </c>
      <c r="B738" s="1">
        <v>17868.400000000001</v>
      </c>
      <c r="C738" s="5">
        <f t="shared" si="35"/>
        <v>5.1144184952056193E-2</v>
      </c>
      <c r="D738" s="5">
        <f t="shared" si="36"/>
        <v>0.21878751500600258</v>
      </c>
    </row>
    <row r="739" spans="1:4" x14ac:dyDescent="0.25">
      <c r="A739" s="2">
        <v>43983</v>
      </c>
      <c r="B739" s="1">
        <v>18161.5</v>
      </c>
      <c r="C739" s="5">
        <f t="shared" si="35"/>
        <v>1.640325938528342E-2</v>
      </c>
      <c r="D739" s="5">
        <f t="shared" si="36"/>
        <v>0.22854784920414817</v>
      </c>
    </row>
    <row r="740" spans="1:4" x14ac:dyDescent="0.25">
      <c r="A740" s="2">
        <v>44013</v>
      </c>
      <c r="B740" s="1">
        <v>18311.400000000001</v>
      </c>
      <c r="C740" s="5">
        <f t="shared" si="35"/>
        <v>8.2537235360515826E-3</v>
      </c>
      <c r="D740" s="5">
        <f t="shared" si="36"/>
        <v>0.23181347289679399</v>
      </c>
    </row>
    <row r="741" spans="1:4" x14ac:dyDescent="0.25">
      <c r="A741" s="2">
        <v>44044</v>
      </c>
      <c r="B741" s="1">
        <v>18382.2</v>
      </c>
      <c r="C741" s="5">
        <f t="shared" si="35"/>
        <v>3.8664438546478497E-3</v>
      </c>
      <c r="D741" s="5">
        <f t="shared" si="36"/>
        <v>0.22977601755465771</v>
      </c>
    </row>
    <row r="742" spans="1:4" x14ac:dyDescent="0.25">
      <c r="A742" s="2">
        <v>44075</v>
      </c>
      <c r="B742" s="1">
        <v>18606.8</v>
      </c>
      <c r="C742" s="5">
        <f t="shared" si="35"/>
        <v>1.2218341656602405E-2</v>
      </c>
      <c r="D742" s="5">
        <f t="shared" si="36"/>
        <v>0.23719538548488983</v>
      </c>
    </row>
    <row r="743" spans="1:4" x14ac:dyDescent="0.25">
      <c r="A743" s="2">
        <v>44105</v>
      </c>
      <c r="B743" s="1">
        <v>18758.099999999999</v>
      </c>
      <c r="C743" s="5">
        <f t="shared" si="35"/>
        <v>8.1314358191628688E-3</v>
      </c>
      <c r="D743" s="5">
        <f t="shared" si="36"/>
        <v>0.2361512000316317</v>
      </c>
    </row>
    <row r="744" spans="1:4" x14ac:dyDescent="0.25">
      <c r="A744" s="2">
        <v>44136</v>
      </c>
      <c r="B744" s="1">
        <v>18972.900000000001</v>
      </c>
      <c r="C744" s="5">
        <f t="shared" si="35"/>
        <v>1.1451053145041579E-2</v>
      </c>
      <c r="D744" s="5">
        <f t="shared" si="36"/>
        <v>0.24222663078705997</v>
      </c>
    </row>
    <row r="745" spans="1:4" x14ac:dyDescent="0.25">
      <c r="A745" s="2">
        <v>44166</v>
      </c>
      <c r="B745" s="1">
        <v>19109.900000000001</v>
      </c>
      <c r="C745" s="5">
        <f t="shared" si="35"/>
        <v>7.2208254932033533E-3</v>
      </c>
      <c r="D745" s="5">
        <f t="shared" si="36"/>
        <v>0.24621926009012496</v>
      </c>
    </row>
    <row r="746" spans="1:4" x14ac:dyDescent="0.25">
      <c r="A746" s="2">
        <v>44197</v>
      </c>
      <c r="B746" s="1">
        <v>19334.599999999999</v>
      </c>
      <c r="C746" s="5">
        <f t="shared" si="35"/>
        <v>1.1758303287824567E-2</v>
      </c>
      <c r="D746" s="5">
        <f t="shared" si="36"/>
        <v>0.25538753222130595</v>
      </c>
    </row>
    <row r="747" spans="1:4" x14ac:dyDescent="0.25">
      <c r="A747" s="2">
        <v>44228</v>
      </c>
      <c r="B747" s="1">
        <v>19570.8</v>
      </c>
      <c r="C747" s="5">
        <f t="shared" si="35"/>
        <v>1.2216440991797084E-2</v>
      </c>
      <c r="D747" s="5">
        <f t="shared" si="36"/>
        <v>0.26640696786550877</v>
      </c>
    </row>
    <row r="748" spans="1:4" x14ac:dyDescent="0.25">
      <c r="A748" s="2">
        <v>44256</v>
      </c>
      <c r="B748" s="1">
        <v>19809.599999999999</v>
      </c>
      <c r="C748" s="5">
        <f t="shared" si="35"/>
        <v>1.2201851738304015E-2</v>
      </c>
      <c r="D748" s="5">
        <f t="shared" si="36"/>
        <v>0.23960301866012523</v>
      </c>
    </row>
    <row r="749" spans="1:4" x14ac:dyDescent="0.25">
      <c r="A749" s="2">
        <v>44287</v>
      </c>
      <c r="B749" s="1">
        <v>20135.3</v>
      </c>
      <c r="C749" s="5">
        <f t="shared" si="35"/>
        <v>1.6441523301833572E-2</v>
      </c>
      <c r="D749" s="5">
        <f t="shared" si="36"/>
        <v>0.18449908818165772</v>
      </c>
    </row>
    <row r="750" spans="1:4" x14ac:dyDescent="0.25">
      <c r="A750" s="2">
        <v>44317</v>
      </c>
      <c r="B750" s="1">
        <v>20439.5</v>
      </c>
      <c r="C750" s="5">
        <f t="shared" si="35"/>
        <v>1.5107795761672316E-2</v>
      </c>
      <c r="D750" s="5">
        <f t="shared" si="36"/>
        <v>0.14389089118219855</v>
      </c>
    </row>
    <row r="751" spans="1:4" x14ac:dyDescent="0.25">
      <c r="A751" s="2">
        <v>44348</v>
      </c>
      <c r="B751" s="1">
        <v>20482.400000000001</v>
      </c>
      <c r="C751" s="5">
        <f t="shared" si="35"/>
        <v>2.0988771740992895E-3</v>
      </c>
      <c r="D751" s="5">
        <f t="shared" si="36"/>
        <v>0.1277923079040828</v>
      </c>
    </row>
    <row r="752" spans="1:4" x14ac:dyDescent="0.25">
      <c r="A752" s="2">
        <v>44378</v>
      </c>
      <c r="B752" s="1">
        <v>20633.3</v>
      </c>
      <c r="C752" s="5">
        <f t="shared" si="35"/>
        <v>7.3673007069483543E-3</v>
      </c>
      <c r="D752" s="5">
        <f t="shared" si="36"/>
        <v>0.12680079076422324</v>
      </c>
    </row>
    <row r="753" spans="1:4" x14ac:dyDescent="0.25">
      <c r="A753" s="2">
        <v>44409</v>
      </c>
      <c r="B753" s="1">
        <v>20844.3</v>
      </c>
      <c r="C753" s="5">
        <f t="shared" si="35"/>
        <v>1.0226187764438954E-2</v>
      </c>
      <c r="D753" s="5">
        <f t="shared" si="36"/>
        <v>0.13393935437542837</v>
      </c>
    </row>
    <row r="754" spans="1:4" x14ac:dyDescent="0.25">
      <c r="A754" s="2">
        <v>44440</v>
      </c>
      <c r="B754" s="1">
        <v>20973.7</v>
      </c>
      <c r="C754" s="5">
        <f t="shared" si="35"/>
        <v>6.2079321445192015E-3</v>
      </c>
      <c r="D754" s="5">
        <f t="shared" si="36"/>
        <v>0.12720618268589989</v>
      </c>
    </row>
    <row r="755" spans="1:4" x14ac:dyDescent="0.25">
      <c r="A755" s="2">
        <v>44470</v>
      </c>
      <c r="B755" s="1">
        <v>21153.7</v>
      </c>
      <c r="C755" s="5">
        <f t="shared" si="35"/>
        <v>8.5821767260902959E-3</v>
      </c>
      <c r="D755" s="5">
        <f t="shared" si="36"/>
        <v>0.12771016254311474</v>
      </c>
    </row>
    <row r="756" spans="1:4" x14ac:dyDescent="0.25">
      <c r="A756" s="2">
        <v>44501</v>
      </c>
      <c r="B756" s="1">
        <v>21327.5</v>
      </c>
      <c r="C756" s="5">
        <f t="shared" si="35"/>
        <v>8.2160567654829819E-3</v>
      </c>
      <c r="D756" s="5">
        <f t="shared" si="36"/>
        <v>0.12410332632333487</v>
      </c>
    </row>
    <row r="757" spans="1:4" x14ac:dyDescent="0.25">
      <c r="A757" s="2">
        <v>44531</v>
      </c>
      <c r="B757" s="1">
        <v>21507.8</v>
      </c>
      <c r="C757" s="5">
        <f t="shared" si="35"/>
        <v>8.4538741062007983E-3</v>
      </c>
      <c r="D757" s="5">
        <f t="shared" si="36"/>
        <v>0.12547946352414185</v>
      </c>
    </row>
    <row r="758" spans="1:4" x14ac:dyDescent="0.25">
      <c r="A758" s="2">
        <v>44562</v>
      </c>
      <c r="B758" s="1">
        <v>21566.1</v>
      </c>
      <c r="C758" s="5">
        <f t="shared" si="35"/>
        <v>2.7106445103637355E-3</v>
      </c>
      <c r="D758" s="5">
        <f t="shared" si="36"/>
        <v>0.11541485213037772</v>
      </c>
    </row>
    <row r="759" spans="1:4" x14ac:dyDescent="0.25">
      <c r="A759" s="2">
        <v>44593</v>
      </c>
      <c r="B759" s="1">
        <v>21621</v>
      </c>
      <c r="C759" s="5">
        <f t="shared" si="35"/>
        <v>2.5456619416583948E-3</v>
      </c>
      <c r="D759" s="5">
        <f t="shared" si="36"/>
        <v>0.10475810901955973</v>
      </c>
    </row>
    <row r="760" spans="1:4" x14ac:dyDescent="0.25">
      <c r="A760" s="2">
        <v>44621</v>
      </c>
      <c r="B760" s="1">
        <v>21722.799999999999</v>
      </c>
      <c r="C760" s="5">
        <f t="shared" si="35"/>
        <v>4.7083853660792041E-3</v>
      </c>
      <c r="D760" s="5">
        <f t="shared" si="36"/>
        <v>9.6579436232937521E-2</v>
      </c>
    </row>
    <row r="761" spans="1:4" x14ac:dyDescent="0.25">
      <c r="A761" s="2">
        <v>44652</v>
      </c>
      <c r="B761" s="1">
        <v>21723.200000000001</v>
      </c>
      <c r="C761" s="5">
        <f t="shared" si="35"/>
        <v>1.8413832471031455E-5</v>
      </c>
      <c r="D761" s="5">
        <f t="shared" si="36"/>
        <v>7.886150193938013E-2</v>
      </c>
    </row>
    <row r="762" spans="1:4" x14ac:dyDescent="0.25">
      <c r="A762" s="2">
        <v>44682</v>
      </c>
      <c r="B762" s="1">
        <v>21696.6</v>
      </c>
      <c r="C762" s="5">
        <f t="shared" si="35"/>
        <v>-1.2244973116301017E-3</v>
      </c>
      <c r="D762" s="5">
        <f t="shared" si="36"/>
        <v>6.1503461434966544E-2</v>
      </c>
    </row>
    <row r="763" spans="1:4" x14ac:dyDescent="0.25">
      <c r="A763" s="2">
        <v>44713</v>
      </c>
      <c r="B763" s="1">
        <v>21652.400000000001</v>
      </c>
      <c r="C763" s="5">
        <f t="shared" si="35"/>
        <v>-2.0371855498094726E-3</v>
      </c>
      <c r="D763" s="5">
        <f t="shared" si="36"/>
        <v>5.712221224075309E-2</v>
      </c>
    </row>
    <row r="764" spans="1:4" x14ac:dyDescent="0.25">
      <c r="A764" s="2">
        <v>44743</v>
      </c>
      <c r="B764" s="1">
        <v>21644.6</v>
      </c>
      <c r="C764" s="5">
        <f t="shared" si="35"/>
        <v>-3.6023720234257262E-4</v>
      </c>
      <c r="D764" s="5">
        <f t="shared" si="36"/>
        <v>4.9013003252024623E-2</v>
      </c>
    </row>
    <row r="765" spans="1:4" x14ac:dyDescent="0.25">
      <c r="A765" s="2">
        <v>44774</v>
      </c>
      <c r="B765" s="1">
        <v>21626.7</v>
      </c>
      <c r="C765" s="5">
        <f t="shared" si="35"/>
        <v>-8.2699610988412608E-4</v>
      </c>
      <c r="D765" s="5">
        <f t="shared" si="36"/>
        <v>3.7535441343676812E-2</v>
      </c>
    </row>
    <row r="766" spans="1:4" x14ac:dyDescent="0.25">
      <c r="A766" s="2">
        <v>44805</v>
      </c>
      <c r="B766" s="1">
        <v>21507.7</v>
      </c>
      <c r="C766" s="5">
        <f t="shared" si="35"/>
        <v>-5.5024576102687961E-3</v>
      </c>
      <c r="D766" s="5">
        <f t="shared" si="36"/>
        <v>2.5460457620734456E-2</v>
      </c>
    </row>
    <row r="767" spans="1:4" x14ac:dyDescent="0.25">
      <c r="A767" s="2">
        <v>44835</v>
      </c>
      <c r="B767" s="1">
        <v>21433.4</v>
      </c>
      <c r="C767" s="5">
        <f t="shared" si="35"/>
        <v>-3.4545767329839938E-3</v>
      </c>
      <c r="D767" s="5">
        <f t="shared" si="36"/>
        <v>1.3222273172069254E-2</v>
      </c>
    </row>
    <row r="768" spans="1:4" x14ac:dyDescent="0.25">
      <c r="A768" s="2">
        <v>44866</v>
      </c>
      <c r="B768" s="1">
        <v>21367.1</v>
      </c>
      <c r="C768" s="5">
        <f t="shared" si="35"/>
        <v>-3.0933029757296282E-3</v>
      </c>
      <c r="D768" s="5">
        <f t="shared" si="36"/>
        <v>1.856757707185519E-3</v>
      </c>
    </row>
    <row r="769" spans="1:4" x14ac:dyDescent="0.25">
      <c r="A769" s="2">
        <v>44896</v>
      </c>
      <c r="B769" s="1">
        <v>21273.200000000001</v>
      </c>
      <c r="C769" s="5">
        <f t="shared" si="35"/>
        <v>-4.3946066616432633E-3</v>
      </c>
      <c r="D769" s="5">
        <f t="shared" si="36"/>
        <v>-1.0907670705511463E-2</v>
      </c>
    </row>
    <row r="770" spans="1:4" x14ac:dyDescent="0.25">
      <c r="A770" s="2">
        <v>44927</v>
      </c>
      <c r="B770" s="1">
        <v>21188.1</v>
      </c>
      <c r="C770" s="5">
        <f t="shared" si="35"/>
        <v>-4.0003384540173714E-3</v>
      </c>
      <c r="D770" s="5">
        <f t="shared" si="36"/>
        <v>-1.7527508450763007E-2</v>
      </c>
    </row>
    <row r="771" spans="1:4" x14ac:dyDescent="0.25">
      <c r="A771" s="2">
        <v>44958</v>
      </c>
      <c r="B771" s="1">
        <v>21117.599999999999</v>
      </c>
      <c r="C771" s="5">
        <f t="shared" si="35"/>
        <v>-3.3273394027779624E-3</v>
      </c>
      <c r="D771" s="5">
        <f t="shared" si="36"/>
        <v>-2.3282919383932343E-2</v>
      </c>
    </row>
    <row r="772" spans="1:4" x14ac:dyDescent="0.25">
      <c r="A772" s="2">
        <v>44986</v>
      </c>
      <c r="B772" s="1">
        <v>20870.5</v>
      </c>
      <c r="C772" s="5">
        <f t="shared" ref="C772:C792" si="37">B772/B771-1</f>
        <v>-1.1701140281092481E-2</v>
      </c>
      <c r="D772" s="5">
        <f t="shared" si="36"/>
        <v>-3.9235273537481352E-2</v>
      </c>
    </row>
    <row r="773" spans="1:4" x14ac:dyDescent="0.25">
      <c r="A773" s="2">
        <v>45017</v>
      </c>
      <c r="B773" s="1">
        <v>20711.900000000001</v>
      </c>
      <c r="C773" s="5">
        <f t="shared" si="37"/>
        <v>-7.5992429505761239E-3</v>
      </c>
      <c r="D773" s="5">
        <f t="shared" si="36"/>
        <v>-4.6553914708698518E-2</v>
      </c>
    </row>
    <row r="774" spans="1:4" x14ac:dyDescent="0.25">
      <c r="A774" s="2">
        <v>45047</v>
      </c>
      <c r="B774" s="1">
        <v>20804.599999999999</v>
      </c>
      <c r="C774" s="5">
        <f t="shared" si="37"/>
        <v>4.4756878895706453E-3</v>
      </c>
      <c r="D774" s="5">
        <f t="shared" si="36"/>
        <v>-4.1112432362674367E-2</v>
      </c>
    </row>
    <row r="775" spans="1:4" x14ac:dyDescent="0.25">
      <c r="A775" s="2">
        <v>45078</v>
      </c>
      <c r="B775" s="1">
        <v>20788.400000000001</v>
      </c>
      <c r="C775" s="5">
        <f t="shared" si="37"/>
        <v>-7.7867394710773308E-4</v>
      </c>
      <c r="D775" s="5">
        <f t="shared" si="36"/>
        <v>-3.9903197797934609E-2</v>
      </c>
    </row>
    <row r="776" spans="1:4" x14ac:dyDescent="0.25">
      <c r="A776" s="2">
        <v>45108</v>
      </c>
      <c r="B776" s="1">
        <v>20762.599999999999</v>
      </c>
      <c r="C776" s="5">
        <f t="shared" si="37"/>
        <v>-1.2410767543439283E-3</v>
      </c>
      <c r="D776" s="5">
        <f t="shared" si="36"/>
        <v>-4.0749193794295091E-2</v>
      </c>
    </row>
    <row r="777" spans="1:4" x14ac:dyDescent="0.25">
      <c r="A777" s="2">
        <v>45139</v>
      </c>
      <c r="B777" s="1">
        <v>20735.099999999999</v>
      </c>
      <c r="C777" s="5">
        <f t="shared" si="37"/>
        <v>-1.3244969319834432E-3</v>
      </c>
      <c r="D777" s="5">
        <f t="shared" si="36"/>
        <v>-4.1226816851392178E-2</v>
      </c>
    </row>
    <row r="778" spans="1:4" x14ac:dyDescent="0.25">
      <c r="A778" s="2">
        <v>45170</v>
      </c>
      <c r="B778" s="1">
        <v>20681.400000000001</v>
      </c>
      <c r="C778" s="5">
        <f t="shared" si="37"/>
        <v>-2.5898114790861015E-3</v>
      </c>
      <c r="D778" s="5">
        <f t="shared" si="36"/>
        <v>-3.8418798848784408E-2</v>
      </c>
    </row>
    <row r="779" spans="1:4" x14ac:dyDescent="0.25">
      <c r="A779" s="2">
        <v>45200</v>
      </c>
      <c r="B779" s="1">
        <v>20662.5</v>
      </c>
      <c r="C779" s="5">
        <f t="shared" si="37"/>
        <v>-9.138646319882815E-4</v>
      </c>
      <c r="D779" s="5">
        <f t="shared" si="36"/>
        <v>-3.5967228717795674E-2</v>
      </c>
    </row>
    <row r="780" spans="1:4" x14ac:dyDescent="0.25">
      <c r="A780" s="2">
        <v>45231</v>
      </c>
      <c r="B780" s="1">
        <v>20675.8</v>
      </c>
      <c r="C780" s="5">
        <f t="shared" si="37"/>
        <v>6.4367816091959185E-4</v>
      </c>
      <c r="D780" s="5">
        <f t="shared" si="36"/>
        <v>-3.2353478010586301E-2</v>
      </c>
    </row>
    <row r="781" spans="1:4" x14ac:dyDescent="0.25">
      <c r="A781" s="2">
        <v>45261</v>
      </c>
      <c r="B781" s="1">
        <v>20725.5</v>
      </c>
      <c r="C781" s="5">
        <f t="shared" si="37"/>
        <v>2.4037763955928604E-3</v>
      </c>
      <c r="D781" s="5">
        <f t="shared" ref="D781:D792" si="38">B781/B769-1</f>
        <v>-2.5746009063046471E-2</v>
      </c>
    </row>
    <row r="782" spans="1:4" x14ac:dyDescent="0.25">
      <c r="A782" s="2">
        <v>45292</v>
      </c>
      <c r="B782" s="1">
        <v>20726</v>
      </c>
      <c r="C782" s="5">
        <f t="shared" si="37"/>
        <v>2.4124870328767756E-5</v>
      </c>
      <c r="D782" s="5">
        <f t="shared" si="38"/>
        <v>-2.1809411886860919E-2</v>
      </c>
    </row>
    <row r="783" spans="1:4" x14ac:dyDescent="0.25">
      <c r="A783" s="2">
        <v>45323</v>
      </c>
      <c r="B783" s="1">
        <v>20762</v>
      </c>
      <c r="C783" s="5">
        <f t="shared" si="37"/>
        <v>1.7369487600116251E-3</v>
      </c>
      <c r="D783" s="5">
        <f t="shared" si="38"/>
        <v>-1.6839034738795999E-2</v>
      </c>
    </row>
    <row r="784" spans="1:4" x14ac:dyDescent="0.25">
      <c r="A784" s="2">
        <v>45352</v>
      </c>
      <c r="B784" s="1">
        <v>20863</v>
      </c>
      <c r="C784" s="5">
        <f t="shared" si="37"/>
        <v>4.8646565841441447E-3</v>
      </c>
      <c r="D784" s="5">
        <f t="shared" si="38"/>
        <v>-3.5935890371574519E-4</v>
      </c>
    </row>
    <row r="785" spans="1:4" x14ac:dyDescent="0.25">
      <c r="A785" s="2">
        <v>45383</v>
      </c>
      <c r="B785" s="1">
        <v>20881.2</v>
      </c>
      <c r="C785" s="5">
        <f t="shared" si="37"/>
        <v>8.7235776254623865E-4</v>
      </c>
      <c r="D785" s="5">
        <f t="shared" si="38"/>
        <v>8.1740448727543047E-3</v>
      </c>
    </row>
    <row r="786" spans="1:4" x14ac:dyDescent="0.25">
      <c r="A786" s="2">
        <v>45413</v>
      </c>
      <c r="B786" s="1">
        <v>20959.400000000001</v>
      </c>
      <c r="C786" s="5">
        <f t="shared" si="37"/>
        <v>3.7449954983430622E-3</v>
      </c>
      <c r="D786" s="5">
        <f t="shared" si="38"/>
        <v>7.4406621612528312E-3</v>
      </c>
    </row>
    <row r="787" spans="1:4" x14ac:dyDescent="0.25">
      <c r="A787" s="2">
        <v>45444</v>
      </c>
      <c r="B787" s="1">
        <v>21020.1</v>
      </c>
      <c r="C787" s="5">
        <f t="shared" si="37"/>
        <v>2.8960752693301117E-3</v>
      </c>
      <c r="D787" s="5">
        <f t="shared" si="38"/>
        <v>1.1145638914009659E-2</v>
      </c>
    </row>
    <row r="788" spans="1:4" x14ac:dyDescent="0.25">
      <c r="A788" s="2">
        <v>45474</v>
      </c>
      <c r="B788" s="1">
        <v>21039.3</v>
      </c>
      <c r="C788" s="5">
        <f t="shared" si="37"/>
        <v>9.1341144904166782E-4</v>
      </c>
      <c r="D788" s="5">
        <f t="shared" si="38"/>
        <v>1.3326847311993628E-2</v>
      </c>
    </row>
    <row r="789" spans="1:4" x14ac:dyDescent="0.25">
      <c r="A789" s="2">
        <v>45505</v>
      </c>
      <c r="B789" s="1">
        <v>21141.1</v>
      </c>
      <c r="C789" s="5">
        <f t="shared" si="37"/>
        <v>4.8385640206660696E-3</v>
      </c>
      <c r="D789" s="5">
        <f t="shared" si="38"/>
        <v>1.9580325149143318E-2</v>
      </c>
    </row>
    <row r="790" spans="1:4" x14ac:dyDescent="0.25">
      <c r="A790" s="2">
        <v>45536</v>
      </c>
      <c r="B790" s="1">
        <v>21222.400000000001</v>
      </c>
      <c r="C790" s="5">
        <f t="shared" si="37"/>
        <v>3.8455898699689683E-3</v>
      </c>
      <c r="D790" s="5">
        <f t="shared" si="38"/>
        <v>2.6158770682835675E-2</v>
      </c>
    </row>
    <row r="791" spans="1:4" x14ac:dyDescent="0.25">
      <c r="A791" s="2">
        <v>45566</v>
      </c>
      <c r="B791" s="1">
        <v>21311.9</v>
      </c>
      <c r="C791" s="5">
        <f t="shared" si="37"/>
        <v>4.2172421592279186E-3</v>
      </c>
      <c r="D791" s="5">
        <f t="shared" si="38"/>
        <v>3.1428917120387201E-2</v>
      </c>
    </row>
    <row r="792" spans="1:4" x14ac:dyDescent="0.25">
      <c r="A792" s="2">
        <v>45597</v>
      </c>
      <c r="B792" s="1">
        <v>21447.599999999999</v>
      </c>
      <c r="C792" s="5">
        <f t="shared" si="37"/>
        <v>6.3673346815626974E-3</v>
      </c>
      <c r="D792" s="5">
        <f t="shared" si="38"/>
        <v>3.732866442894589E-2</v>
      </c>
    </row>
    <row r="793" spans="1:4" x14ac:dyDescent="0.25">
      <c r="B793" s="1"/>
    </row>
    <row r="794" spans="1:4" x14ac:dyDescent="0.25">
      <c r="B794" s="1"/>
    </row>
    <row r="795" spans="1:4" x14ac:dyDescent="0.25">
      <c r="B795" s="1"/>
    </row>
    <row r="796" spans="1:4" x14ac:dyDescent="0.25">
      <c r="B796" s="1"/>
    </row>
    <row r="797" spans="1:4" x14ac:dyDescent="0.25">
      <c r="B797" s="1"/>
    </row>
    <row r="798" spans="1:4" x14ac:dyDescent="0.25">
      <c r="B798" s="1"/>
    </row>
    <row r="799" spans="1:4" x14ac:dyDescent="0.25">
      <c r="B799" s="1"/>
    </row>
    <row r="800" spans="1:4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</sheetData>
  <mergeCells count="2">
    <mergeCell ref="G1:L1"/>
    <mergeCell ref="N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D2B5-46B6-482F-9F5A-AEE63033D92F}">
  <sheetPr codeName="Sheet2"/>
  <dimension ref="A2:V2125"/>
  <sheetViews>
    <sheetView tabSelected="1" zoomScale="115" zoomScaleNormal="115" workbookViewId="0">
      <selection activeCell="P26" sqref="P26"/>
    </sheetView>
  </sheetViews>
  <sheetFormatPr defaultRowHeight="15" x14ac:dyDescent="0.25"/>
  <cols>
    <col min="1" max="1" width="14" style="2" customWidth="1"/>
    <col min="2" max="2" width="26.5703125" customWidth="1"/>
    <col min="4" max="4" width="11.85546875" style="5" customWidth="1"/>
    <col min="13" max="13" width="10.5703125" customWidth="1"/>
    <col min="14" max="22" width="11.5703125" customWidth="1"/>
  </cols>
  <sheetData>
    <row r="2" spans="12:22" x14ac:dyDescent="0.25">
      <c r="L2" s="53" t="s">
        <v>37</v>
      </c>
    </row>
    <row r="3" spans="12:22" x14ac:dyDescent="0.25">
      <c r="L3" s="50">
        <v>0.01</v>
      </c>
      <c r="M3" s="5">
        <f t="shared" ref="M3:M17" si="0">PERCENTILE(D:D,L3)</f>
        <v>-3.5146105222976652E-3</v>
      </c>
    </row>
    <row r="4" spans="12:22" x14ac:dyDescent="0.25">
      <c r="L4" s="50">
        <v>0.02</v>
      </c>
      <c r="M4" s="5">
        <f t="shared" si="0"/>
        <v>-1.7236210054997465E-3</v>
      </c>
    </row>
    <row r="5" spans="12:22" x14ac:dyDescent="0.25">
      <c r="L5" s="50">
        <v>0.03</v>
      </c>
      <c r="M5" s="5">
        <f t="shared" si="0"/>
        <v>-1.0163734162700827E-3</v>
      </c>
    </row>
    <row r="6" spans="12:22" x14ac:dyDescent="0.25">
      <c r="L6" s="50">
        <v>0.04</v>
      </c>
      <c r="M6" s="5">
        <f t="shared" si="0"/>
        <v>-5.9572879303256151E-4</v>
      </c>
    </row>
    <row r="7" spans="12:22" x14ac:dyDescent="0.25">
      <c r="L7" s="50">
        <v>0.05</v>
      </c>
      <c r="M7" s="5">
        <f t="shared" si="0"/>
        <v>-3.18511601186755E-4</v>
      </c>
    </row>
    <row r="8" spans="12:22" x14ac:dyDescent="0.25">
      <c r="L8" s="50">
        <v>0.1</v>
      </c>
      <c r="M8" s="5">
        <f t="shared" si="0"/>
        <v>1.0332040318339565E-3</v>
      </c>
    </row>
    <row r="9" spans="12:22" x14ac:dyDescent="0.25">
      <c r="L9" s="50">
        <v>0.25</v>
      </c>
      <c r="M9" s="5">
        <f t="shared" si="0"/>
        <v>3.1394849436444661E-3</v>
      </c>
    </row>
    <row r="10" spans="12:22" x14ac:dyDescent="0.25">
      <c r="L10" s="50">
        <v>0.5</v>
      </c>
      <c r="M10" s="5">
        <f t="shared" si="0"/>
        <v>5.2598127055709654E-3</v>
      </c>
    </row>
    <row r="11" spans="12:22" x14ac:dyDescent="0.25">
      <c r="L11" s="50">
        <v>0.75</v>
      </c>
      <c r="M11" s="5">
        <f t="shared" si="0"/>
        <v>7.3345641104867743E-3</v>
      </c>
    </row>
    <row r="12" spans="12:22" x14ac:dyDescent="0.25">
      <c r="L12" s="50">
        <v>0.9</v>
      </c>
      <c r="M12" s="5">
        <f t="shared" si="0"/>
        <v>9.8098737421854487E-3</v>
      </c>
    </row>
    <row r="13" spans="12:22" x14ac:dyDescent="0.25">
      <c r="L13" s="50">
        <v>0.95</v>
      </c>
      <c r="M13" s="5">
        <f t="shared" si="0"/>
        <v>1.1477248164356623E-2</v>
      </c>
      <c r="N13" s="2"/>
      <c r="O13" s="2"/>
      <c r="P13" s="2"/>
      <c r="Q13" s="2"/>
      <c r="R13" s="2"/>
      <c r="S13" s="2"/>
      <c r="T13" s="2"/>
    </row>
    <row r="14" spans="12:22" x14ac:dyDescent="0.25">
      <c r="L14" s="50">
        <v>0.96</v>
      </c>
      <c r="M14" s="5">
        <f t="shared" si="0"/>
        <v>1.2007428640278961E-2</v>
      </c>
      <c r="N14" s="2"/>
      <c r="O14" s="2"/>
      <c r="P14" s="2"/>
      <c r="Q14" s="2"/>
      <c r="R14" s="2"/>
      <c r="S14" s="2"/>
      <c r="T14" s="2"/>
    </row>
    <row r="15" spans="12:22" x14ac:dyDescent="0.25">
      <c r="L15" s="50">
        <v>0.97</v>
      </c>
      <c r="M15" s="5">
        <f t="shared" si="0"/>
        <v>1.2578568959143194E-2</v>
      </c>
      <c r="N15" s="2"/>
      <c r="O15" s="2"/>
      <c r="P15" s="2"/>
      <c r="Q15" s="2"/>
      <c r="R15" s="2"/>
      <c r="S15" s="2"/>
      <c r="T15" s="2"/>
      <c r="U15" s="2"/>
      <c r="V15" s="2"/>
    </row>
    <row r="16" spans="12:22" x14ac:dyDescent="0.25">
      <c r="L16" s="50">
        <v>0.98</v>
      </c>
      <c r="M16" s="5">
        <f t="shared" si="0"/>
        <v>1.342056010161787E-2</v>
      </c>
      <c r="N16" s="2"/>
      <c r="O16" s="2"/>
      <c r="P16" s="2"/>
      <c r="Q16" s="2"/>
      <c r="R16" s="2"/>
      <c r="S16" s="2"/>
      <c r="T16" s="2"/>
    </row>
    <row r="17" spans="1:21" x14ac:dyDescent="0.25">
      <c r="L17" s="50">
        <v>0.99</v>
      </c>
      <c r="M17" s="5">
        <f t="shared" si="0"/>
        <v>1.7811152622033317E-2</v>
      </c>
      <c r="N17" s="2"/>
      <c r="O17" s="2"/>
      <c r="P17" s="2"/>
      <c r="Q17" s="2"/>
      <c r="R17" s="2"/>
      <c r="S17" s="2"/>
      <c r="T17" s="2"/>
      <c r="U17" s="2"/>
    </row>
    <row r="18" spans="1:21" x14ac:dyDescent="0.25">
      <c r="L18" s="50"/>
      <c r="M18" s="5"/>
    </row>
    <row r="19" spans="1:21" x14ac:dyDescent="0.25">
      <c r="L19" s="7"/>
    </row>
    <row r="24" spans="1:21" ht="39" x14ac:dyDescent="0.25">
      <c r="A24" s="3" t="s">
        <v>0</v>
      </c>
      <c r="B24" s="6" t="s">
        <v>32</v>
      </c>
      <c r="C24" s="7" t="s">
        <v>31</v>
      </c>
      <c r="D24" s="4" t="s">
        <v>36</v>
      </c>
      <c r="E24" s="51"/>
      <c r="F24" s="51"/>
    </row>
    <row r="25" spans="1:21" x14ac:dyDescent="0.25">
      <c r="A25" s="2">
        <v>21551</v>
      </c>
      <c r="B25" s="1">
        <v>286.60000000000002</v>
      </c>
      <c r="C25">
        <v>55.42</v>
      </c>
    </row>
    <row r="26" spans="1:21" x14ac:dyDescent="0.25">
      <c r="A26" s="2">
        <v>21582</v>
      </c>
      <c r="B26" s="1">
        <v>287.7</v>
      </c>
      <c r="C26">
        <v>55.41</v>
      </c>
      <c r="D26" s="5">
        <f>B26/B25-1</f>
        <v>3.8381018841588954E-3</v>
      </c>
      <c r="E26" s="5"/>
      <c r="F26" s="5"/>
    </row>
    <row r="27" spans="1:21" x14ac:dyDescent="0.25">
      <c r="A27" s="2">
        <v>21610</v>
      </c>
      <c r="B27" s="1">
        <v>289.2</v>
      </c>
      <c r="C27">
        <v>55.44</v>
      </c>
      <c r="D27" s="5">
        <f t="shared" ref="D27:D90" si="1">B27/B26-1</f>
        <v>5.2137643378520337E-3</v>
      </c>
      <c r="E27" s="5"/>
      <c r="F27" s="5"/>
    </row>
    <row r="28" spans="1:21" x14ac:dyDescent="0.25">
      <c r="A28" s="2">
        <v>21641</v>
      </c>
      <c r="B28" s="1">
        <v>290.10000000000002</v>
      </c>
      <c r="C28">
        <v>57.59</v>
      </c>
      <c r="D28" s="5">
        <f t="shared" si="1"/>
        <v>3.1120331950209579E-3</v>
      </c>
      <c r="E28" s="5"/>
      <c r="F28" s="5"/>
    </row>
    <row r="29" spans="1:21" x14ac:dyDescent="0.25">
      <c r="A29" s="2">
        <v>21671</v>
      </c>
      <c r="B29" s="1">
        <v>292.2</v>
      </c>
      <c r="C29">
        <v>58.68</v>
      </c>
      <c r="D29" s="5">
        <f t="shared" si="1"/>
        <v>7.2388831437433243E-3</v>
      </c>
      <c r="E29" s="5"/>
      <c r="F29" s="5"/>
    </row>
    <row r="30" spans="1:21" x14ac:dyDescent="0.25">
      <c r="A30" s="2">
        <v>21702</v>
      </c>
      <c r="B30" s="1">
        <v>294.10000000000002</v>
      </c>
      <c r="C30">
        <v>58.47</v>
      </c>
      <c r="D30" s="5">
        <f t="shared" si="1"/>
        <v>6.5023956194387722E-3</v>
      </c>
      <c r="E30" s="5"/>
      <c r="F30" s="5"/>
    </row>
    <row r="31" spans="1:21" x14ac:dyDescent="0.25">
      <c r="A31" s="2">
        <v>21732</v>
      </c>
      <c r="B31" s="1">
        <v>295.2</v>
      </c>
      <c r="C31">
        <v>60.51</v>
      </c>
      <c r="D31" s="5">
        <f t="shared" si="1"/>
        <v>3.7402244134647766E-3</v>
      </c>
      <c r="E31" s="5"/>
      <c r="F31" s="5"/>
    </row>
    <row r="32" spans="1:21" x14ac:dyDescent="0.25">
      <c r="A32" s="2">
        <v>21763</v>
      </c>
      <c r="B32" s="1">
        <v>296.39999999999998</v>
      </c>
      <c r="C32">
        <v>59.6</v>
      </c>
      <c r="D32" s="5">
        <f t="shared" si="1"/>
        <v>4.0650406504063596E-3</v>
      </c>
      <c r="E32" s="5"/>
      <c r="F32" s="5"/>
    </row>
    <row r="33" spans="1:6" x14ac:dyDescent="0.25">
      <c r="A33" s="2">
        <v>21794</v>
      </c>
      <c r="B33" s="1">
        <v>296.7</v>
      </c>
      <c r="C33">
        <v>56.88</v>
      </c>
      <c r="D33" s="5">
        <f t="shared" si="1"/>
        <v>1.0121457489880026E-3</v>
      </c>
      <c r="E33" s="5"/>
      <c r="F33" s="5"/>
    </row>
    <row r="34" spans="1:6" x14ac:dyDescent="0.25">
      <c r="A34" s="2">
        <v>21824</v>
      </c>
      <c r="B34" s="1">
        <v>296.5</v>
      </c>
      <c r="C34">
        <v>57.52</v>
      </c>
      <c r="D34" s="5">
        <f t="shared" si="1"/>
        <v>-6.7408156386916662E-4</v>
      </c>
      <c r="E34" s="5"/>
      <c r="F34" s="5"/>
    </row>
    <row r="35" spans="1:6" x14ac:dyDescent="0.25">
      <c r="A35" s="2">
        <v>21855</v>
      </c>
      <c r="B35" s="1">
        <v>297.10000000000002</v>
      </c>
      <c r="C35">
        <v>58.28</v>
      </c>
      <c r="D35" s="5">
        <f t="shared" si="1"/>
        <v>2.0236087689713411E-3</v>
      </c>
      <c r="E35" s="5"/>
      <c r="F35" s="5"/>
    </row>
    <row r="36" spans="1:6" x14ac:dyDescent="0.25">
      <c r="A36" s="2">
        <v>21885</v>
      </c>
      <c r="B36" s="1">
        <v>297.8</v>
      </c>
      <c r="C36">
        <v>59.89</v>
      </c>
      <c r="D36" s="5">
        <f t="shared" si="1"/>
        <v>2.3561090541903695E-3</v>
      </c>
      <c r="E36" s="5"/>
      <c r="F36" s="5"/>
    </row>
    <row r="37" spans="1:6" x14ac:dyDescent="0.25">
      <c r="A37" s="2">
        <v>21916</v>
      </c>
      <c r="B37" s="1">
        <v>298.2</v>
      </c>
      <c r="C37">
        <v>55.61</v>
      </c>
      <c r="D37" s="5">
        <f t="shared" si="1"/>
        <v>1.343183344526544E-3</v>
      </c>
      <c r="E37" s="5"/>
      <c r="F37" s="5"/>
    </row>
    <row r="38" spans="1:6" x14ac:dyDescent="0.25">
      <c r="A38" s="2">
        <v>21947</v>
      </c>
      <c r="B38" s="1">
        <v>298.39999999999998</v>
      </c>
      <c r="C38">
        <v>56.12</v>
      </c>
      <c r="D38" s="5">
        <f t="shared" si="1"/>
        <v>6.7069081153592336E-4</v>
      </c>
      <c r="E38" s="5"/>
      <c r="F38" s="5"/>
    </row>
    <row r="39" spans="1:6" x14ac:dyDescent="0.25">
      <c r="A39" s="2">
        <v>21976</v>
      </c>
      <c r="B39" s="1">
        <v>299.3</v>
      </c>
      <c r="C39">
        <v>55.34</v>
      </c>
      <c r="D39" s="5">
        <f t="shared" si="1"/>
        <v>3.0160857908847483E-3</v>
      </c>
      <c r="E39" s="5"/>
      <c r="F39" s="5"/>
    </row>
    <row r="40" spans="1:6" x14ac:dyDescent="0.25">
      <c r="A40" s="2">
        <v>22007</v>
      </c>
      <c r="B40" s="1">
        <v>300.10000000000002</v>
      </c>
      <c r="C40">
        <v>54.37</v>
      </c>
      <c r="D40" s="5">
        <f t="shared" si="1"/>
        <v>2.6729034413632835E-3</v>
      </c>
      <c r="E40" s="5"/>
      <c r="F40" s="5"/>
    </row>
    <row r="41" spans="1:6" x14ac:dyDescent="0.25">
      <c r="A41" s="2">
        <v>22037</v>
      </c>
      <c r="B41" s="1">
        <v>300.89999999999998</v>
      </c>
      <c r="C41">
        <v>55.83</v>
      </c>
      <c r="D41" s="5">
        <f t="shared" si="1"/>
        <v>2.6657780739751669E-3</v>
      </c>
      <c r="E41" s="5"/>
      <c r="F41" s="5"/>
    </row>
    <row r="42" spans="1:6" x14ac:dyDescent="0.25">
      <c r="A42" s="2">
        <v>22068</v>
      </c>
      <c r="B42" s="1">
        <v>302.3</v>
      </c>
      <c r="C42">
        <v>56.92</v>
      </c>
      <c r="D42" s="5">
        <f t="shared" si="1"/>
        <v>4.6527085410437152E-3</v>
      </c>
      <c r="E42" s="5"/>
      <c r="F42" s="5"/>
    </row>
    <row r="43" spans="1:6" x14ac:dyDescent="0.25">
      <c r="A43" s="2">
        <v>22098</v>
      </c>
      <c r="B43" s="1">
        <v>304.10000000000002</v>
      </c>
      <c r="C43">
        <v>55.51</v>
      </c>
      <c r="D43" s="5">
        <f t="shared" si="1"/>
        <v>5.9543499834602276E-3</v>
      </c>
      <c r="E43" s="5"/>
      <c r="F43" s="5"/>
    </row>
    <row r="44" spans="1:6" x14ac:dyDescent="0.25">
      <c r="A44" s="2">
        <v>22129</v>
      </c>
      <c r="B44" s="1">
        <v>306.89999999999998</v>
      </c>
      <c r="C44">
        <v>56.96</v>
      </c>
      <c r="D44" s="5">
        <f t="shared" si="1"/>
        <v>9.2074975337059772E-3</v>
      </c>
      <c r="E44" s="5"/>
      <c r="F44" s="5"/>
    </row>
    <row r="45" spans="1:6" x14ac:dyDescent="0.25">
      <c r="A45" s="2">
        <v>22160</v>
      </c>
      <c r="B45" s="1">
        <v>308.39999999999998</v>
      </c>
      <c r="C45">
        <v>53.52</v>
      </c>
      <c r="D45" s="5">
        <f t="shared" si="1"/>
        <v>4.8875855327468187E-3</v>
      </c>
      <c r="E45" s="5"/>
      <c r="F45" s="5"/>
    </row>
    <row r="46" spans="1:6" x14ac:dyDescent="0.25">
      <c r="A46" s="2">
        <v>22190</v>
      </c>
      <c r="B46" s="1">
        <v>309.5</v>
      </c>
      <c r="C46">
        <v>53.39</v>
      </c>
      <c r="D46" s="5">
        <f t="shared" si="1"/>
        <v>3.5667963683527759E-3</v>
      </c>
      <c r="E46" s="5"/>
      <c r="F46" s="5"/>
    </row>
    <row r="47" spans="1:6" x14ac:dyDescent="0.25">
      <c r="A47" s="2">
        <v>22221</v>
      </c>
      <c r="B47" s="1">
        <v>310.89999999999998</v>
      </c>
      <c r="C47">
        <v>55.54</v>
      </c>
      <c r="D47" s="5">
        <f t="shared" si="1"/>
        <v>4.5234248788368348E-3</v>
      </c>
      <c r="E47" s="5"/>
      <c r="F47" s="5"/>
    </row>
    <row r="48" spans="1:6" x14ac:dyDescent="0.25">
      <c r="A48" s="2">
        <v>22251</v>
      </c>
      <c r="B48" s="1">
        <v>312.39999999999998</v>
      </c>
      <c r="C48">
        <v>58.11</v>
      </c>
      <c r="D48" s="5">
        <f t="shared" si="1"/>
        <v>4.8247024766805424E-3</v>
      </c>
      <c r="E48" s="5"/>
      <c r="F48" s="5"/>
    </row>
    <row r="49" spans="1:6" x14ac:dyDescent="0.25">
      <c r="A49" s="2">
        <v>22282</v>
      </c>
      <c r="B49" s="1">
        <v>314.10000000000002</v>
      </c>
      <c r="C49">
        <v>61.78</v>
      </c>
      <c r="D49" s="5">
        <f t="shared" si="1"/>
        <v>5.4417413572345197E-3</v>
      </c>
      <c r="E49" s="5"/>
      <c r="F49" s="5"/>
    </row>
    <row r="50" spans="1:6" x14ac:dyDescent="0.25">
      <c r="A50" s="2">
        <v>22313</v>
      </c>
      <c r="B50" s="1">
        <v>316.5</v>
      </c>
      <c r="C50">
        <v>63.44</v>
      </c>
      <c r="D50" s="5">
        <f t="shared" si="1"/>
        <v>7.6408787010504575E-3</v>
      </c>
      <c r="E50" s="5"/>
      <c r="F50" s="5"/>
    </row>
    <row r="51" spans="1:6" x14ac:dyDescent="0.25">
      <c r="A51" s="2">
        <v>22341</v>
      </c>
      <c r="B51" s="1">
        <v>318.3</v>
      </c>
      <c r="C51">
        <v>65.06</v>
      </c>
      <c r="D51" s="5">
        <f t="shared" si="1"/>
        <v>5.687203791469253E-3</v>
      </c>
      <c r="E51" s="5"/>
      <c r="F51" s="5"/>
    </row>
    <row r="52" spans="1:6" x14ac:dyDescent="0.25">
      <c r="A52" s="2">
        <v>22372</v>
      </c>
      <c r="B52" s="1">
        <v>319.89999999999998</v>
      </c>
      <c r="C52">
        <v>65.31</v>
      </c>
      <c r="D52" s="5">
        <f t="shared" si="1"/>
        <v>5.0267043669494083E-3</v>
      </c>
      <c r="E52" s="5"/>
      <c r="F52" s="5"/>
    </row>
    <row r="53" spans="1:6" x14ac:dyDescent="0.25">
      <c r="A53" s="2">
        <v>22402</v>
      </c>
      <c r="B53" s="1">
        <v>322.2</v>
      </c>
      <c r="C53">
        <v>66.56</v>
      </c>
      <c r="D53" s="5">
        <f t="shared" si="1"/>
        <v>7.1897467958736971E-3</v>
      </c>
      <c r="E53" s="5"/>
      <c r="F53" s="5"/>
    </row>
    <row r="54" spans="1:6" x14ac:dyDescent="0.25">
      <c r="A54" s="2">
        <v>22433</v>
      </c>
      <c r="B54" s="1">
        <v>324.3</v>
      </c>
      <c r="C54">
        <v>64.64</v>
      </c>
      <c r="D54" s="5">
        <f t="shared" si="1"/>
        <v>6.5176908752329066E-3</v>
      </c>
      <c r="E54" s="5"/>
      <c r="F54" s="5"/>
    </row>
    <row r="55" spans="1:6" x14ac:dyDescent="0.25">
      <c r="A55" s="2">
        <v>22463</v>
      </c>
      <c r="B55" s="1">
        <v>325.60000000000002</v>
      </c>
      <c r="C55">
        <v>66.760000000000005</v>
      </c>
      <c r="D55" s="5">
        <f t="shared" si="1"/>
        <v>4.0086339808820259E-3</v>
      </c>
      <c r="E55" s="5"/>
      <c r="F55" s="5"/>
    </row>
    <row r="56" spans="1:6" x14ac:dyDescent="0.25">
      <c r="A56" s="2">
        <v>22494</v>
      </c>
      <c r="B56" s="1">
        <v>327.60000000000002</v>
      </c>
      <c r="C56">
        <v>68.069999999999993</v>
      </c>
      <c r="D56" s="5">
        <f t="shared" si="1"/>
        <v>6.1425061425062211E-3</v>
      </c>
      <c r="E56" s="5"/>
      <c r="F56" s="5"/>
    </row>
    <row r="57" spans="1:6" x14ac:dyDescent="0.25">
      <c r="A57" s="2">
        <v>22525</v>
      </c>
      <c r="B57" s="1">
        <v>329.5</v>
      </c>
      <c r="C57">
        <v>66.73</v>
      </c>
      <c r="D57" s="5">
        <f t="shared" si="1"/>
        <v>5.7997557997557792E-3</v>
      </c>
      <c r="E57" s="5"/>
      <c r="F57" s="5"/>
    </row>
    <row r="58" spans="1:6" x14ac:dyDescent="0.25">
      <c r="A58" s="2">
        <v>22555</v>
      </c>
      <c r="B58" s="1">
        <v>331.1</v>
      </c>
      <c r="C58">
        <v>68.62</v>
      </c>
      <c r="D58" s="5">
        <f t="shared" si="1"/>
        <v>4.8558421851290223E-3</v>
      </c>
      <c r="E58" s="5"/>
      <c r="F58" s="5"/>
    </row>
    <row r="59" spans="1:6" x14ac:dyDescent="0.25">
      <c r="A59" s="2">
        <v>22586</v>
      </c>
      <c r="B59" s="1">
        <v>333.4</v>
      </c>
      <c r="C59">
        <v>71.319999999999993</v>
      </c>
      <c r="D59" s="5">
        <f t="shared" si="1"/>
        <v>6.9465418302625537E-3</v>
      </c>
      <c r="E59" s="5"/>
      <c r="F59" s="5"/>
    </row>
    <row r="60" spans="1:6" x14ac:dyDescent="0.25">
      <c r="A60" s="2">
        <v>22616</v>
      </c>
      <c r="B60" s="1">
        <v>335.5</v>
      </c>
      <c r="C60">
        <v>71.55</v>
      </c>
      <c r="D60" s="5">
        <f t="shared" si="1"/>
        <v>6.2987402519496527E-3</v>
      </c>
      <c r="E60" s="5"/>
      <c r="F60" s="5"/>
    </row>
    <row r="61" spans="1:6" x14ac:dyDescent="0.25">
      <c r="A61" s="2">
        <v>22647</v>
      </c>
      <c r="B61" s="1">
        <v>337.5</v>
      </c>
      <c r="C61">
        <v>68.84</v>
      </c>
      <c r="D61" s="5">
        <f t="shared" si="1"/>
        <v>5.9612518628913147E-3</v>
      </c>
      <c r="E61" s="5"/>
      <c r="F61" s="5"/>
    </row>
    <row r="62" spans="1:6" x14ac:dyDescent="0.25">
      <c r="A62" s="2">
        <v>22678</v>
      </c>
      <c r="B62" s="1">
        <v>340.1</v>
      </c>
      <c r="C62">
        <v>69.959999999999994</v>
      </c>
      <c r="D62" s="5">
        <f t="shared" si="1"/>
        <v>7.7037037037037681E-3</v>
      </c>
      <c r="E62" s="5"/>
      <c r="F62" s="5"/>
    </row>
    <row r="63" spans="1:6" x14ac:dyDescent="0.25">
      <c r="A63" s="2">
        <v>22706</v>
      </c>
      <c r="B63" s="1">
        <v>343.1</v>
      </c>
      <c r="C63">
        <v>69.55</v>
      </c>
      <c r="D63" s="5">
        <f t="shared" si="1"/>
        <v>8.820935019111964E-3</v>
      </c>
      <c r="E63" s="5"/>
      <c r="F63" s="5"/>
    </row>
    <row r="64" spans="1:6" x14ac:dyDescent="0.25">
      <c r="A64" s="2">
        <v>22737</v>
      </c>
      <c r="B64" s="1">
        <v>345.5</v>
      </c>
      <c r="C64">
        <v>65.239999999999995</v>
      </c>
      <c r="D64" s="5">
        <f t="shared" si="1"/>
        <v>6.9950451763334254E-3</v>
      </c>
      <c r="E64" s="5"/>
      <c r="F64" s="5"/>
    </row>
    <row r="65" spans="1:6" x14ac:dyDescent="0.25">
      <c r="A65" s="2">
        <v>22767</v>
      </c>
      <c r="B65" s="1">
        <v>347.5</v>
      </c>
      <c r="C65">
        <v>59.63</v>
      </c>
      <c r="D65" s="5">
        <f t="shared" si="1"/>
        <v>5.7887120115773794E-3</v>
      </c>
      <c r="E65" s="5"/>
      <c r="F65" s="5"/>
    </row>
    <row r="66" spans="1:6" x14ac:dyDescent="0.25">
      <c r="A66" s="2">
        <v>22798</v>
      </c>
      <c r="B66" s="1">
        <v>349.3</v>
      </c>
      <c r="C66">
        <v>54.75</v>
      </c>
      <c r="D66" s="5">
        <f t="shared" si="1"/>
        <v>5.1798561151079614E-3</v>
      </c>
      <c r="E66" s="5"/>
      <c r="F66" s="5"/>
    </row>
    <row r="67" spans="1:6" x14ac:dyDescent="0.25">
      <c r="A67" s="2">
        <v>22828</v>
      </c>
      <c r="B67" s="1">
        <v>350.8</v>
      </c>
      <c r="C67">
        <v>58.23</v>
      </c>
      <c r="D67" s="5">
        <f t="shared" si="1"/>
        <v>4.294302891497237E-3</v>
      </c>
      <c r="E67" s="5"/>
      <c r="F67" s="5"/>
    </row>
    <row r="68" spans="1:6" x14ac:dyDescent="0.25">
      <c r="A68" s="2">
        <v>22859</v>
      </c>
      <c r="B68" s="1">
        <v>352.8</v>
      </c>
      <c r="C68">
        <v>59.12</v>
      </c>
      <c r="D68" s="5">
        <f t="shared" si="1"/>
        <v>5.7012542759407037E-3</v>
      </c>
      <c r="E68" s="5"/>
      <c r="F68" s="5"/>
    </row>
    <row r="69" spans="1:6" x14ac:dyDescent="0.25">
      <c r="A69" s="2">
        <v>22890</v>
      </c>
      <c r="B69" s="1">
        <v>354.9</v>
      </c>
      <c r="C69">
        <v>56.27</v>
      </c>
      <c r="D69" s="5">
        <f t="shared" si="1"/>
        <v>5.9523809523809312E-3</v>
      </c>
      <c r="E69" s="5"/>
      <c r="F69" s="5"/>
    </row>
    <row r="70" spans="1:6" x14ac:dyDescent="0.25">
      <c r="A70" s="2">
        <v>22920</v>
      </c>
      <c r="B70" s="1">
        <v>357.2</v>
      </c>
      <c r="C70">
        <v>56.52</v>
      </c>
      <c r="D70" s="5">
        <f t="shared" si="1"/>
        <v>6.4806987883911926E-3</v>
      </c>
      <c r="E70" s="5"/>
      <c r="F70" s="5"/>
    </row>
    <row r="71" spans="1:6" x14ac:dyDescent="0.25">
      <c r="A71" s="2">
        <v>22951</v>
      </c>
      <c r="B71" s="1">
        <v>359.8</v>
      </c>
      <c r="C71">
        <v>62.26</v>
      </c>
      <c r="D71" s="5">
        <f t="shared" si="1"/>
        <v>7.2788353863382227E-3</v>
      </c>
      <c r="E71" s="5"/>
      <c r="F71" s="5"/>
    </row>
    <row r="72" spans="1:6" x14ac:dyDescent="0.25">
      <c r="A72" s="2">
        <v>22981</v>
      </c>
      <c r="B72" s="1">
        <v>362.7</v>
      </c>
      <c r="C72">
        <v>63.1</v>
      </c>
      <c r="D72" s="5">
        <f t="shared" si="1"/>
        <v>8.060033351862117E-3</v>
      </c>
      <c r="E72" s="5"/>
      <c r="F72" s="5"/>
    </row>
    <row r="73" spans="1:6" x14ac:dyDescent="0.25">
      <c r="A73" s="2">
        <v>23012</v>
      </c>
      <c r="B73" s="1">
        <v>365.2</v>
      </c>
      <c r="C73">
        <v>66.2</v>
      </c>
      <c r="D73" s="5">
        <f t="shared" si="1"/>
        <v>6.8927488282326532E-3</v>
      </c>
      <c r="E73" s="5"/>
      <c r="F73" s="5"/>
    </row>
    <row r="74" spans="1:6" x14ac:dyDescent="0.25">
      <c r="A74" s="2">
        <v>23043</v>
      </c>
      <c r="B74" s="1">
        <v>367.9</v>
      </c>
      <c r="C74">
        <v>64.290000000000006</v>
      </c>
      <c r="D74" s="5">
        <f t="shared" si="1"/>
        <v>7.3932092004380667E-3</v>
      </c>
      <c r="E74" s="5"/>
      <c r="F74" s="5"/>
    </row>
    <row r="75" spans="1:6" x14ac:dyDescent="0.25">
      <c r="A75" s="2">
        <v>23071</v>
      </c>
      <c r="B75" s="1">
        <v>370.7</v>
      </c>
      <c r="C75">
        <v>66.569999999999993</v>
      </c>
      <c r="D75" s="5">
        <f t="shared" si="1"/>
        <v>7.6107637945093121E-3</v>
      </c>
      <c r="E75" s="5"/>
      <c r="F75" s="5"/>
    </row>
    <row r="76" spans="1:6" x14ac:dyDescent="0.25">
      <c r="A76" s="2">
        <v>23102</v>
      </c>
      <c r="B76" s="1">
        <v>373.3</v>
      </c>
      <c r="C76">
        <v>69.8</v>
      </c>
      <c r="D76" s="5">
        <f t="shared" si="1"/>
        <v>7.0137577555975383E-3</v>
      </c>
      <c r="E76" s="5"/>
      <c r="F76" s="5"/>
    </row>
    <row r="77" spans="1:6" x14ac:dyDescent="0.25">
      <c r="A77" s="2">
        <v>23132</v>
      </c>
      <c r="B77" s="1">
        <v>376.1</v>
      </c>
      <c r="C77">
        <v>70.8</v>
      </c>
      <c r="D77" s="5">
        <f t="shared" si="1"/>
        <v>7.500669702652063E-3</v>
      </c>
      <c r="E77" s="5"/>
      <c r="F77" s="5"/>
    </row>
    <row r="78" spans="1:6" x14ac:dyDescent="0.25">
      <c r="A78" s="2">
        <v>23163</v>
      </c>
      <c r="B78" s="1">
        <v>378.4</v>
      </c>
      <c r="C78">
        <v>69.37</v>
      </c>
      <c r="D78" s="5">
        <f t="shared" si="1"/>
        <v>6.1153948417973503E-3</v>
      </c>
      <c r="E78" s="5"/>
      <c r="F78" s="5"/>
    </row>
    <row r="79" spans="1:6" x14ac:dyDescent="0.25">
      <c r="A79" s="2">
        <v>23193</v>
      </c>
      <c r="B79" s="1">
        <v>381.1</v>
      </c>
      <c r="C79">
        <v>69.13</v>
      </c>
      <c r="D79" s="5">
        <f t="shared" si="1"/>
        <v>7.1353065539112581E-3</v>
      </c>
      <c r="E79" s="5"/>
      <c r="F79" s="5"/>
    </row>
    <row r="80" spans="1:6" x14ac:dyDescent="0.25">
      <c r="A80" s="2">
        <v>23224</v>
      </c>
      <c r="B80" s="1">
        <v>383.6</v>
      </c>
      <c r="C80">
        <v>72.5</v>
      </c>
      <c r="D80" s="5">
        <f t="shared" si="1"/>
        <v>6.559958016268741E-3</v>
      </c>
      <c r="E80" s="5"/>
      <c r="F80" s="5"/>
    </row>
    <row r="81" spans="1:6" x14ac:dyDescent="0.25">
      <c r="A81" s="2">
        <v>23255</v>
      </c>
      <c r="B81" s="1">
        <v>386</v>
      </c>
      <c r="C81">
        <v>71.7</v>
      </c>
      <c r="D81" s="5">
        <f t="shared" si="1"/>
        <v>6.2565172054223073E-3</v>
      </c>
      <c r="E81" s="5"/>
      <c r="F81" s="5"/>
    </row>
    <row r="82" spans="1:6" x14ac:dyDescent="0.25">
      <c r="A82" s="2">
        <v>23285</v>
      </c>
      <c r="B82" s="1">
        <v>388.3</v>
      </c>
      <c r="C82">
        <v>74.010000000000005</v>
      </c>
      <c r="D82" s="5">
        <f t="shared" si="1"/>
        <v>5.9585492227980374E-3</v>
      </c>
      <c r="E82" s="5"/>
      <c r="F82" s="5"/>
    </row>
    <row r="83" spans="1:6" x14ac:dyDescent="0.25">
      <c r="A83" s="2">
        <v>23316</v>
      </c>
      <c r="B83" s="1">
        <v>391.5</v>
      </c>
      <c r="C83">
        <v>73.23</v>
      </c>
      <c r="D83" s="5">
        <f t="shared" si="1"/>
        <v>8.2410507339685246E-3</v>
      </c>
      <c r="E83" s="5"/>
      <c r="F83" s="5"/>
    </row>
    <row r="84" spans="1:6" x14ac:dyDescent="0.25">
      <c r="A84" s="2">
        <v>23346</v>
      </c>
      <c r="B84" s="1">
        <v>393.2</v>
      </c>
      <c r="C84">
        <v>75.02</v>
      </c>
      <c r="D84" s="5">
        <f t="shared" si="1"/>
        <v>4.3422733077904674E-3</v>
      </c>
      <c r="E84" s="5"/>
      <c r="F84" s="5"/>
    </row>
    <row r="85" spans="1:6" x14ac:dyDescent="0.25">
      <c r="A85" s="2">
        <v>23377</v>
      </c>
      <c r="B85" s="1">
        <v>395.2</v>
      </c>
      <c r="C85">
        <v>77.040000000000006</v>
      </c>
      <c r="D85" s="5">
        <f t="shared" si="1"/>
        <v>5.0864699898269805E-3</v>
      </c>
      <c r="E85" s="5"/>
      <c r="F85" s="5"/>
    </row>
    <row r="86" spans="1:6" x14ac:dyDescent="0.25">
      <c r="A86" s="2">
        <v>23408</v>
      </c>
      <c r="B86" s="1">
        <v>397.6</v>
      </c>
      <c r="C86">
        <v>77.8</v>
      </c>
      <c r="D86" s="5">
        <f t="shared" si="1"/>
        <v>6.0728744939271273E-3</v>
      </c>
      <c r="E86" s="5"/>
      <c r="F86" s="5"/>
    </row>
    <row r="87" spans="1:6" x14ac:dyDescent="0.25">
      <c r="A87" s="2">
        <v>23437</v>
      </c>
      <c r="B87" s="1">
        <v>399.8</v>
      </c>
      <c r="C87">
        <v>78.98</v>
      </c>
      <c r="D87" s="5">
        <f t="shared" si="1"/>
        <v>5.5331991951710346E-3</v>
      </c>
      <c r="E87" s="5"/>
      <c r="F87" s="5"/>
    </row>
    <row r="88" spans="1:6" x14ac:dyDescent="0.25">
      <c r="A88" s="2">
        <v>23468</v>
      </c>
      <c r="B88" s="1">
        <v>401.7</v>
      </c>
      <c r="C88">
        <v>79.459999999999994</v>
      </c>
      <c r="D88" s="5">
        <f t="shared" si="1"/>
        <v>4.7523761880940985E-3</v>
      </c>
      <c r="E88" s="5"/>
      <c r="F88" s="5"/>
    </row>
    <row r="89" spans="1:6" x14ac:dyDescent="0.25">
      <c r="A89" s="2">
        <v>23498</v>
      </c>
      <c r="B89" s="1">
        <v>404.2</v>
      </c>
      <c r="C89">
        <v>80.37</v>
      </c>
      <c r="D89" s="5">
        <f t="shared" si="1"/>
        <v>6.2235499128702187E-3</v>
      </c>
      <c r="E89" s="5"/>
      <c r="F89" s="5"/>
    </row>
    <row r="90" spans="1:6" x14ac:dyDescent="0.25">
      <c r="A90" s="2">
        <v>23529</v>
      </c>
      <c r="B90" s="1">
        <v>407.1</v>
      </c>
      <c r="C90">
        <v>81.69</v>
      </c>
      <c r="D90" s="5">
        <f t="shared" si="1"/>
        <v>7.1746660069273993E-3</v>
      </c>
      <c r="E90" s="5"/>
      <c r="F90" s="5"/>
    </row>
    <row r="91" spans="1:6" x14ac:dyDescent="0.25">
      <c r="A91" s="2">
        <v>23559</v>
      </c>
      <c r="B91" s="1">
        <v>410.1</v>
      </c>
      <c r="C91">
        <v>83.18</v>
      </c>
      <c r="D91" s="5">
        <f t="shared" ref="D91:D154" si="2">B91/B90-1</f>
        <v>7.3691967575533202E-3</v>
      </c>
      <c r="E91" s="5"/>
      <c r="F91" s="5"/>
    </row>
    <row r="92" spans="1:6" x14ac:dyDescent="0.25">
      <c r="A92" s="2">
        <v>23590</v>
      </c>
      <c r="B92" s="1">
        <v>413.4</v>
      </c>
      <c r="C92">
        <v>81.83</v>
      </c>
      <c r="D92" s="5">
        <f t="shared" si="2"/>
        <v>8.0468178493049436E-3</v>
      </c>
      <c r="E92" s="5"/>
      <c r="F92" s="5"/>
    </row>
    <row r="93" spans="1:6" x14ac:dyDescent="0.25">
      <c r="A93" s="2">
        <v>23621</v>
      </c>
      <c r="B93" s="1">
        <v>416.9</v>
      </c>
      <c r="C93">
        <v>84.18</v>
      </c>
      <c r="D93" s="5">
        <f t="shared" si="2"/>
        <v>8.4663763909047507E-3</v>
      </c>
      <c r="E93" s="5"/>
      <c r="F93" s="5"/>
    </row>
    <row r="94" spans="1:6" x14ac:dyDescent="0.25">
      <c r="A94" s="2">
        <v>23651</v>
      </c>
      <c r="B94" s="1">
        <v>419.1</v>
      </c>
      <c r="C94">
        <v>84.86</v>
      </c>
      <c r="D94" s="5">
        <f t="shared" si="2"/>
        <v>5.2770448548813409E-3</v>
      </c>
      <c r="E94" s="5"/>
      <c r="F94" s="5"/>
    </row>
    <row r="95" spans="1:6" x14ac:dyDescent="0.25">
      <c r="A95" s="2">
        <v>23682</v>
      </c>
      <c r="B95" s="1">
        <v>422</v>
      </c>
      <c r="C95">
        <v>84.42</v>
      </c>
      <c r="D95" s="5">
        <f t="shared" si="2"/>
        <v>6.9195895967548715E-3</v>
      </c>
      <c r="E95" s="5"/>
      <c r="F95" s="5"/>
    </row>
    <row r="96" spans="1:6" x14ac:dyDescent="0.25">
      <c r="A96" s="2">
        <v>23712</v>
      </c>
      <c r="B96" s="1">
        <v>424.7</v>
      </c>
      <c r="C96">
        <v>84.75</v>
      </c>
      <c r="D96" s="5">
        <f t="shared" si="2"/>
        <v>6.3981042654028819E-3</v>
      </c>
      <c r="E96" s="5"/>
      <c r="F96" s="5"/>
    </row>
    <row r="97" spans="1:6" x14ac:dyDescent="0.25">
      <c r="A97" s="2">
        <v>23743</v>
      </c>
      <c r="B97" s="1">
        <v>427.5</v>
      </c>
      <c r="C97">
        <v>87.56</v>
      </c>
      <c r="D97" s="5">
        <f t="shared" si="2"/>
        <v>6.5928890981870047E-3</v>
      </c>
      <c r="E97" s="5"/>
      <c r="F97" s="5"/>
    </row>
    <row r="98" spans="1:6" x14ac:dyDescent="0.25">
      <c r="A98" s="2">
        <v>23774</v>
      </c>
      <c r="B98" s="1">
        <v>430.4</v>
      </c>
      <c r="C98">
        <v>87.43</v>
      </c>
      <c r="D98" s="5">
        <f t="shared" si="2"/>
        <v>6.7836257309941139E-3</v>
      </c>
      <c r="E98" s="5"/>
      <c r="F98" s="5"/>
    </row>
    <row r="99" spans="1:6" x14ac:dyDescent="0.25">
      <c r="A99" s="2">
        <v>23802</v>
      </c>
      <c r="B99" s="1">
        <v>433.2</v>
      </c>
      <c r="C99">
        <v>86.16</v>
      </c>
      <c r="D99" s="5">
        <f t="shared" si="2"/>
        <v>6.5055762081784874E-3</v>
      </c>
      <c r="E99" s="5"/>
      <c r="F99" s="5"/>
    </row>
    <row r="100" spans="1:6" x14ac:dyDescent="0.25">
      <c r="A100" s="2">
        <v>23833</v>
      </c>
      <c r="B100" s="1">
        <v>435.4</v>
      </c>
      <c r="C100">
        <v>89.11</v>
      </c>
      <c r="D100" s="5">
        <f t="shared" si="2"/>
        <v>5.078485687904033E-3</v>
      </c>
      <c r="E100" s="5"/>
      <c r="F100" s="5"/>
    </row>
    <row r="101" spans="1:6" x14ac:dyDescent="0.25">
      <c r="A101" s="2">
        <v>23863</v>
      </c>
      <c r="B101" s="1">
        <v>437.1</v>
      </c>
      <c r="C101">
        <v>88.42</v>
      </c>
      <c r="D101" s="5">
        <f t="shared" si="2"/>
        <v>3.9044556729446178E-3</v>
      </c>
      <c r="E101" s="5"/>
      <c r="F101" s="5"/>
    </row>
    <row r="102" spans="1:6" x14ac:dyDescent="0.25">
      <c r="A102" s="2">
        <v>23894</v>
      </c>
      <c r="B102" s="1">
        <v>440.1</v>
      </c>
      <c r="C102">
        <v>84.12</v>
      </c>
      <c r="D102" s="5">
        <f t="shared" si="2"/>
        <v>6.8634179821551733E-3</v>
      </c>
      <c r="E102" s="5"/>
      <c r="F102" s="5"/>
    </row>
    <row r="103" spans="1:6" x14ac:dyDescent="0.25">
      <c r="A103" s="2">
        <v>23924</v>
      </c>
      <c r="B103" s="1">
        <v>442.9</v>
      </c>
      <c r="C103">
        <v>85.25</v>
      </c>
      <c r="D103" s="5">
        <f t="shared" si="2"/>
        <v>6.3621904112700634E-3</v>
      </c>
      <c r="E103" s="5"/>
      <c r="F103" s="5"/>
    </row>
    <row r="104" spans="1:6" x14ac:dyDescent="0.25">
      <c r="A104" s="2">
        <v>23955</v>
      </c>
      <c r="B104" s="1">
        <v>445.8</v>
      </c>
      <c r="C104">
        <v>87.17</v>
      </c>
      <c r="D104" s="5">
        <f t="shared" si="2"/>
        <v>6.5477534432152318E-3</v>
      </c>
      <c r="E104" s="5"/>
      <c r="F104" s="5"/>
    </row>
    <row r="105" spans="1:6" x14ac:dyDescent="0.25">
      <c r="A105" s="2">
        <v>23986</v>
      </c>
      <c r="B105" s="1">
        <v>449.5</v>
      </c>
      <c r="C105">
        <v>89.96</v>
      </c>
      <c r="D105" s="5">
        <f t="shared" si="2"/>
        <v>8.2996859578285953E-3</v>
      </c>
      <c r="E105" s="5"/>
      <c r="F105" s="5"/>
    </row>
    <row r="106" spans="1:6" x14ac:dyDescent="0.25">
      <c r="A106" s="2">
        <v>24016</v>
      </c>
      <c r="B106" s="1">
        <v>452.6</v>
      </c>
      <c r="C106">
        <v>92.42</v>
      </c>
      <c r="D106" s="5">
        <f t="shared" si="2"/>
        <v>6.8965517241379448E-3</v>
      </c>
      <c r="E106" s="5"/>
      <c r="F106" s="5"/>
    </row>
    <row r="107" spans="1:6" x14ac:dyDescent="0.25">
      <c r="A107" s="2">
        <v>24047</v>
      </c>
      <c r="B107" s="1">
        <v>455.7</v>
      </c>
      <c r="C107">
        <v>91.61</v>
      </c>
      <c r="D107" s="5">
        <f t="shared" si="2"/>
        <v>6.8493150684931781E-3</v>
      </c>
      <c r="E107" s="5"/>
      <c r="F107" s="5"/>
    </row>
    <row r="108" spans="1:6" x14ac:dyDescent="0.25">
      <c r="A108" s="2">
        <v>24077</v>
      </c>
      <c r="B108" s="1">
        <v>459.2</v>
      </c>
      <c r="C108">
        <v>92.43</v>
      </c>
      <c r="D108" s="5">
        <f t="shared" si="2"/>
        <v>7.6804915514592231E-3</v>
      </c>
      <c r="E108" s="5"/>
      <c r="F108" s="5"/>
    </row>
    <row r="109" spans="1:6" x14ac:dyDescent="0.25">
      <c r="A109" s="2">
        <v>24108</v>
      </c>
      <c r="B109" s="1">
        <v>462</v>
      </c>
      <c r="C109">
        <v>92.88</v>
      </c>
      <c r="D109" s="5">
        <f t="shared" si="2"/>
        <v>6.0975609756097615E-3</v>
      </c>
      <c r="E109" s="5"/>
      <c r="F109" s="5"/>
    </row>
    <row r="110" spans="1:6" x14ac:dyDescent="0.25">
      <c r="A110" s="2">
        <v>24139</v>
      </c>
      <c r="B110" s="1">
        <v>464.6</v>
      </c>
      <c r="C110">
        <v>91.22</v>
      </c>
      <c r="D110" s="5">
        <f t="shared" si="2"/>
        <v>5.6277056277056481E-3</v>
      </c>
      <c r="E110" s="5"/>
      <c r="F110" s="5"/>
    </row>
    <row r="111" spans="1:6" x14ac:dyDescent="0.25">
      <c r="A111" s="2">
        <v>24167</v>
      </c>
      <c r="B111" s="1">
        <v>467.2</v>
      </c>
      <c r="C111">
        <v>89.23</v>
      </c>
      <c r="D111" s="5">
        <f t="shared" si="2"/>
        <v>5.5962117950925094E-3</v>
      </c>
      <c r="E111" s="5"/>
      <c r="F111" s="5"/>
    </row>
    <row r="112" spans="1:6" x14ac:dyDescent="0.25">
      <c r="A112" s="2">
        <v>24198</v>
      </c>
      <c r="B112" s="1">
        <v>469.3</v>
      </c>
      <c r="C112">
        <v>91.06</v>
      </c>
      <c r="D112" s="5">
        <f t="shared" si="2"/>
        <v>4.4948630136987244E-3</v>
      </c>
      <c r="E112" s="5"/>
      <c r="F112" s="5"/>
    </row>
    <row r="113" spans="1:6" x14ac:dyDescent="0.25">
      <c r="A113" s="2">
        <v>24228</v>
      </c>
      <c r="B113" s="1">
        <v>470.1</v>
      </c>
      <c r="C113">
        <v>86.13</v>
      </c>
      <c r="D113" s="5">
        <f t="shared" si="2"/>
        <v>1.7046665246112092E-3</v>
      </c>
      <c r="E113" s="5"/>
      <c r="F113" s="5"/>
    </row>
    <row r="114" spans="1:6" x14ac:dyDescent="0.25">
      <c r="A114" s="2">
        <v>24259</v>
      </c>
      <c r="B114" s="1">
        <v>471.2</v>
      </c>
      <c r="C114">
        <v>84.74</v>
      </c>
      <c r="D114" s="5">
        <f t="shared" si="2"/>
        <v>2.3399276749627163E-3</v>
      </c>
      <c r="E114" s="5"/>
      <c r="F114" s="5"/>
    </row>
    <row r="115" spans="1:6" x14ac:dyDescent="0.25">
      <c r="A115" s="2">
        <v>24289</v>
      </c>
      <c r="B115" s="1">
        <v>470.9</v>
      </c>
      <c r="C115">
        <v>83.6</v>
      </c>
      <c r="D115" s="5">
        <f t="shared" si="2"/>
        <v>-6.366723259763063E-4</v>
      </c>
      <c r="E115" s="5"/>
      <c r="F115" s="5"/>
    </row>
    <row r="116" spans="1:6" x14ac:dyDescent="0.25">
      <c r="A116" s="2">
        <v>24320</v>
      </c>
      <c r="B116" s="1">
        <v>472.6</v>
      </c>
      <c r="C116">
        <v>77.099999999999994</v>
      </c>
      <c r="D116" s="5">
        <f t="shared" si="2"/>
        <v>3.6101083032491488E-3</v>
      </c>
      <c r="E116" s="5"/>
      <c r="F116" s="5"/>
    </row>
    <row r="117" spans="1:6" x14ac:dyDescent="0.25">
      <c r="A117" s="2">
        <v>24351</v>
      </c>
      <c r="B117" s="1">
        <v>475.4</v>
      </c>
      <c r="C117">
        <v>76.56</v>
      </c>
      <c r="D117" s="5">
        <f t="shared" si="2"/>
        <v>5.9246720270840214E-3</v>
      </c>
      <c r="E117" s="5"/>
      <c r="F117" s="5"/>
    </row>
    <row r="118" spans="1:6" x14ac:dyDescent="0.25">
      <c r="A118" s="2">
        <v>24381</v>
      </c>
      <c r="B118" s="1">
        <v>475.7</v>
      </c>
      <c r="C118">
        <v>80.2</v>
      </c>
      <c r="D118" s="5">
        <f t="shared" si="2"/>
        <v>6.3104753891463083E-4</v>
      </c>
      <c r="E118" s="5"/>
      <c r="F118" s="5"/>
    </row>
    <row r="119" spans="1:6" x14ac:dyDescent="0.25">
      <c r="A119" s="2">
        <v>24412</v>
      </c>
      <c r="B119" s="1">
        <v>477.3</v>
      </c>
      <c r="C119">
        <v>80.45</v>
      </c>
      <c r="D119" s="5">
        <f t="shared" si="2"/>
        <v>3.3634643682993737E-3</v>
      </c>
      <c r="E119" s="5"/>
      <c r="F119" s="5"/>
    </row>
    <row r="120" spans="1:6" x14ac:dyDescent="0.25">
      <c r="A120" s="2">
        <v>24442</v>
      </c>
      <c r="B120" s="1">
        <v>480.2</v>
      </c>
      <c r="C120">
        <v>80.33</v>
      </c>
      <c r="D120" s="5">
        <f t="shared" si="2"/>
        <v>6.0758432851455435E-3</v>
      </c>
      <c r="E120" s="5"/>
      <c r="F120" s="5"/>
    </row>
    <row r="121" spans="1:6" x14ac:dyDescent="0.25">
      <c r="A121" s="2">
        <v>24473</v>
      </c>
      <c r="B121" s="1">
        <v>481.6</v>
      </c>
      <c r="C121">
        <v>86.61</v>
      </c>
      <c r="D121" s="5">
        <f t="shared" si="2"/>
        <v>2.9154518950438302E-3</v>
      </c>
      <c r="E121" s="5"/>
      <c r="F121" s="5"/>
    </row>
    <row r="122" spans="1:6" x14ac:dyDescent="0.25">
      <c r="A122" s="2">
        <v>24504</v>
      </c>
      <c r="B122" s="1">
        <v>485.1</v>
      </c>
      <c r="C122">
        <v>86.78</v>
      </c>
      <c r="D122" s="5">
        <f t="shared" si="2"/>
        <v>7.2674418604650182E-3</v>
      </c>
      <c r="E122" s="5"/>
      <c r="F122" s="5"/>
    </row>
    <row r="123" spans="1:6" x14ac:dyDescent="0.25">
      <c r="A123" s="2">
        <v>24532</v>
      </c>
      <c r="B123" s="1">
        <v>489.7</v>
      </c>
      <c r="C123">
        <v>90.2</v>
      </c>
      <c r="D123" s="5">
        <f t="shared" si="2"/>
        <v>9.482580911152283E-3</v>
      </c>
      <c r="E123" s="5"/>
      <c r="F123" s="5"/>
    </row>
    <row r="124" spans="1:6" x14ac:dyDescent="0.25">
      <c r="A124" s="2">
        <v>24563</v>
      </c>
      <c r="B124" s="1">
        <v>492.1</v>
      </c>
      <c r="C124">
        <v>94.01</v>
      </c>
      <c r="D124" s="5">
        <f t="shared" si="2"/>
        <v>4.9009597712885711E-3</v>
      </c>
      <c r="E124" s="5"/>
      <c r="F124" s="5"/>
    </row>
    <row r="125" spans="1:6" x14ac:dyDescent="0.25">
      <c r="A125" s="2">
        <v>24593</v>
      </c>
      <c r="B125" s="1">
        <v>497.2</v>
      </c>
      <c r="C125">
        <v>89.08</v>
      </c>
      <c r="D125" s="5">
        <f t="shared" si="2"/>
        <v>1.0363747205852425E-2</v>
      </c>
      <c r="E125" s="5"/>
      <c r="F125" s="5"/>
    </row>
    <row r="126" spans="1:6" x14ac:dyDescent="0.25">
      <c r="A126" s="2">
        <v>24624</v>
      </c>
      <c r="B126" s="1">
        <v>502</v>
      </c>
      <c r="C126">
        <v>90.64</v>
      </c>
      <c r="D126" s="5">
        <f t="shared" si="2"/>
        <v>9.6540627514078992E-3</v>
      </c>
      <c r="E126" s="5"/>
      <c r="F126" s="5"/>
    </row>
    <row r="127" spans="1:6" x14ac:dyDescent="0.25">
      <c r="A127" s="2">
        <v>24654</v>
      </c>
      <c r="B127" s="1">
        <v>506.3</v>
      </c>
      <c r="C127">
        <v>94.75</v>
      </c>
      <c r="D127" s="5">
        <f t="shared" si="2"/>
        <v>8.5657370517928655E-3</v>
      </c>
      <c r="E127" s="5"/>
      <c r="F127" s="5"/>
    </row>
    <row r="128" spans="1:6" x14ac:dyDescent="0.25">
      <c r="A128" s="2">
        <v>24685</v>
      </c>
      <c r="B128" s="1">
        <v>510.8</v>
      </c>
      <c r="C128">
        <v>93.64</v>
      </c>
      <c r="D128" s="5">
        <f t="shared" si="2"/>
        <v>8.8880110606359697E-3</v>
      </c>
      <c r="E128" s="5"/>
      <c r="F128" s="5"/>
    </row>
    <row r="129" spans="1:6" x14ac:dyDescent="0.25">
      <c r="A129" s="2">
        <v>24716</v>
      </c>
      <c r="B129" s="1">
        <v>514.70000000000005</v>
      </c>
      <c r="C129">
        <v>96.71</v>
      </c>
      <c r="D129" s="5">
        <f t="shared" si="2"/>
        <v>7.635082223962586E-3</v>
      </c>
      <c r="E129" s="5"/>
      <c r="F129" s="5"/>
    </row>
    <row r="130" spans="1:6" x14ac:dyDescent="0.25">
      <c r="A130" s="2">
        <v>24746</v>
      </c>
      <c r="B130" s="1">
        <v>518.20000000000005</v>
      </c>
      <c r="C130">
        <v>93.9</v>
      </c>
      <c r="D130" s="5">
        <f t="shared" si="2"/>
        <v>6.8000777151739911E-3</v>
      </c>
      <c r="E130" s="5"/>
      <c r="F130" s="5"/>
    </row>
    <row r="131" spans="1:6" x14ac:dyDescent="0.25">
      <c r="A131" s="2">
        <v>24777</v>
      </c>
      <c r="B131" s="1">
        <v>521.20000000000005</v>
      </c>
      <c r="C131">
        <v>94</v>
      </c>
      <c r="D131" s="5">
        <f t="shared" si="2"/>
        <v>5.7892705519104748E-3</v>
      </c>
      <c r="E131" s="5"/>
      <c r="F131" s="5"/>
    </row>
    <row r="132" spans="1:6" x14ac:dyDescent="0.25">
      <c r="A132" s="2">
        <v>24807</v>
      </c>
      <c r="B132" s="1">
        <v>524.79999999999995</v>
      </c>
      <c r="C132">
        <v>96.47</v>
      </c>
      <c r="D132" s="5">
        <f t="shared" si="2"/>
        <v>6.9071373752875864E-3</v>
      </c>
      <c r="E132" s="5"/>
      <c r="F132" s="5"/>
    </row>
    <row r="133" spans="1:6" x14ac:dyDescent="0.25">
      <c r="A133" s="2">
        <v>24838</v>
      </c>
      <c r="B133" s="1">
        <v>527.4</v>
      </c>
      <c r="C133">
        <v>92.24</v>
      </c>
      <c r="D133" s="5">
        <f t="shared" si="2"/>
        <v>4.9542682926828618E-3</v>
      </c>
      <c r="E133" s="5"/>
      <c r="F133" s="5"/>
    </row>
    <row r="134" spans="1:6" x14ac:dyDescent="0.25">
      <c r="A134" s="2">
        <v>24869</v>
      </c>
      <c r="B134" s="1">
        <v>530.4</v>
      </c>
      <c r="C134">
        <v>89.36</v>
      </c>
      <c r="D134" s="5">
        <f t="shared" si="2"/>
        <v>5.6882821387940208E-3</v>
      </c>
      <c r="E134" s="5"/>
      <c r="F134" s="5"/>
    </row>
    <row r="135" spans="1:6" x14ac:dyDescent="0.25">
      <c r="A135" s="2">
        <v>24898</v>
      </c>
      <c r="B135" s="1">
        <v>533.20000000000005</v>
      </c>
      <c r="C135">
        <v>90.2</v>
      </c>
      <c r="D135" s="5">
        <f t="shared" si="2"/>
        <v>5.2790346907996E-3</v>
      </c>
      <c r="E135" s="5"/>
      <c r="F135" s="5"/>
    </row>
    <row r="136" spans="1:6" x14ac:dyDescent="0.25">
      <c r="A136" s="2">
        <v>24929</v>
      </c>
      <c r="B136" s="1">
        <v>535.70000000000005</v>
      </c>
      <c r="C136">
        <v>97.59</v>
      </c>
      <c r="D136" s="5">
        <f t="shared" si="2"/>
        <v>4.6886721680419186E-3</v>
      </c>
      <c r="E136" s="5"/>
      <c r="F136" s="5"/>
    </row>
    <row r="137" spans="1:6" x14ac:dyDescent="0.25">
      <c r="A137" s="2">
        <v>24959</v>
      </c>
      <c r="B137" s="1">
        <v>538.9</v>
      </c>
      <c r="C137">
        <v>98.68</v>
      </c>
      <c r="D137" s="5">
        <f t="shared" si="2"/>
        <v>5.9734926264698451E-3</v>
      </c>
      <c r="E137" s="5"/>
      <c r="F137" s="5"/>
    </row>
    <row r="138" spans="1:6" x14ac:dyDescent="0.25">
      <c r="A138" s="2">
        <v>24990</v>
      </c>
      <c r="B138" s="1">
        <v>542.6</v>
      </c>
      <c r="C138">
        <v>99.58</v>
      </c>
      <c r="D138" s="5">
        <f t="shared" si="2"/>
        <v>6.865837817777054E-3</v>
      </c>
      <c r="E138" s="5"/>
      <c r="F138" s="5"/>
    </row>
    <row r="139" spans="1:6" x14ac:dyDescent="0.25">
      <c r="A139" s="2">
        <v>25020</v>
      </c>
      <c r="B139" s="1">
        <v>545.6</v>
      </c>
      <c r="C139">
        <v>97.74</v>
      </c>
      <c r="D139" s="5">
        <f t="shared" si="2"/>
        <v>5.5289347585698589E-3</v>
      </c>
      <c r="E139" s="5"/>
      <c r="F139" s="5"/>
    </row>
    <row r="140" spans="1:6" x14ac:dyDescent="0.25">
      <c r="A140" s="2">
        <v>25051</v>
      </c>
      <c r="B140" s="1">
        <v>549.4</v>
      </c>
      <c r="C140">
        <v>98.86</v>
      </c>
      <c r="D140" s="5">
        <f t="shared" si="2"/>
        <v>6.9648093841641057E-3</v>
      </c>
      <c r="E140" s="5"/>
      <c r="F140" s="5"/>
    </row>
    <row r="141" spans="1:6" x14ac:dyDescent="0.25">
      <c r="A141" s="2">
        <v>25082</v>
      </c>
      <c r="B141" s="1">
        <v>553.6</v>
      </c>
      <c r="C141">
        <v>102.67</v>
      </c>
      <c r="D141" s="5">
        <f t="shared" si="2"/>
        <v>7.644703312704948E-3</v>
      </c>
      <c r="E141" s="5"/>
      <c r="F141" s="5"/>
    </row>
    <row r="142" spans="1:6" x14ac:dyDescent="0.25">
      <c r="A142" s="2">
        <v>25112</v>
      </c>
      <c r="B142" s="1">
        <v>557.6</v>
      </c>
      <c r="C142">
        <v>103.41</v>
      </c>
      <c r="D142" s="5">
        <f t="shared" si="2"/>
        <v>7.225433526011571E-3</v>
      </c>
      <c r="E142" s="5"/>
      <c r="F142" s="5"/>
    </row>
    <row r="143" spans="1:6" x14ac:dyDescent="0.25">
      <c r="A143" s="2">
        <v>25143</v>
      </c>
      <c r="B143" s="1">
        <v>562.4</v>
      </c>
      <c r="C143">
        <v>108.37</v>
      </c>
      <c r="D143" s="5">
        <f t="shared" si="2"/>
        <v>8.6083213773313627E-3</v>
      </c>
      <c r="E143" s="5"/>
      <c r="F143" s="5"/>
    </row>
    <row r="144" spans="1:6" x14ac:dyDescent="0.25">
      <c r="A144" s="2">
        <v>25173</v>
      </c>
      <c r="B144" s="1">
        <v>566.79999999999995</v>
      </c>
      <c r="C144">
        <v>103.86</v>
      </c>
      <c r="D144" s="5">
        <f t="shared" si="2"/>
        <v>7.8236130867710418E-3</v>
      </c>
      <c r="E144" s="5"/>
      <c r="F144" s="5"/>
    </row>
    <row r="145" spans="1:6" x14ac:dyDescent="0.25">
      <c r="A145" s="2">
        <v>25204</v>
      </c>
      <c r="B145" s="1">
        <v>569.29999999999995</v>
      </c>
      <c r="C145">
        <v>103.01</v>
      </c>
      <c r="D145" s="5">
        <f t="shared" si="2"/>
        <v>4.4107268877910943E-3</v>
      </c>
      <c r="E145" s="5"/>
      <c r="F145" s="5"/>
    </row>
    <row r="146" spans="1:6" x14ac:dyDescent="0.25">
      <c r="A146" s="2">
        <v>25235</v>
      </c>
      <c r="B146" s="1">
        <v>571.9</v>
      </c>
      <c r="C146">
        <v>98.13</v>
      </c>
      <c r="D146" s="5">
        <f t="shared" si="2"/>
        <v>4.56701212014754E-3</v>
      </c>
      <c r="E146" s="5"/>
      <c r="F146" s="5"/>
    </row>
    <row r="147" spans="1:6" x14ac:dyDescent="0.25">
      <c r="A147" s="2">
        <v>25263</v>
      </c>
      <c r="B147" s="1">
        <v>574.4</v>
      </c>
      <c r="C147">
        <v>101.51</v>
      </c>
      <c r="D147" s="5">
        <f t="shared" si="2"/>
        <v>4.371393600279827E-3</v>
      </c>
      <c r="E147" s="5"/>
      <c r="F147" s="5"/>
    </row>
    <row r="148" spans="1:6" x14ac:dyDescent="0.25">
      <c r="A148" s="2">
        <v>25294</v>
      </c>
      <c r="B148" s="1">
        <v>575.70000000000005</v>
      </c>
      <c r="C148">
        <v>103.69</v>
      </c>
      <c r="D148" s="5">
        <f t="shared" si="2"/>
        <v>2.2632311977717201E-3</v>
      </c>
      <c r="E148" s="5"/>
      <c r="F148" s="5"/>
    </row>
    <row r="149" spans="1:6" x14ac:dyDescent="0.25">
      <c r="A149" s="2">
        <v>25324</v>
      </c>
      <c r="B149" s="1">
        <v>576.5</v>
      </c>
      <c r="C149">
        <v>103.46</v>
      </c>
      <c r="D149" s="5">
        <f t="shared" si="2"/>
        <v>1.3896126454751023E-3</v>
      </c>
      <c r="E149" s="5"/>
      <c r="F149" s="5"/>
    </row>
    <row r="150" spans="1:6" x14ac:dyDescent="0.25">
      <c r="A150" s="2">
        <v>25355</v>
      </c>
      <c r="B150" s="1">
        <v>578.5</v>
      </c>
      <c r="C150">
        <v>97.71</v>
      </c>
      <c r="D150" s="5">
        <f t="shared" si="2"/>
        <v>3.4692107545533091E-3</v>
      </c>
      <c r="E150" s="5"/>
      <c r="F150" s="5"/>
    </row>
    <row r="151" spans="1:6" x14ac:dyDescent="0.25">
      <c r="A151" s="2">
        <v>25385</v>
      </c>
      <c r="B151" s="1">
        <v>579.5</v>
      </c>
      <c r="C151">
        <v>91.83</v>
      </c>
      <c r="D151" s="5">
        <f t="shared" si="2"/>
        <v>1.7286084701815252E-3</v>
      </c>
      <c r="E151" s="5"/>
      <c r="F151" s="5"/>
    </row>
    <row r="152" spans="1:6" x14ac:dyDescent="0.25">
      <c r="A152" s="2">
        <v>25416</v>
      </c>
      <c r="B152" s="1">
        <v>580.1</v>
      </c>
      <c r="C152">
        <v>95.51</v>
      </c>
      <c r="D152" s="5">
        <f t="shared" si="2"/>
        <v>1.0353753235547991E-3</v>
      </c>
      <c r="E152" s="5"/>
      <c r="F152" s="5"/>
    </row>
    <row r="153" spans="1:6" x14ac:dyDescent="0.25">
      <c r="A153" s="2">
        <v>25447</v>
      </c>
      <c r="B153" s="1">
        <v>582.1</v>
      </c>
      <c r="C153">
        <v>93.12</v>
      </c>
      <c r="D153" s="5">
        <f t="shared" si="2"/>
        <v>3.4476814342354611E-3</v>
      </c>
      <c r="E153" s="5"/>
      <c r="F153" s="5"/>
    </row>
    <row r="154" spans="1:6" x14ac:dyDescent="0.25">
      <c r="A154" s="2">
        <v>25477</v>
      </c>
      <c r="B154" s="1">
        <v>583.4</v>
      </c>
      <c r="C154">
        <v>97.24</v>
      </c>
      <c r="D154" s="5">
        <f t="shared" si="2"/>
        <v>2.2332932485826795E-3</v>
      </c>
      <c r="E154" s="5"/>
      <c r="F154" s="5"/>
    </row>
    <row r="155" spans="1:6" x14ac:dyDescent="0.25">
      <c r="A155" s="2">
        <v>25508</v>
      </c>
      <c r="B155" s="1">
        <v>585.4</v>
      </c>
      <c r="C155">
        <v>93.81</v>
      </c>
      <c r="D155" s="5">
        <f t="shared" ref="D155:D218" si="3">B155/B154-1</f>
        <v>3.4281796366129047E-3</v>
      </c>
      <c r="E155" s="5"/>
      <c r="F155" s="5"/>
    </row>
    <row r="156" spans="1:6" x14ac:dyDescent="0.25">
      <c r="A156" s="2">
        <v>25538</v>
      </c>
      <c r="B156" s="1">
        <v>587.9</v>
      </c>
      <c r="C156">
        <v>92.06</v>
      </c>
      <c r="D156" s="5">
        <f t="shared" si="3"/>
        <v>4.2705842159207474E-3</v>
      </c>
      <c r="E156" s="5"/>
      <c r="F156" s="5"/>
    </row>
    <row r="157" spans="1:6" x14ac:dyDescent="0.25">
      <c r="A157" s="2">
        <v>25569</v>
      </c>
      <c r="B157" s="1">
        <v>589.6</v>
      </c>
      <c r="C157">
        <v>85.02</v>
      </c>
      <c r="D157" s="5">
        <f t="shared" si="3"/>
        <v>2.8916482394965026E-3</v>
      </c>
      <c r="E157" s="5"/>
      <c r="F157" s="5"/>
    </row>
    <row r="158" spans="1:6" x14ac:dyDescent="0.25">
      <c r="A158" s="2">
        <v>25600</v>
      </c>
      <c r="B158" s="1">
        <v>586.29999999999995</v>
      </c>
      <c r="C158">
        <v>89.5</v>
      </c>
      <c r="D158" s="5">
        <f t="shared" si="3"/>
        <v>-5.5970149253732338E-3</v>
      </c>
      <c r="E158" s="5"/>
      <c r="F158" s="5"/>
    </row>
    <row r="159" spans="1:6" x14ac:dyDescent="0.25">
      <c r="A159" s="2">
        <v>25628</v>
      </c>
      <c r="B159" s="1">
        <v>587.29999999999995</v>
      </c>
      <c r="C159">
        <v>89.63</v>
      </c>
      <c r="D159" s="5">
        <f t="shared" si="3"/>
        <v>1.7056114617091112E-3</v>
      </c>
      <c r="E159" s="5"/>
      <c r="F159" s="5"/>
    </row>
    <row r="160" spans="1:6" x14ac:dyDescent="0.25">
      <c r="A160" s="2">
        <v>25659</v>
      </c>
      <c r="B160" s="1">
        <v>588.4</v>
      </c>
      <c r="C160">
        <v>81.52</v>
      </c>
      <c r="D160" s="5">
        <f t="shared" si="3"/>
        <v>1.8729780350759118E-3</v>
      </c>
      <c r="E160" s="5"/>
      <c r="F160" s="5"/>
    </row>
    <row r="161" spans="1:6" x14ac:dyDescent="0.25">
      <c r="A161" s="2">
        <v>25689</v>
      </c>
      <c r="B161" s="1">
        <v>591.5</v>
      </c>
      <c r="C161">
        <v>76.55</v>
      </c>
      <c r="D161" s="5">
        <f t="shared" si="3"/>
        <v>5.2685248130523998E-3</v>
      </c>
      <c r="E161" s="5"/>
      <c r="F161" s="5"/>
    </row>
    <row r="162" spans="1:6" x14ac:dyDescent="0.25">
      <c r="A162" s="2">
        <v>25720</v>
      </c>
      <c r="B162" s="1">
        <v>595.20000000000005</v>
      </c>
      <c r="C162">
        <v>72.72</v>
      </c>
      <c r="D162" s="5">
        <f t="shared" si="3"/>
        <v>6.2552831783602159E-3</v>
      </c>
      <c r="E162" s="5"/>
      <c r="F162" s="5"/>
    </row>
    <row r="163" spans="1:6" x14ac:dyDescent="0.25">
      <c r="A163" s="2">
        <v>25750</v>
      </c>
      <c r="B163" s="1">
        <v>599.1</v>
      </c>
      <c r="C163">
        <v>78.05</v>
      </c>
      <c r="D163" s="5">
        <f t="shared" si="3"/>
        <v>6.5524193548387455E-3</v>
      </c>
      <c r="E163" s="5"/>
      <c r="F163" s="5"/>
    </row>
    <row r="164" spans="1:6" x14ac:dyDescent="0.25">
      <c r="A164" s="2">
        <v>25781</v>
      </c>
      <c r="B164" s="1">
        <v>604.9</v>
      </c>
      <c r="C164">
        <v>81.52</v>
      </c>
      <c r="D164" s="5">
        <f t="shared" si="3"/>
        <v>9.6811884493406275E-3</v>
      </c>
      <c r="E164" s="5"/>
      <c r="F164" s="5"/>
    </row>
    <row r="165" spans="1:6" x14ac:dyDescent="0.25">
      <c r="A165" s="2">
        <v>25812</v>
      </c>
      <c r="B165" s="1">
        <v>611.20000000000005</v>
      </c>
      <c r="C165">
        <v>84.21</v>
      </c>
      <c r="D165" s="5">
        <f t="shared" si="3"/>
        <v>1.0414944618945432E-2</v>
      </c>
      <c r="E165" s="5"/>
      <c r="F165" s="5"/>
    </row>
    <row r="166" spans="1:6" x14ac:dyDescent="0.25">
      <c r="A166" s="2">
        <v>25842</v>
      </c>
      <c r="B166" s="1">
        <v>616.4</v>
      </c>
      <c r="C166">
        <v>83.25</v>
      </c>
      <c r="D166" s="5">
        <f t="shared" si="3"/>
        <v>8.5078534031413078E-3</v>
      </c>
      <c r="E166" s="5"/>
      <c r="F166" s="5"/>
    </row>
    <row r="167" spans="1:6" x14ac:dyDescent="0.25">
      <c r="A167" s="2">
        <v>25873</v>
      </c>
      <c r="B167" s="1">
        <v>621.1</v>
      </c>
      <c r="C167">
        <v>87.2</v>
      </c>
      <c r="D167" s="5">
        <f t="shared" si="3"/>
        <v>7.6249188838417581E-3</v>
      </c>
      <c r="E167" s="5"/>
      <c r="F167" s="5"/>
    </row>
    <row r="168" spans="1:6" x14ac:dyDescent="0.25">
      <c r="A168" s="2">
        <v>25903</v>
      </c>
      <c r="B168" s="1">
        <v>626.5</v>
      </c>
      <c r="C168">
        <v>92.15</v>
      </c>
      <c r="D168" s="5">
        <f t="shared" si="3"/>
        <v>8.6942521333117639E-3</v>
      </c>
      <c r="E168" s="5"/>
      <c r="F168" s="5"/>
    </row>
    <row r="169" spans="1:6" x14ac:dyDescent="0.25">
      <c r="A169" s="2">
        <v>25934</v>
      </c>
      <c r="B169" s="1">
        <v>632.9</v>
      </c>
      <c r="C169">
        <v>95.88</v>
      </c>
      <c r="D169" s="5">
        <f t="shared" si="3"/>
        <v>1.0215482841181123E-2</v>
      </c>
      <c r="E169" s="5"/>
      <c r="F169" s="5"/>
    </row>
    <row r="170" spans="1:6" x14ac:dyDescent="0.25">
      <c r="A170" s="2">
        <v>25965</v>
      </c>
      <c r="B170" s="1">
        <v>641</v>
      </c>
      <c r="C170">
        <v>96.75</v>
      </c>
      <c r="D170" s="5">
        <f t="shared" si="3"/>
        <v>1.2798230368146646E-2</v>
      </c>
      <c r="E170" s="5"/>
      <c r="F170" s="5"/>
    </row>
    <row r="171" spans="1:6" x14ac:dyDescent="0.25">
      <c r="A171" s="2">
        <v>25993</v>
      </c>
      <c r="B171" s="1">
        <v>649.9</v>
      </c>
      <c r="C171">
        <v>100.31</v>
      </c>
      <c r="D171" s="5">
        <f t="shared" si="3"/>
        <v>1.3884555382215336E-2</v>
      </c>
      <c r="E171" s="5" t="s">
        <v>40</v>
      </c>
      <c r="F171" s="5"/>
    </row>
    <row r="172" spans="1:6" x14ac:dyDescent="0.25">
      <c r="A172" s="2">
        <v>26024</v>
      </c>
      <c r="B172" s="1">
        <v>658.4</v>
      </c>
      <c r="C172">
        <v>103.95</v>
      </c>
      <c r="D172" s="5">
        <f t="shared" si="3"/>
        <v>1.3078935220803167E-2</v>
      </c>
      <c r="E172" s="5"/>
      <c r="F172" s="5"/>
    </row>
    <row r="173" spans="1:6" x14ac:dyDescent="0.25">
      <c r="A173" s="2">
        <v>26054</v>
      </c>
      <c r="B173" s="1">
        <v>666.7</v>
      </c>
      <c r="C173">
        <v>99.63</v>
      </c>
      <c r="D173" s="5">
        <f t="shared" si="3"/>
        <v>1.2606318347509138E-2</v>
      </c>
      <c r="E173" s="5"/>
      <c r="F173" s="5"/>
    </row>
    <row r="174" spans="1:6" x14ac:dyDescent="0.25">
      <c r="A174" s="2">
        <v>26085</v>
      </c>
      <c r="B174" s="1">
        <v>673</v>
      </c>
      <c r="C174">
        <v>99.7</v>
      </c>
      <c r="D174" s="5">
        <f t="shared" si="3"/>
        <v>9.4495275236237131E-3</v>
      </c>
      <c r="E174" s="5"/>
      <c r="F174" s="5"/>
    </row>
    <row r="175" spans="1:6" x14ac:dyDescent="0.25">
      <c r="A175" s="2">
        <v>26115</v>
      </c>
      <c r="B175" s="1">
        <v>679.6</v>
      </c>
      <c r="C175">
        <v>95.58</v>
      </c>
      <c r="D175" s="5">
        <f t="shared" si="3"/>
        <v>9.8068350668647497E-3</v>
      </c>
      <c r="E175" s="5"/>
      <c r="F175" s="5"/>
    </row>
    <row r="176" spans="1:6" x14ac:dyDescent="0.25">
      <c r="A176" s="2">
        <v>26146</v>
      </c>
      <c r="B176" s="1">
        <v>685.5</v>
      </c>
      <c r="C176">
        <v>99.03</v>
      </c>
      <c r="D176" s="5">
        <f t="shared" si="3"/>
        <v>8.681577398469642E-3</v>
      </c>
      <c r="E176" s="5"/>
      <c r="F176" s="5"/>
    </row>
    <row r="177" spans="1:6" x14ac:dyDescent="0.25">
      <c r="A177" s="2">
        <v>26177</v>
      </c>
      <c r="B177" s="1">
        <v>692.5</v>
      </c>
      <c r="C177">
        <v>98.34</v>
      </c>
      <c r="D177" s="5">
        <f t="shared" si="3"/>
        <v>1.0211524434719177E-2</v>
      </c>
      <c r="E177" s="5"/>
      <c r="F177" s="5"/>
    </row>
    <row r="178" spans="1:6" x14ac:dyDescent="0.25">
      <c r="A178" s="2">
        <v>26207</v>
      </c>
      <c r="B178" s="1">
        <v>698.4</v>
      </c>
      <c r="C178">
        <v>94.23</v>
      </c>
      <c r="D178" s="5">
        <f t="shared" si="3"/>
        <v>8.5198555956678135E-3</v>
      </c>
      <c r="E178" s="5"/>
      <c r="F178" s="5"/>
    </row>
    <row r="179" spans="1:6" x14ac:dyDescent="0.25">
      <c r="A179" s="2">
        <v>26238</v>
      </c>
      <c r="B179" s="1">
        <v>704.6</v>
      </c>
      <c r="C179">
        <v>93.99</v>
      </c>
      <c r="D179" s="5">
        <f t="shared" si="3"/>
        <v>8.8774341351660624E-3</v>
      </c>
      <c r="E179" s="5"/>
      <c r="F179" s="5"/>
    </row>
    <row r="180" spans="1:6" x14ac:dyDescent="0.25">
      <c r="A180" s="2">
        <v>26268</v>
      </c>
      <c r="B180" s="1">
        <v>710.3</v>
      </c>
      <c r="C180">
        <v>102.09</v>
      </c>
      <c r="D180" s="5">
        <f t="shared" si="3"/>
        <v>8.0896962815781848E-3</v>
      </c>
      <c r="E180" s="5"/>
      <c r="F180" s="5"/>
    </row>
    <row r="181" spans="1:6" x14ac:dyDescent="0.25">
      <c r="A181" s="2">
        <v>26299</v>
      </c>
      <c r="B181" s="1">
        <v>717.7</v>
      </c>
      <c r="C181">
        <v>103.94</v>
      </c>
      <c r="D181" s="5">
        <f t="shared" si="3"/>
        <v>1.0418133183162093E-2</v>
      </c>
      <c r="E181" s="5"/>
      <c r="F181" s="5"/>
    </row>
    <row r="182" spans="1:6" x14ac:dyDescent="0.25">
      <c r="A182" s="2">
        <v>26330</v>
      </c>
      <c r="B182" s="1">
        <v>725.7</v>
      </c>
      <c r="C182">
        <v>106.57</v>
      </c>
      <c r="D182" s="5">
        <f t="shared" si="3"/>
        <v>1.1146718684687196E-2</v>
      </c>
      <c r="E182" s="5"/>
      <c r="F182" s="5"/>
    </row>
    <row r="183" spans="1:6" x14ac:dyDescent="0.25">
      <c r="A183" s="2">
        <v>26359</v>
      </c>
      <c r="B183" s="1">
        <v>733.5</v>
      </c>
      <c r="C183">
        <v>107.2</v>
      </c>
      <c r="D183" s="5">
        <f t="shared" si="3"/>
        <v>1.0748243075651143E-2</v>
      </c>
      <c r="E183" s="5"/>
      <c r="F183" s="5"/>
    </row>
    <row r="184" spans="1:6" x14ac:dyDescent="0.25">
      <c r="A184" s="2">
        <v>26390</v>
      </c>
      <c r="B184" s="1">
        <v>738.4</v>
      </c>
      <c r="C184">
        <v>107.67</v>
      </c>
      <c r="D184" s="5">
        <f t="shared" si="3"/>
        <v>6.6802999318336109E-3</v>
      </c>
      <c r="E184" s="5"/>
      <c r="F184" s="5"/>
    </row>
    <row r="185" spans="1:6" x14ac:dyDescent="0.25">
      <c r="A185" s="2">
        <v>26420</v>
      </c>
      <c r="B185" s="1">
        <v>743.3</v>
      </c>
      <c r="C185">
        <v>109.53</v>
      </c>
      <c r="D185" s="5">
        <f t="shared" si="3"/>
        <v>6.6359696641387078E-3</v>
      </c>
      <c r="E185" s="5"/>
      <c r="F185" s="5"/>
    </row>
    <row r="186" spans="1:6" x14ac:dyDescent="0.25">
      <c r="A186" s="2">
        <v>26451</v>
      </c>
      <c r="B186" s="1">
        <v>749.7</v>
      </c>
      <c r="C186">
        <v>107.14</v>
      </c>
      <c r="D186" s="5">
        <f t="shared" si="3"/>
        <v>8.6102515807884306E-3</v>
      </c>
      <c r="E186" s="5"/>
      <c r="F186" s="5"/>
    </row>
    <row r="187" spans="1:6" x14ac:dyDescent="0.25">
      <c r="A187" s="2">
        <v>26481</v>
      </c>
      <c r="B187" s="1">
        <v>759.5</v>
      </c>
      <c r="C187">
        <v>107.39</v>
      </c>
      <c r="D187" s="5">
        <f t="shared" si="3"/>
        <v>1.3071895424836555E-2</v>
      </c>
      <c r="E187" s="5"/>
      <c r="F187" s="5"/>
    </row>
    <row r="188" spans="1:6" x14ac:dyDescent="0.25">
      <c r="A188" s="2">
        <v>26512</v>
      </c>
      <c r="B188" s="1">
        <v>768.7</v>
      </c>
      <c r="C188">
        <v>111.09</v>
      </c>
      <c r="D188" s="5">
        <f t="shared" si="3"/>
        <v>1.2113232389730166E-2</v>
      </c>
      <c r="E188" s="5"/>
      <c r="F188" s="5"/>
    </row>
    <row r="189" spans="1:6" x14ac:dyDescent="0.25">
      <c r="A189" s="2">
        <v>26543</v>
      </c>
      <c r="B189" s="1">
        <v>778.3</v>
      </c>
      <c r="C189">
        <v>110.55</v>
      </c>
      <c r="D189" s="5">
        <f t="shared" si="3"/>
        <v>1.2488617145830494E-2</v>
      </c>
      <c r="E189" s="5"/>
      <c r="F189" s="5"/>
    </row>
    <row r="190" spans="1:6" x14ac:dyDescent="0.25">
      <c r="A190" s="2">
        <v>26573</v>
      </c>
      <c r="B190" s="1">
        <v>786.9</v>
      </c>
      <c r="C190">
        <v>111.58</v>
      </c>
      <c r="D190" s="5">
        <f t="shared" si="3"/>
        <v>1.1049723756906049E-2</v>
      </c>
      <c r="E190" s="5"/>
      <c r="F190" s="5"/>
    </row>
    <row r="191" spans="1:6" x14ac:dyDescent="0.25">
      <c r="A191" s="2">
        <v>26604</v>
      </c>
      <c r="B191" s="1">
        <v>793.9</v>
      </c>
      <c r="C191">
        <v>116.67</v>
      </c>
      <c r="D191" s="5">
        <f t="shared" si="3"/>
        <v>8.8956665395856227E-3</v>
      </c>
      <c r="E191" s="5"/>
      <c r="F191" s="5"/>
    </row>
    <row r="192" spans="1:6" x14ac:dyDescent="0.25">
      <c r="A192" s="2">
        <v>26634</v>
      </c>
      <c r="B192" s="1">
        <v>802.3</v>
      </c>
      <c r="C192">
        <v>118.05</v>
      </c>
      <c r="D192" s="5">
        <f t="shared" si="3"/>
        <v>1.0580677667212379E-2</v>
      </c>
      <c r="E192" s="5"/>
      <c r="F192" s="5"/>
    </row>
    <row r="193" spans="1:6" x14ac:dyDescent="0.25">
      <c r="A193" s="2">
        <v>26665</v>
      </c>
      <c r="B193" s="1">
        <v>810.3</v>
      </c>
      <c r="C193">
        <v>116.03</v>
      </c>
      <c r="D193" s="5">
        <f t="shared" si="3"/>
        <v>9.9713324192944874E-3</v>
      </c>
      <c r="E193" s="5"/>
      <c r="F193" s="5"/>
    </row>
    <row r="194" spans="1:6" x14ac:dyDescent="0.25">
      <c r="A194" s="2">
        <v>26696</v>
      </c>
      <c r="B194" s="1">
        <v>814.1</v>
      </c>
      <c r="C194">
        <v>111.68</v>
      </c>
      <c r="D194" s="5">
        <f t="shared" si="3"/>
        <v>4.6896211279774391E-3</v>
      </c>
      <c r="E194" s="5"/>
      <c r="F194" s="5"/>
    </row>
    <row r="195" spans="1:6" x14ac:dyDescent="0.25">
      <c r="A195" s="2">
        <v>26724</v>
      </c>
      <c r="B195" s="1">
        <v>815.3</v>
      </c>
      <c r="C195">
        <v>111.52</v>
      </c>
      <c r="D195" s="5">
        <f t="shared" si="3"/>
        <v>1.4740203906153937E-3</v>
      </c>
      <c r="E195" s="5"/>
      <c r="F195" s="5"/>
    </row>
    <row r="196" spans="1:6" x14ac:dyDescent="0.25">
      <c r="A196" s="2">
        <v>26755</v>
      </c>
      <c r="B196" s="1">
        <v>819.7</v>
      </c>
      <c r="C196">
        <v>106.97</v>
      </c>
      <c r="D196" s="5">
        <f t="shared" si="3"/>
        <v>5.3967864589723469E-3</v>
      </c>
      <c r="E196" s="5"/>
      <c r="F196" s="5"/>
    </row>
    <row r="197" spans="1:6" x14ac:dyDescent="0.25">
      <c r="A197" s="2">
        <v>26785</v>
      </c>
      <c r="B197" s="1">
        <v>826.8</v>
      </c>
      <c r="C197">
        <v>104.95</v>
      </c>
      <c r="D197" s="5">
        <f t="shared" si="3"/>
        <v>8.6617055020128397E-3</v>
      </c>
      <c r="E197" s="5"/>
      <c r="F197" s="5"/>
    </row>
    <row r="198" spans="1:6" x14ac:dyDescent="0.25">
      <c r="A198" s="2">
        <v>26816</v>
      </c>
      <c r="B198" s="1">
        <v>833.3</v>
      </c>
      <c r="C198">
        <v>104.26</v>
      </c>
      <c r="D198" s="5">
        <f t="shared" si="3"/>
        <v>7.8616352201257289E-3</v>
      </c>
      <c r="E198" s="5"/>
      <c r="F198" s="5"/>
    </row>
    <row r="199" spans="1:6" x14ac:dyDescent="0.25">
      <c r="A199" s="2">
        <v>26846</v>
      </c>
      <c r="B199" s="1">
        <v>836.5</v>
      </c>
      <c r="C199">
        <v>108.22</v>
      </c>
      <c r="D199" s="5">
        <f t="shared" si="3"/>
        <v>3.8401536061443142E-3</v>
      </c>
      <c r="E199" s="5"/>
      <c r="F199" s="5"/>
    </row>
    <row r="200" spans="1:6" x14ac:dyDescent="0.25">
      <c r="A200" s="2">
        <v>26877</v>
      </c>
      <c r="B200" s="1">
        <v>838.8</v>
      </c>
      <c r="C200">
        <v>104.25</v>
      </c>
      <c r="D200" s="5">
        <f t="shared" si="3"/>
        <v>2.7495517035265316E-3</v>
      </c>
      <c r="E200" s="5"/>
      <c r="F200" s="5"/>
    </row>
    <row r="201" spans="1:6" x14ac:dyDescent="0.25">
      <c r="A201" s="2">
        <v>26908</v>
      </c>
      <c r="B201" s="1">
        <v>839.3</v>
      </c>
      <c r="C201">
        <v>108.43</v>
      </c>
      <c r="D201" s="5">
        <f t="shared" si="3"/>
        <v>5.9608965188373553E-4</v>
      </c>
      <c r="E201" s="5"/>
      <c r="F201" s="5"/>
    </row>
    <row r="202" spans="1:6" x14ac:dyDescent="0.25">
      <c r="A202" s="2">
        <v>26938</v>
      </c>
      <c r="B202" s="1">
        <v>842.6</v>
      </c>
      <c r="C202">
        <v>108.29</v>
      </c>
      <c r="D202" s="5">
        <f t="shared" si="3"/>
        <v>3.9318479685452878E-3</v>
      </c>
      <c r="E202" s="5"/>
      <c r="F202" s="5"/>
    </row>
    <row r="203" spans="1:6" x14ac:dyDescent="0.25">
      <c r="A203" s="2">
        <v>26969</v>
      </c>
      <c r="B203" s="1">
        <v>848.9</v>
      </c>
      <c r="C203">
        <v>95.96</v>
      </c>
      <c r="D203" s="5">
        <f t="shared" si="3"/>
        <v>7.4768573463090959E-3</v>
      </c>
      <c r="E203" s="5"/>
      <c r="F203" s="5"/>
    </row>
    <row r="204" spans="1:6" x14ac:dyDescent="0.25">
      <c r="A204" s="2">
        <v>26999</v>
      </c>
      <c r="B204" s="1">
        <v>855.5</v>
      </c>
      <c r="C204">
        <v>97.55</v>
      </c>
      <c r="D204" s="5">
        <f t="shared" si="3"/>
        <v>7.7747673459771516E-3</v>
      </c>
      <c r="E204" s="5"/>
      <c r="F204" s="5"/>
    </row>
    <row r="205" spans="1:6" x14ac:dyDescent="0.25">
      <c r="A205" s="2">
        <v>27030</v>
      </c>
      <c r="B205" s="1">
        <v>859.7</v>
      </c>
      <c r="C205">
        <v>96.57</v>
      </c>
      <c r="D205" s="5">
        <f t="shared" si="3"/>
        <v>4.9094097019286576E-3</v>
      </c>
      <c r="E205" s="5"/>
      <c r="F205" s="5"/>
    </row>
    <row r="206" spans="1:6" x14ac:dyDescent="0.25">
      <c r="A206" s="2">
        <v>27061</v>
      </c>
      <c r="B206" s="1">
        <v>864.2</v>
      </c>
      <c r="C206">
        <v>96.22</v>
      </c>
      <c r="D206" s="5">
        <f t="shared" si="3"/>
        <v>5.2343840874724545E-3</v>
      </c>
      <c r="E206" s="5"/>
      <c r="F206" s="5"/>
    </row>
    <row r="207" spans="1:6" x14ac:dyDescent="0.25">
      <c r="A207" s="2">
        <v>27089</v>
      </c>
      <c r="B207" s="1">
        <v>870.1</v>
      </c>
      <c r="C207">
        <v>93.98</v>
      </c>
      <c r="D207" s="5">
        <f t="shared" si="3"/>
        <v>6.8271233510761586E-3</v>
      </c>
      <c r="E207" s="5"/>
      <c r="F207" s="5"/>
    </row>
    <row r="208" spans="1:6" x14ac:dyDescent="0.25">
      <c r="A208" s="2">
        <v>27120</v>
      </c>
      <c r="B208" s="1">
        <v>872.9</v>
      </c>
      <c r="C208">
        <v>90.31</v>
      </c>
      <c r="D208" s="5">
        <f t="shared" si="3"/>
        <v>3.2180209171359664E-3</v>
      </c>
      <c r="E208" s="5"/>
      <c r="F208" s="5"/>
    </row>
    <row r="209" spans="1:6" x14ac:dyDescent="0.25">
      <c r="A209" s="2">
        <v>27150</v>
      </c>
      <c r="B209" s="1">
        <v>874.6</v>
      </c>
      <c r="C209">
        <v>87.28</v>
      </c>
      <c r="D209" s="5">
        <f t="shared" si="3"/>
        <v>1.9475312177799076E-3</v>
      </c>
      <c r="E209" s="5"/>
      <c r="F209" s="5"/>
    </row>
    <row r="210" spans="1:6" x14ac:dyDescent="0.25">
      <c r="A210" s="2">
        <v>27181</v>
      </c>
      <c r="B210" s="1">
        <v>877.8</v>
      </c>
      <c r="C210">
        <v>86</v>
      </c>
      <c r="D210" s="5">
        <f t="shared" si="3"/>
        <v>3.6588154584953347E-3</v>
      </c>
      <c r="E210" s="5"/>
      <c r="F210" s="5"/>
    </row>
    <row r="211" spans="1:6" x14ac:dyDescent="0.25">
      <c r="A211" s="2">
        <v>27211</v>
      </c>
      <c r="B211" s="1">
        <v>881.4</v>
      </c>
      <c r="C211">
        <v>79.31</v>
      </c>
      <c r="D211" s="5">
        <f t="shared" si="3"/>
        <v>4.1011619958988277E-3</v>
      </c>
      <c r="E211" s="5"/>
      <c r="F211" s="5"/>
    </row>
    <row r="212" spans="1:6" x14ac:dyDescent="0.25">
      <c r="A212" s="2">
        <v>27242</v>
      </c>
      <c r="B212" s="1">
        <v>884.1</v>
      </c>
      <c r="C212">
        <v>72.150000000000006</v>
      </c>
      <c r="D212" s="5">
        <f t="shared" si="3"/>
        <v>3.0633083730429167E-3</v>
      </c>
      <c r="E212" s="5"/>
      <c r="F212" s="5"/>
    </row>
    <row r="213" spans="1:6" x14ac:dyDescent="0.25">
      <c r="A213" s="2">
        <v>27273</v>
      </c>
      <c r="B213" s="1">
        <v>887.9</v>
      </c>
      <c r="C213">
        <v>63.54</v>
      </c>
      <c r="D213" s="5">
        <f t="shared" si="3"/>
        <v>4.2981563171586856E-3</v>
      </c>
      <c r="E213" s="5"/>
      <c r="F213" s="5"/>
    </row>
    <row r="214" spans="1:6" x14ac:dyDescent="0.25">
      <c r="A214" s="2">
        <v>27303</v>
      </c>
      <c r="B214" s="1">
        <v>893.3</v>
      </c>
      <c r="C214">
        <v>73.900000000000006</v>
      </c>
      <c r="D214" s="5">
        <f t="shared" si="3"/>
        <v>6.0817659646357214E-3</v>
      </c>
      <c r="E214" s="5"/>
      <c r="F214" s="5"/>
    </row>
    <row r="215" spans="1:6" x14ac:dyDescent="0.25">
      <c r="A215" s="2">
        <v>27334</v>
      </c>
      <c r="B215" s="1">
        <v>898.6</v>
      </c>
      <c r="C215">
        <v>69.97</v>
      </c>
      <c r="D215" s="5">
        <f t="shared" si="3"/>
        <v>5.9330572036271345E-3</v>
      </c>
      <c r="E215" s="5"/>
      <c r="F215" s="5"/>
    </row>
    <row r="216" spans="1:6" x14ac:dyDescent="0.25">
      <c r="A216" s="2">
        <v>27364</v>
      </c>
      <c r="B216" s="1">
        <v>902.1</v>
      </c>
      <c r="C216">
        <v>68.56</v>
      </c>
      <c r="D216" s="5">
        <f t="shared" si="3"/>
        <v>3.8949476964167395E-3</v>
      </c>
      <c r="E216" s="5"/>
      <c r="F216" s="5"/>
    </row>
    <row r="217" spans="1:6" x14ac:dyDescent="0.25">
      <c r="A217" s="2">
        <v>27395</v>
      </c>
      <c r="B217" s="1">
        <v>906.3</v>
      </c>
      <c r="C217">
        <v>76.980002999999996</v>
      </c>
      <c r="D217" s="5">
        <f t="shared" si="3"/>
        <v>4.655803126039082E-3</v>
      </c>
      <c r="E217" s="5"/>
      <c r="F217" s="5"/>
    </row>
    <row r="218" spans="1:6" x14ac:dyDescent="0.25">
      <c r="A218" s="2">
        <v>27426</v>
      </c>
      <c r="B218" s="1">
        <v>914.1</v>
      </c>
      <c r="C218">
        <v>81.589995999999999</v>
      </c>
      <c r="D218" s="5">
        <f t="shared" si="3"/>
        <v>8.6064217146641919E-3</v>
      </c>
      <c r="E218" s="5"/>
      <c r="F218" s="5"/>
    </row>
    <row r="219" spans="1:6" x14ac:dyDescent="0.25">
      <c r="A219" s="2">
        <v>27454</v>
      </c>
      <c r="B219" s="1">
        <v>925</v>
      </c>
      <c r="C219">
        <v>83.360000999999997</v>
      </c>
      <c r="D219" s="5">
        <f t="shared" ref="D219:D282" si="4">B219/B218-1</f>
        <v>1.1924297122853034E-2</v>
      </c>
      <c r="E219" s="5"/>
      <c r="F219" s="5"/>
    </row>
    <row r="220" spans="1:6" x14ac:dyDescent="0.25">
      <c r="A220" s="2">
        <v>27485</v>
      </c>
      <c r="B220" s="1">
        <v>935.1</v>
      </c>
      <c r="C220">
        <v>87.300003000000004</v>
      </c>
      <c r="D220" s="5">
        <f t="shared" si="4"/>
        <v>1.0918918918918941E-2</v>
      </c>
      <c r="E220" s="5"/>
      <c r="F220" s="5"/>
    </row>
    <row r="221" spans="1:6" x14ac:dyDescent="0.25">
      <c r="A221" s="2">
        <v>27515</v>
      </c>
      <c r="B221" s="1">
        <v>947.9</v>
      </c>
      <c r="C221">
        <v>91.150002000000001</v>
      </c>
      <c r="D221" s="5">
        <f t="shared" si="4"/>
        <v>1.3688375574804734E-2</v>
      </c>
      <c r="E221" s="5"/>
      <c r="F221" s="5"/>
    </row>
    <row r="222" spans="1:6" x14ac:dyDescent="0.25">
      <c r="A222" s="2">
        <v>27546</v>
      </c>
      <c r="B222" s="1">
        <v>963</v>
      </c>
      <c r="C222">
        <v>95.190002000000007</v>
      </c>
      <c r="D222" s="5">
        <f t="shared" si="4"/>
        <v>1.5929950416710748E-2</v>
      </c>
      <c r="E222" s="5" t="s">
        <v>41</v>
      </c>
      <c r="F222" s="5"/>
    </row>
    <row r="223" spans="1:6" x14ac:dyDescent="0.25">
      <c r="A223" s="2">
        <v>27576</v>
      </c>
      <c r="B223" s="1">
        <v>975.1</v>
      </c>
      <c r="C223">
        <v>88.75</v>
      </c>
      <c r="D223" s="5">
        <f t="shared" si="4"/>
        <v>1.2564901349948032E-2</v>
      </c>
      <c r="E223" s="5"/>
      <c r="F223" s="5"/>
    </row>
    <row r="224" spans="1:6" x14ac:dyDescent="0.25">
      <c r="A224" s="2">
        <v>27607</v>
      </c>
      <c r="B224" s="1">
        <v>983.1</v>
      </c>
      <c r="C224">
        <v>86.879997000000003</v>
      </c>
      <c r="D224" s="5">
        <f t="shared" si="4"/>
        <v>8.2042867398215424E-3</v>
      </c>
      <c r="E224" s="5"/>
      <c r="F224" s="5"/>
    </row>
    <row r="225" spans="1:6" x14ac:dyDescent="0.25">
      <c r="A225" s="2">
        <v>27638</v>
      </c>
      <c r="B225" s="1">
        <v>991.5</v>
      </c>
      <c r="C225">
        <v>83.870002999999997</v>
      </c>
      <c r="D225" s="5">
        <f t="shared" si="4"/>
        <v>8.5444003661885315E-3</v>
      </c>
      <c r="E225" s="5"/>
      <c r="F225" s="5"/>
    </row>
    <row r="226" spans="1:6" x14ac:dyDescent="0.25">
      <c r="A226" s="2">
        <v>27668</v>
      </c>
      <c r="B226" s="1">
        <v>997.8</v>
      </c>
      <c r="C226">
        <v>89.040001000000004</v>
      </c>
      <c r="D226" s="5">
        <f t="shared" si="4"/>
        <v>6.3540090771558866E-3</v>
      </c>
      <c r="E226" s="5"/>
      <c r="F226" s="5"/>
    </row>
    <row r="227" spans="1:6" x14ac:dyDescent="0.25">
      <c r="A227" s="2">
        <v>27699</v>
      </c>
      <c r="B227" s="1">
        <v>1006.9</v>
      </c>
      <c r="C227">
        <v>91.239998</v>
      </c>
      <c r="D227" s="5">
        <f t="shared" si="4"/>
        <v>9.1200641411104399E-3</v>
      </c>
      <c r="E227" s="5"/>
      <c r="F227" s="5"/>
    </row>
    <row r="228" spans="1:6" x14ac:dyDescent="0.25">
      <c r="A228" s="2">
        <v>27729</v>
      </c>
      <c r="B228" s="1">
        <v>1016.2</v>
      </c>
      <c r="C228">
        <v>90.190002000000007</v>
      </c>
      <c r="D228" s="5">
        <f t="shared" si="4"/>
        <v>9.2362697388024273E-3</v>
      </c>
      <c r="E228" s="5"/>
      <c r="F228" s="5"/>
    </row>
    <row r="229" spans="1:6" x14ac:dyDescent="0.25">
      <c r="A229" s="2">
        <v>27760</v>
      </c>
      <c r="B229" s="1">
        <v>1026.5999999999999</v>
      </c>
      <c r="C229">
        <v>100.860001</v>
      </c>
      <c r="D229" s="5">
        <f t="shared" si="4"/>
        <v>1.0234205864987134E-2</v>
      </c>
      <c r="E229" s="5"/>
      <c r="F229" s="5"/>
    </row>
    <row r="230" spans="1:6" x14ac:dyDescent="0.25">
      <c r="A230" s="2">
        <v>27791</v>
      </c>
      <c r="B230" s="1">
        <v>1040.3</v>
      </c>
      <c r="C230">
        <v>99.709998999999996</v>
      </c>
      <c r="D230" s="5">
        <f t="shared" si="4"/>
        <v>1.3345022404052331E-2</v>
      </c>
      <c r="E230" s="5"/>
      <c r="F230" s="5"/>
    </row>
    <row r="231" spans="1:6" x14ac:dyDescent="0.25">
      <c r="A231" s="2">
        <v>27820</v>
      </c>
      <c r="B231" s="1">
        <v>1050</v>
      </c>
      <c r="C231">
        <v>102.769997</v>
      </c>
      <c r="D231" s="5">
        <f t="shared" si="4"/>
        <v>9.3242333942131772E-3</v>
      </c>
      <c r="E231" s="5"/>
      <c r="F231" s="5"/>
    </row>
    <row r="232" spans="1:6" x14ac:dyDescent="0.25">
      <c r="A232" s="2">
        <v>27851</v>
      </c>
      <c r="B232" s="1">
        <v>1060.8</v>
      </c>
      <c r="C232">
        <v>101.639999</v>
      </c>
      <c r="D232" s="5">
        <f t="shared" si="4"/>
        <v>1.0285714285714231E-2</v>
      </c>
      <c r="E232" s="5"/>
      <c r="F232" s="5"/>
    </row>
    <row r="233" spans="1:6" x14ac:dyDescent="0.25">
      <c r="A233" s="2">
        <v>27881</v>
      </c>
      <c r="B233" s="1">
        <v>1072.0999999999999</v>
      </c>
      <c r="C233">
        <v>100.18</v>
      </c>
      <c r="D233" s="5">
        <f t="shared" si="4"/>
        <v>1.0652337858220173E-2</v>
      </c>
      <c r="E233" s="5"/>
      <c r="F233" s="5"/>
    </row>
    <row r="234" spans="1:6" x14ac:dyDescent="0.25">
      <c r="A234" s="2">
        <v>27912</v>
      </c>
      <c r="B234" s="1">
        <v>1077.5999999999999</v>
      </c>
      <c r="C234">
        <v>104.279999</v>
      </c>
      <c r="D234" s="5">
        <f t="shared" si="4"/>
        <v>5.1301184590990534E-3</v>
      </c>
      <c r="E234" s="5"/>
      <c r="F234" s="5"/>
    </row>
    <row r="235" spans="1:6" x14ac:dyDescent="0.25">
      <c r="A235" s="2">
        <v>27942</v>
      </c>
      <c r="B235" s="1">
        <v>1086.3</v>
      </c>
      <c r="C235">
        <v>103.44000200000001</v>
      </c>
      <c r="D235" s="5">
        <f t="shared" si="4"/>
        <v>8.0734966592428403E-3</v>
      </c>
      <c r="E235" s="5"/>
      <c r="F235" s="5"/>
    </row>
    <row r="236" spans="1:6" x14ac:dyDescent="0.25">
      <c r="A236" s="2">
        <v>27973</v>
      </c>
      <c r="B236" s="1">
        <v>1098.7</v>
      </c>
      <c r="C236">
        <v>102.910004</v>
      </c>
      <c r="D236" s="5">
        <f t="shared" si="4"/>
        <v>1.1414894596336378E-2</v>
      </c>
      <c r="E236" s="5"/>
      <c r="F236" s="5"/>
    </row>
    <row r="237" spans="1:6" x14ac:dyDescent="0.25">
      <c r="A237" s="2">
        <v>28004</v>
      </c>
      <c r="B237" s="1">
        <v>1110.8</v>
      </c>
      <c r="C237">
        <v>105.239998</v>
      </c>
      <c r="D237" s="5">
        <f t="shared" si="4"/>
        <v>1.1013015381814872E-2</v>
      </c>
      <c r="E237" s="5"/>
      <c r="F237" s="5"/>
    </row>
    <row r="238" spans="1:6" x14ac:dyDescent="0.25">
      <c r="A238" s="2">
        <v>28034</v>
      </c>
      <c r="B238" s="1">
        <v>1125</v>
      </c>
      <c r="C238">
        <v>102.900002</v>
      </c>
      <c r="D238" s="5">
        <f t="shared" si="4"/>
        <v>1.2783579402232625E-2</v>
      </c>
      <c r="E238" s="5"/>
      <c r="F238" s="5"/>
    </row>
    <row r="239" spans="1:6" x14ac:dyDescent="0.25">
      <c r="A239" s="2">
        <v>28065</v>
      </c>
      <c r="B239" s="1">
        <v>1138.2</v>
      </c>
      <c r="C239">
        <v>102.099998</v>
      </c>
      <c r="D239" s="5">
        <f t="shared" si="4"/>
        <v>1.1733333333333373E-2</v>
      </c>
      <c r="E239" s="5"/>
      <c r="F239" s="5"/>
    </row>
    <row r="240" spans="1:6" x14ac:dyDescent="0.25">
      <c r="A240" s="2">
        <v>28095</v>
      </c>
      <c r="B240" s="1">
        <v>1152</v>
      </c>
      <c r="C240">
        <v>107.459999</v>
      </c>
      <c r="D240" s="5">
        <f t="shared" si="4"/>
        <v>1.212440695835526E-2</v>
      </c>
      <c r="E240" s="5"/>
      <c r="F240" s="5"/>
    </row>
    <row r="241" spans="1:6" x14ac:dyDescent="0.25">
      <c r="A241" s="2">
        <v>28126</v>
      </c>
      <c r="B241" s="1">
        <v>1165.2</v>
      </c>
      <c r="C241">
        <v>102.029999</v>
      </c>
      <c r="D241" s="5">
        <f t="shared" si="4"/>
        <v>1.1458333333333348E-2</v>
      </c>
      <c r="E241" s="5"/>
      <c r="F241" s="5"/>
    </row>
    <row r="242" spans="1:6" x14ac:dyDescent="0.25">
      <c r="A242" s="2">
        <v>28157</v>
      </c>
      <c r="B242" s="1">
        <v>1177.5999999999999</v>
      </c>
      <c r="C242">
        <v>99.82</v>
      </c>
      <c r="D242" s="5">
        <f t="shared" si="4"/>
        <v>1.06419498798489E-2</v>
      </c>
      <c r="E242" s="5"/>
      <c r="F242" s="5"/>
    </row>
    <row r="243" spans="1:6" x14ac:dyDescent="0.25">
      <c r="A243" s="2">
        <v>28185</v>
      </c>
      <c r="B243" s="1">
        <v>1188.5</v>
      </c>
      <c r="C243">
        <v>98.419998000000007</v>
      </c>
      <c r="D243" s="5">
        <f t="shared" si="4"/>
        <v>9.2561141304348116E-3</v>
      </c>
      <c r="E243" s="5"/>
      <c r="F243" s="5"/>
    </row>
    <row r="244" spans="1:6" x14ac:dyDescent="0.25">
      <c r="A244" s="2">
        <v>28216</v>
      </c>
      <c r="B244" s="1">
        <v>1199.5999999999999</v>
      </c>
      <c r="C244">
        <v>98.440002000000007</v>
      </c>
      <c r="D244" s="5">
        <f t="shared" si="4"/>
        <v>9.3395035759360479E-3</v>
      </c>
      <c r="E244" s="5"/>
      <c r="F244" s="5"/>
    </row>
    <row r="245" spans="1:6" x14ac:dyDescent="0.25">
      <c r="A245" s="2">
        <v>28246</v>
      </c>
      <c r="B245" s="1">
        <v>1209</v>
      </c>
      <c r="C245">
        <v>96.120002999999997</v>
      </c>
      <c r="D245" s="5">
        <f t="shared" si="4"/>
        <v>7.8359453151051195E-3</v>
      </c>
      <c r="E245" s="5"/>
      <c r="F245" s="5"/>
    </row>
    <row r="246" spans="1:6" x14ac:dyDescent="0.25">
      <c r="A246" s="2">
        <v>28277</v>
      </c>
      <c r="B246" s="1">
        <v>1217.8</v>
      </c>
      <c r="C246">
        <v>100.480003</v>
      </c>
      <c r="D246" s="5">
        <f t="shared" si="4"/>
        <v>7.2787427626137546E-3</v>
      </c>
      <c r="E246" s="5"/>
      <c r="F246" s="5"/>
    </row>
    <row r="247" spans="1:6" x14ac:dyDescent="0.25">
      <c r="A247" s="2">
        <v>28307</v>
      </c>
      <c r="B247" s="1">
        <v>1226.7</v>
      </c>
      <c r="C247">
        <v>98.849997999999999</v>
      </c>
      <c r="D247" s="5">
        <f t="shared" si="4"/>
        <v>7.3082607981607151E-3</v>
      </c>
      <c r="E247" s="5"/>
      <c r="F247" s="5"/>
    </row>
    <row r="248" spans="1:6" x14ac:dyDescent="0.25">
      <c r="A248" s="2">
        <v>28338</v>
      </c>
      <c r="B248" s="1">
        <v>1237</v>
      </c>
      <c r="C248">
        <v>96.769997000000004</v>
      </c>
      <c r="D248" s="5">
        <f t="shared" si="4"/>
        <v>8.3965109643759916E-3</v>
      </c>
      <c r="E248" s="5"/>
      <c r="F248" s="5"/>
    </row>
    <row r="249" spans="1:6" x14ac:dyDescent="0.25">
      <c r="A249" s="2">
        <v>28369</v>
      </c>
      <c r="B249" s="1">
        <v>1246.2</v>
      </c>
      <c r="C249">
        <v>96.529999000000004</v>
      </c>
      <c r="D249" s="5">
        <f t="shared" si="4"/>
        <v>7.4373484236054388E-3</v>
      </c>
      <c r="E249" s="5"/>
      <c r="F249" s="5"/>
    </row>
    <row r="250" spans="1:6" x14ac:dyDescent="0.25">
      <c r="A250" s="2">
        <v>28399</v>
      </c>
      <c r="B250" s="1">
        <v>1254</v>
      </c>
      <c r="C250">
        <v>92.339995999999999</v>
      </c>
      <c r="D250" s="5">
        <f t="shared" si="4"/>
        <v>6.2590274434279891E-3</v>
      </c>
      <c r="E250" s="5"/>
      <c r="F250" s="5"/>
    </row>
    <row r="251" spans="1:6" x14ac:dyDescent="0.25">
      <c r="A251" s="2">
        <v>28430</v>
      </c>
      <c r="B251" s="1">
        <v>1262.4000000000001</v>
      </c>
      <c r="C251">
        <v>94.830001999999993</v>
      </c>
      <c r="D251" s="5">
        <f t="shared" si="4"/>
        <v>6.698564593301537E-3</v>
      </c>
      <c r="E251" s="5"/>
      <c r="F251" s="5"/>
    </row>
    <row r="252" spans="1:6" x14ac:dyDescent="0.25">
      <c r="A252" s="2">
        <v>28460</v>
      </c>
      <c r="B252" s="1">
        <v>1270.3</v>
      </c>
      <c r="C252">
        <v>95.099997999999999</v>
      </c>
      <c r="D252" s="5">
        <f t="shared" si="4"/>
        <v>6.2579214195181976E-3</v>
      </c>
      <c r="E252" s="5"/>
      <c r="F252" s="5"/>
    </row>
    <row r="253" spans="1:6" x14ac:dyDescent="0.25">
      <c r="A253" s="2">
        <v>28491</v>
      </c>
      <c r="B253" s="1">
        <v>1279.7</v>
      </c>
      <c r="C253">
        <v>89.25</v>
      </c>
      <c r="D253" s="5">
        <f t="shared" si="4"/>
        <v>7.3998268125641253E-3</v>
      </c>
      <c r="E253" s="5"/>
      <c r="F253" s="5"/>
    </row>
    <row r="254" spans="1:6" x14ac:dyDescent="0.25">
      <c r="A254" s="2">
        <v>28522</v>
      </c>
      <c r="B254" s="1">
        <v>1285.5</v>
      </c>
      <c r="C254">
        <v>87.040001000000004</v>
      </c>
      <c r="D254" s="5">
        <f t="shared" si="4"/>
        <v>4.5323122606859556E-3</v>
      </c>
      <c r="E254" s="5"/>
      <c r="F254" s="5"/>
    </row>
    <row r="255" spans="1:6" x14ac:dyDescent="0.25">
      <c r="A255" s="2">
        <v>28550</v>
      </c>
      <c r="B255" s="1">
        <v>1292.2</v>
      </c>
      <c r="C255">
        <v>89.209998999999996</v>
      </c>
      <c r="D255" s="5">
        <f t="shared" si="4"/>
        <v>5.2119797744067942E-3</v>
      </c>
      <c r="E255" s="5"/>
      <c r="F255" s="5"/>
    </row>
    <row r="256" spans="1:6" x14ac:dyDescent="0.25">
      <c r="A256" s="2">
        <v>28581</v>
      </c>
      <c r="B256" s="1">
        <v>1300.4000000000001</v>
      </c>
      <c r="C256">
        <v>96.830001999999993</v>
      </c>
      <c r="D256" s="5">
        <f t="shared" si="4"/>
        <v>6.3457669091471214E-3</v>
      </c>
      <c r="E256" s="5"/>
      <c r="F256" s="5"/>
    </row>
    <row r="257" spans="1:6" x14ac:dyDescent="0.25">
      <c r="A257" s="2">
        <v>28611</v>
      </c>
      <c r="B257" s="1">
        <v>1310.5</v>
      </c>
      <c r="C257">
        <v>97.239998</v>
      </c>
      <c r="D257" s="5">
        <f t="shared" si="4"/>
        <v>7.7668409720086373E-3</v>
      </c>
      <c r="E257" s="5"/>
      <c r="F257" s="5"/>
    </row>
    <row r="258" spans="1:6" x14ac:dyDescent="0.25">
      <c r="A258" s="2">
        <v>28642</v>
      </c>
      <c r="B258" s="1">
        <v>1318.5</v>
      </c>
      <c r="C258">
        <v>95.529999000000004</v>
      </c>
      <c r="D258" s="5">
        <f t="shared" si="4"/>
        <v>6.1045402518122849E-3</v>
      </c>
      <c r="E258" s="5"/>
      <c r="F258" s="5"/>
    </row>
    <row r="259" spans="1:6" x14ac:dyDescent="0.25">
      <c r="A259" s="2">
        <v>28672</v>
      </c>
      <c r="B259" s="1">
        <v>1324.1</v>
      </c>
      <c r="C259">
        <v>100.68</v>
      </c>
      <c r="D259" s="5">
        <f t="shared" si="4"/>
        <v>4.2472506636328511E-3</v>
      </c>
      <c r="E259" s="5"/>
      <c r="F259" s="5"/>
    </row>
    <row r="260" spans="1:6" x14ac:dyDescent="0.25">
      <c r="A260" s="2">
        <v>28703</v>
      </c>
      <c r="B260" s="1">
        <v>1333.5</v>
      </c>
      <c r="C260">
        <v>103.290001</v>
      </c>
      <c r="D260" s="5">
        <f t="shared" si="4"/>
        <v>7.0991616947360114E-3</v>
      </c>
      <c r="E260" s="5"/>
      <c r="F260" s="5"/>
    </row>
    <row r="261" spans="1:6" x14ac:dyDescent="0.25">
      <c r="A261" s="2">
        <v>28734</v>
      </c>
      <c r="B261" s="1">
        <v>1345</v>
      </c>
      <c r="C261">
        <v>102.540001</v>
      </c>
      <c r="D261" s="5">
        <f t="shared" si="4"/>
        <v>8.623922009748819E-3</v>
      </c>
      <c r="E261" s="5"/>
      <c r="F261" s="5"/>
    </row>
    <row r="262" spans="1:6" x14ac:dyDescent="0.25">
      <c r="A262" s="2">
        <v>28764</v>
      </c>
      <c r="B262" s="1">
        <v>1352.3</v>
      </c>
      <c r="C262">
        <v>93.150002000000001</v>
      </c>
      <c r="D262" s="5">
        <f t="shared" si="4"/>
        <v>5.4275092936801883E-3</v>
      </c>
      <c r="E262" s="5"/>
      <c r="F262" s="5"/>
    </row>
    <row r="263" spans="1:6" x14ac:dyDescent="0.25">
      <c r="A263" s="2">
        <v>28795</v>
      </c>
      <c r="B263" s="1">
        <v>1359.1</v>
      </c>
      <c r="C263">
        <v>94.699996999999996</v>
      </c>
      <c r="D263" s="5">
        <f t="shared" si="4"/>
        <v>5.028470014050157E-3</v>
      </c>
      <c r="E263" s="5"/>
      <c r="F263" s="5"/>
    </row>
    <row r="264" spans="1:6" x14ac:dyDescent="0.25">
      <c r="A264" s="2">
        <v>28825</v>
      </c>
      <c r="B264" s="1">
        <v>1366</v>
      </c>
      <c r="C264">
        <v>96.110000999999997</v>
      </c>
      <c r="D264" s="5">
        <f t="shared" si="4"/>
        <v>5.0768891177985775E-3</v>
      </c>
      <c r="E264" s="5"/>
      <c r="F264" s="5"/>
    </row>
    <row r="265" spans="1:6" x14ac:dyDescent="0.25">
      <c r="A265" s="2">
        <v>28856</v>
      </c>
      <c r="B265" s="1">
        <v>1371.6</v>
      </c>
      <c r="C265">
        <v>99.93</v>
      </c>
      <c r="D265" s="5">
        <f t="shared" si="4"/>
        <v>4.0995607613469875E-3</v>
      </c>
      <c r="E265" s="5"/>
      <c r="F265" s="5"/>
    </row>
    <row r="266" spans="1:6" x14ac:dyDescent="0.25">
      <c r="A266" s="2">
        <v>28887</v>
      </c>
      <c r="B266" s="1">
        <v>1377.8</v>
      </c>
      <c r="C266">
        <v>96.279999000000004</v>
      </c>
      <c r="D266" s="5">
        <f t="shared" si="4"/>
        <v>4.5202682997957933E-3</v>
      </c>
      <c r="E266" s="5"/>
      <c r="F266" s="5"/>
    </row>
    <row r="267" spans="1:6" x14ac:dyDescent="0.25">
      <c r="A267" s="2">
        <v>28915</v>
      </c>
      <c r="B267" s="1">
        <v>1387.8</v>
      </c>
      <c r="C267">
        <v>101.589996</v>
      </c>
      <c r="D267" s="5">
        <f t="shared" si="4"/>
        <v>7.2579474524603338E-3</v>
      </c>
      <c r="E267" s="5"/>
      <c r="F267" s="5"/>
    </row>
    <row r="268" spans="1:6" x14ac:dyDescent="0.25">
      <c r="A268" s="2">
        <v>28946</v>
      </c>
      <c r="B268" s="1">
        <v>1402.1</v>
      </c>
      <c r="C268">
        <v>101.760002</v>
      </c>
      <c r="D268" s="5">
        <f t="shared" si="4"/>
        <v>1.0304078397463501E-2</v>
      </c>
      <c r="E268" s="5"/>
      <c r="F268" s="5"/>
    </row>
    <row r="269" spans="1:6" x14ac:dyDescent="0.25">
      <c r="A269" s="2">
        <v>28976</v>
      </c>
      <c r="B269" s="1">
        <v>1410.2</v>
      </c>
      <c r="C269">
        <v>99.080001999999993</v>
      </c>
      <c r="D269" s="5">
        <f t="shared" si="4"/>
        <v>5.777048712645394E-3</v>
      </c>
      <c r="E269" s="5"/>
      <c r="F269" s="5"/>
    </row>
    <row r="270" spans="1:6" x14ac:dyDescent="0.25">
      <c r="A270" s="2">
        <v>29007</v>
      </c>
      <c r="B270" s="1">
        <v>1423</v>
      </c>
      <c r="C270">
        <v>102.910004</v>
      </c>
      <c r="D270" s="5">
        <f t="shared" si="4"/>
        <v>9.0767267054319145E-3</v>
      </c>
      <c r="E270" s="5"/>
      <c r="F270" s="5"/>
    </row>
    <row r="271" spans="1:6" x14ac:dyDescent="0.25">
      <c r="A271" s="2">
        <v>29037</v>
      </c>
      <c r="B271" s="1">
        <v>1434.8</v>
      </c>
      <c r="C271">
        <v>103.80999799999999</v>
      </c>
      <c r="D271" s="5">
        <f t="shared" si="4"/>
        <v>8.2923401264933805E-3</v>
      </c>
      <c r="E271" s="5"/>
      <c r="F271" s="5"/>
    </row>
    <row r="272" spans="1:6" x14ac:dyDescent="0.25">
      <c r="A272" s="2">
        <v>29068</v>
      </c>
      <c r="B272" s="1">
        <v>1446.6</v>
      </c>
      <c r="C272">
        <v>109.32</v>
      </c>
      <c r="D272" s="5">
        <f t="shared" si="4"/>
        <v>8.2241427376636977E-3</v>
      </c>
      <c r="E272" s="5"/>
      <c r="F272" s="5"/>
    </row>
    <row r="273" spans="1:6" x14ac:dyDescent="0.25">
      <c r="A273" s="2">
        <v>29099</v>
      </c>
      <c r="B273" s="1">
        <v>1454.1</v>
      </c>
      <c r="C273">
        <v>109.32</v>
      </c>
      <c r="D273" s="5">
        <f t="shared" si="4"/>
        <v>5.1845707175446343E-3</v>
      </c>
      <c r="E273" s="5"/>
      <c r="F273" s="5"/>
    </row>
    <row r="274" spans="1:6" x14ac:dyDescent="0.25">
      <c r="A274" s="2">
        <v>29129</v>
      </c>
      <c r="B274" s="1">
        <v>1460.4</v>
      </c>
      <c r="C274">
        <v>101.82</v>
      </c>
      <c r="D274" s="5">
        <f t="shared" si="4"/>
        <v>4.3325768516608854E-3</v>
      </c>
      <c r="E274" s="5"/>
      <c r="F274" s="5"/>
    </row>
    <row r="275" spans="1:6" x14ac:dyDescent="0.25">
      <c r="A275" s="2">
        <v>29160</v>
      </c>
      <c r="B275" s="1">
        <v>1465.9</v>
      </c>
      <c r="C275">
        <v>106.160004</v>
      </c>
      <c r="D275" s="5">
        <f t="shared" si="4"/>
        <v>3.7660914817858604E-3</v>
      </c>
      <c r="E275" s="5"/>
      <c r="F275" s="5"/>
    </row>
    <row r="276" spans="1:6" x14ac:dyDescent="0.25">
      <c r="A276" s="2">
        <v>29190</v>
      </c>
      <c r="B276" s="1">
        <v>1473.7</v>
      </c>
      <c r="C276">
        <v>107.94000200000001</v>
      </c>
      <c r="D276" s="5">
        <f t="shared" si="4"/>
        <v>5.320963230779796E-3</v>
      </c>
      <c r="E276" s="5"/>
      <c r="F276" s="5"/>
    </row>
    <row r="277" spans="1:6" x14ac:dyDescent="0.25">
      <c r="A277" s="2">
        <v>29221</v>
      </c>
      <c r="B277" s="1">
        <v>1482.7</v>
      </c>
      <c r="C277">
        <v>114.160004</v>
      </c>
      <c r="D277" s="5">
        <f t="shared" si="4"/>
        <v>6.1070774241704928E-3</v>
      </c>
      <c r="E277" s="5"/>
      <c r="F277" s="5"/>
    </row>
    <row r="278" spans="1:6" x14ac:dyDescent="0.25">
      <c r="A278" s="2">
        <v>29252</v>
      </c>
      <c r="B278" s="1">
        <v>1494.6</v>
      </c>
      <c r="C278">
        <v>113.660004</v>
      </c>
      <c r="D278" s="5">
        <f t="shared" si="4"/>
        <v>8.0258986983205993E-3</v>
      </c>
      <c r="E278" s="5"/>
      <c r="F278" s="5"/>
    </row>
    <row r="279" spans="1:6" x14ac:dyDescent="0.25">
      <c r="A279" s="2">
        <v>29281</v>
      </c>
      <c r="B279" s="1">
        <v>1499.8</v>
      </c>
      <c r="C279">
        <v>102.089996</v>
      </c>
      <c r="D279" s="5">
        <f t="shared" si="4"/>
        <v>3.4791917569918507E-3</v>
      </c>
      <c r="E279" s="5"/>
      <c r="F279" s="5"/>
    </row>
    <row r="280" spans="1:6" x14ac:dyDescent="0.25">
      <c r="A280" s="2">
        <v>29312</v>
      </c>
      <c r="B280" s="1">
        <v>1502.2</v>
      </c>
      <c r="C280">
        <v>106.290001</v>
      </c>
      <c r="D280" s="5">
        <f t="shared" si="4"/>
        <v>1.6002133617816217E-3</v>
      </c>
      <c r="E280" s="5"/>
      <c r="F280" s="5"/>
    </row>
    <row r="281" spans="1:6" x14ac:dyDescent="0.25">
      <c r="A281" s="2">
        <v>29342</v>
      </c>
      <c r="B281" s="1">
        <v>1512.3</v>
      </c>
      <c r="C281">
        <v>111.239998</v>
      </c>
      <c r="D281" s="5">
        <f t="shared" si="4"/>
        <v>6.7234722407134573E-3</v>
      </c>
      <c r="E281" s="5"/>
      <c r="F281" s="5"/>
    </row>
    <row r="282" spans="1:6" x14ac:dyDescent="0.25">
      <c r="A282" s="2">
        <v>29373</v>
      </c>
      <c r="B282" s="1">
        <v>1529.2</v>
      </c>
      <c r="C282">
        <v>114.239998</v>
      </c>
      <c r="D282" s="5">
        <f t="shared" si="4"/>
        <v>1.1175031409111913E-2</v>
      </c>
      <c r="E282" s="5"/>
      <c r="F282" s="5"/>
    </row>
    <row r="283" spans="1:6" x14ac:dyDescent="0.25">
      <c r="A283" s="2">
        <v>29403</v>
      </c>
      <c r="B283" s="1">
        <v>1545.5</v>
      </c>
      <c r="C283">
        <v>121.66999800000001</v>
      </c>
      <c r="D283" s="5">
        <f t="shared" ref="D283:D346" si="5">B283/B282-1</f>
        <v>1.0659168192518997E-2</v>
      </c>
      <c r="E283" s="5"/>
      <c r="F283" s="5"/>
    </row>
    <row r="284" spans="1:6" x14ac:dyDescent="0.25">
      <c r="A284" s="2">
        <v>29434</v>
      </c>
      <c r="B284" s="1">
        <v>1561.5</v>
      </c>
      <c r="C284">
        <v>122.379997</v>
      </c>
      <c r="D284" s="5">
        <f t="shared" si="5"/>
        <v>1.0352636687156247E-2</v>
      </c>
      <c r="E284" s="5"/>
      <c r="F284" s="5"/>
    </row>
    <row r="285" spans="1:6" x14ac:dyDescent="0.25">
      <c r="A285" s="2">
        <v>29465</v>
      </c>
      <c r="B285" s="1">
        <v>1574</v>
      </c>
      <c r="C285">
        <v>125.459999</v>
      </c>
      <c r="D285" s="5">
        <f t="shared" si="5"/>
        <v>8.0051232788984628E-3</v>
      </c>
      <c r="E285" s="5"/>
      <c r="F285" s="5"/>
    </row>
    <row r="286" spans="1:6" x14ac:dyDescent="0.25">
      <c r="A286" s="2">
        <v>29495</v>
      </c>
      <c r="B286" s="1">
        <v>1584.8</v>
      </c>
      <c r="C286">
        <v>127.470001</v>
      </c>
      <c r="D286" s="5">
        <f t="shared" si="5"/>
        <v>6.8614993646760603E-3</v>
      </c>
      <c r="E286" s="5"/>
      <c r="F286" s="5"/>
    </row>
    <row r="287" spans="1:6" x14ac:dyDescent="0.25">
      <c r="A287" s="2">
        <v>29526</v>
      </c>
      <c r="B287" s="1">
        <v>1595.8</v>
      </c>
      <c r="C287">
        <v>140.520004</v>
      </c>
      <c r="D287" s="5">
        <f t="shared" si="5"/>
        <v>6.9409389197374605E-3</v>
      </c>
      <c r="E287" s="5"/>
      <c r="F287" s="5"/>
    </row>
    <row r="288" spans="1:6" x14ac:dyDescent="0.25">
      <c r="A288" s="2">
        <v>29556</v>
      </c>
      <c r="B288" s="1">
        <v>1599.8</v>
      </c>
      <c r="C288">
        <v>135.759995</v>
      </c>
      <c r="D288" s="5">
        <f t="shared" si="5"/>
        <v>2.5065797719012739E-3</v>
      </c>
      <c r="E288" s="5"/>
      <c r="F288" s="5"/>
    </row>
    <row r="289" spans="1:6" x14ac:dyDescent="0.25">
      <c r="A289" s="2">
        <v>29587</v>
      </c>
      <c r="B289" s="1">
        <v>1606.9</v>
      </c>
      <c r="C289">
        <v>129.550003</v>
      </c>
      <c r="D289" s="5">
        <f t="shared" si="5"/>
        <v>4.4380547568447781E-3</v>
      </c>
      <c r="E289" s="5"/>
      <c r="F289" s="5"/>
    </row>
    <row r="290" spans="1:6" x14ac:dyDescent="0.25">
      <c r="A290" s="2">
        <v>29618</v>
      </c>
      <c r="B290" s="1">
        <v>1618.7</v>
      </c>
      <c r="C290">
        <v>131.270004</v>
      </c>
      <c r="D290" s="5">
        <f t="shared" si="5"/>
        <v>7.3433318812621273E-3</v>
      </c>
      <c r="E290" s="5"/>
      <c r="F290" s="5"/>
    </row>
    <row r="291" spans="1:6" x14ac:dyDescent="0.25">
      <c r="A291" s="2">
        <v>29646</v>
      </c>
      <c r="B291" s="1">
        <v>1636.6</v>
      </c>
      <c r="C291">
        <v>136</v>
      </c>
      <c r="D291" s="5">
        <f t="shared" si="5"/>
        <v>1.1058256625687157E-2</v>
      </c>
      <c r="E291" s="5"/>
      <c r="F291" s="5"/>
    </row>
    <row r="292" spans="1:6" x14ac:dyDescent="0.25">
      <c r="A292" s="2">
        <v>29677</v>
      </c>
      <c r="B292" s="1">
        <v>1659.2</v>
      </c>
      <c r="C292">
        <v>132.80999800000001</v>
      </c>
      <c r="D292" s="5">
        <f t="shared" si="5"/>
        <v>1.3809116460955728E-2</v>
      </c>
      <c r="E292" s="5" t="s">
        <v>42</v>
      </c>
      <c r="F292" s="5"/>
    </row>
    <row r="293" spans="1:6" x14ac:dyDescent="0.25">
      <c r="A293" s="2">
        <v>29707</v>
      </c>
      <c r="B293" s="1">
        <v>1664.2</v>
      </c>
      <c r="C293">
        <v>132.58999600000001</v>
      </c>
      <c r="D293" s="5">
        <f t="shared" si="5"/>
        <v>3.0135004821600919E-3</v>
      </c>
      <c r="E293" s="5"/>
      <c r="F293" s="5"/>
    </row>
    <row r="294" spans="1:6" x14ac:dyDescent="0.25">
      <c r="A294" s="2">
        <v>29738</v>
      </c>
      <c r="B294" s="1">
        <v>1670.3</v>
      </c>
      <c r="C294">
        <v>131.21000699999999</v>
      </c>
      <c r="D294" s="5">
        <f t="shared" si="5"/>
        <v>3.6654248287464331E-3</v>
      </c>
      <c r="E294" s="5"/>
      <c r="F294" s="5"/>
    </row>
    <row r="295" spans="1:6" x14ac:dyDescent="0.25">
      <c r="A295" s="2">
        <v>29768</v>
      </c>
      <c r="B295" s="1">
        <v>1681.9</v>
      </c>
      <c r="C295">
        <v>130.91999799999999</v>
      </c>
      <c r="D295" s="5">
        <f t="shared" si="5"/>
        <v>6.9448602047537111E-3</v>
      </c>
      <c r="E295" s="5"/>
      <c r="F295" s="5"/>
    </row>
    <row r="296" spans="1:6" x14ac:dyDescent="0.25">
      <c r="A296" s="2">
        <v>29799</v>
      </c>
      <c r="B296" s="1">
        <v>1694.3</v>
      </c>
      <c r="C296">
        <v>122.790001</v>
      </c>
      <c r="D296" s="5">
        <f t="shared" si="5"/>
        <v>7.372614305249936E-3</v>
      </c>
      <c r="E296" s="5"/>
      <c r="F296" s="5"/>
    </row>
    <row r="297" spans="1:6" x14ac:dyDescent="0.25">
      <c r="A297" s="2">
        <v>29830</v>
      </c>
      <c r="B297" s="1">
        <v>1706</v>
      </c>
      <c r="C297">
        <v>116.18</v>
      </c>
      <c r="D297" s="5">
        <f t="shared" si="5"/>
        <v>6.9055066989316405E-3</v>
      </c>
      <c r="E297" s="5"/>
      <c r="F297" s="5"/>
    </row>
    <row r="298" spans="1:6" x14ac:dyDescent="0.25">
      <c r="A298" s="2">
        <v>29860</v>
      </c>
      <c r="B298" s="1">
        <v>1721.8</v>
      </c>
      <c r="C298">
        <v>121.889999</v>
      </c>
      <c r="D298" s="5">
        <f t="shared" si="5"/>
        <v>9.2614302461899722E-3</v>
      </c>
      <c r="E298" s="5"/>
      <c r="F298" s="5"/>
    </row>
    <row r="299" spans="1:6" x14ac:dyDescent="0.25">
      <c r="A299" s="2">
        <v>29891</v>
      </c>
      <c r="B299" s="1">
        <v>1736.1</v>
      </c>
      <c r="C299">
        <v>126.349998</v>
      </c>
      <c r="D299" s="5">
        <f t="shared" si="5"/>
        <v>8.305261935183994E-3</v>
      </c>
      <c r="E299" s="5"/>
      <c r="F299" s="5"/>
    </row>
    <row r="300" spans="1:6" x14ac:dyDescent="0.25">
      <c r="A300" s="2">
        <v>29921</v>
      </c>
      <c r="B300" s="1">
        <v>1755.5</v>
      </c>
      <c r="C300">
        <v>122.550003</v>
      </c>
      <c r="D300" s="5">
        <f t="shared" si="5"/>
        <v>1.1174471516617768E-2</v>
      </c>
      <c r="E300" s="5"/>
      <c r="F300" s="5"/>
    </row>
    <row r="301" spans="1:6" x14ac:dyDescent="0.25">
      <c r="A301" s="2">
        <v>29952</v>
      </c>
      <c r="B301" s="1">
        <v>1770.4</v>
      </c>
      <c r="C301">
        <v>120.400002</v>
      </c>
      <c r="D301" s="5">
        <f t="shared" si="5"/>
        <v>8.4876103674167425E-3</v>
      </c>
      <c r="E301" s="5"/>
      <c r="F301" s="5"/>
    </row>
    <row r="302" spans="1:6" x14ac:dyDescent="0.25">
      <c r="A302" s="2">
        <v>29983</v>
      </c>
      <c r="B302" s="1">
        <v>1774.5</v>
      </c>
      <c r="C302">
        <v>113.110001</v>
      </c>
      <c r="D302" s="5">
        <f t="shared" si="5"/>
        <v>2.315860822412974E-3</v>
      </c>
      <c r="E302" s="5"/>
      <c r="F302" s="5"/>
    </row>
    <row r="303" spans="1:6" x14ac:dyDescent="0.25">
      <c r="A303" s="2">
        <v>30011</v>
      </c>
      <c r="B303" s="1">
        <v>1786.5</v>
      </c>
      <c r="C303">
        <v>111.959999</v>
      </c>
      <c r="D303" s="5">
        <f t="shared" si="5"/>
        <v>6.762468300929747E-3</v>
      </c>
      <c r="E303" s="5"/>
      <c r="F303" s="5"/>
    </row>
    <row r="304" spans="1:6" x14ac:dyDescent="0.25">
      <c r="A304" s="2">
        <v>30042</v>
      </c>
      <c r="B304" s="1">
        <v>1803.9</v>
      </c>
      <c r="C304">
        <v>116.44000200000001</v>
      </c>
      <c r="D304" s="5">
        <f t="shared" si="5"/>
        <v>9.7397145256088447E-3</v>
      </c>
      <c r="E304" s="5"/>
      <c r="F304" s="5"/>
    </row>
    <row r="305" spans="1:6" x14ac:dyDescent="0.25">
      <c r="A305" s="2">
        <v>30072</v>
      </c>
      <c r="B305" s="1">
        <v>1815.4</v>
      </c>
      <c r="C305">
        <v>111.879997</v>
      </c>
      <c r="D305" s="5">
        <f t="shared" si="5"/>
        <v>6.3750762237375636E-3</v>
      </c>
      <c r="E305" s="5"/>
      <c r="F305" s="5"/>
    </row>
    <row r="306" spans="1:6" x14ac:dyDescent="0.25">
      <c r="A306" s="2">
        <v>30103</v>
      </c>
      <c r="B306" s="1">
        <v>1826</v>
      </c>
      <c r="C306">
        <v>109.61</v>
      </c>
      <c r="D306" s="5">
        <f t="shared" si="5"/>
        <v>5.8389335683595167E-3</v>
      </c>
      <c r="E306" s="5"/>
      <c r="F306" s="5"/>
    </row>
    <row r="307" spans="1:6" x14ac:dyDescent="0.25">
      <c r="A307" s="2">
        <v>30133</v>
      </c>
      <c r="B307" s="1">
        <v>1831.5</v>
      </c>
      <c r="C307">
        <v>107.089996</v>
      </c>
      <c r="D307" s="5">
        <f t="shared" si="5"/>
        <v>3.0120481927711218E-3</v>
      </c>
      <c r="E307" s="5"/>
      <c r="F307" s="5"/>
    </row>
    <row r="308" spans="1:6" x14ac:dyDescent="0.25">
      <c r="A308" s="2">
        <v>30164</v>
      </c>
      <c r="B308" s="1">
        <v>1845.2</v>
      </c>
      <c r="C308">
        <v>119.510002</v>
      </c>
      <c r="D308" s="5">
        <f t="shared" si="5"/>
        <v>7.4802074802076124E-3</v>
      </c>
      <c r="E308" s="5"/>
      <c r="F308" s="5"/>
    </row>
    <row r="309" spans="1:6" x14ac:dyDescent="0.25">
      <c r="A309" s="2">
        <v>30195</v>
      </c>
      <c r="B309" s="1">
        <v>1858.4</v>
      </c>
      <c r="C309">
        <v>120.42</v>
      </c>
      <c r="D309" s="5">
        <f t="shared" si="5"/>
        <v>7.1536960763061153E-3</v>
      </c>
      <c r="E309" s="5"/>
      <c r="F309" s="5"/>
    </row>
    <row r="310" spans="1:6" x14ac:dyDescent="0.25">
      <c r="A310" s="2">
        <v>30225</v>
      </c>
      <c r="B310" s="1">
        <v>1869.7</v>
      </c>
      <c r="C310">
        <v>133.71</v>
      </c>
      <c r="D310" s="5">
        <f t="shared" si="5"/>
        <v>6.0804993542831198E-3</v>
      </c>
      <c r="E310" s="5"/>
      <c r="F310" s="5"/>
    </row>
    <row r="311" spans="1:6" x14ac:dyDescent="0.25">
      <c r="A311" s="2">
        <v>30256</v>
      </c>
      <c r="B311" s="1">
        <v>1883.7</v>
      </c>
      <c r="C311">
        <v>138.54</v>
      </c>
      <c r="D311" s="5">
        <f t="shared" si="5"/>
        <v>7.4878322725571156E-3</v>
      </c>
      <c r="E311" s="5"/>
      <c r="F311" s="5"/>
    </row>
    <row r="312" spans="1:6" x14ac:dyDescent="0.25">
      <c r="A312" s="2">
        <v>30286</v>
      </c>
      <c r="B312" s="1">
        <v>1905.9</v>
      </c>
      <c r="C312">
        <v>140.63999999999999</v>
      </c>
      <c r="D312" s="5">
        <f t="shared" si="5"/>
        <v>1.1785316133142265E-2</v>
      </c>
      <c r="E312" s="5"/>
      <c r="F312" s="5"/>
    </row>
    <row r="313" spans="1:6" x14ac:dyDescent="0.25">
      <c r="A313" s="2">
        <v>30317</v>
      </c>
      <c r="B313" s="1">
        <v>1959.4</v>
      </c>
      <c r="C313">
        <v>145.30000000000001</v>
      </c>
      <c r="D313" s="5">
        <f t="shared" si="5"/>
        <v>2.8070727740175272E-2</v>
      </c>
      <c r="E313" s="5" t="s">
        <v>45</v>
      </c>
      <c r="F313" s="5"/>
    </row>
    <row r="314" spans="1:6" x14ac:dyDescent="0.25">
      <c r="A314" s="2">
        <v>30348</v>
      </c>
      <c r="B314" s="1">
        <v>1996.8</v>
      </c>
      <c r="C314">
        <v>148.06</v>
      </c>
      <c r="D314" s="5">
        <f t="shared" si="5"/>
        <v>1.9087475757884942E-2</v>
      </c>
      <c r="E314" s="5" t="s">
        <v>45</v>
      </c>
      <c r="F314" s="5"/>
    </row>
    <row r="315" spans="1:6" x14ac:dyDescent="0.25">
      <c r="A315" s="2">
        <v>30376</v>
      </c>
      <c r="B315" s="1">
        <v>2015.2</v>
      </c>
      <c r="C315">
        <v>152.96</v>
      </c>
      <c r="D315" s="5">
        <f t="shared" si="5"/>
        <v>9.2147435897436125E-3</v>
      </c>
      <c r="E315" s="5"/>
      <c r="F315" s="5"/>
    </row>
    <row r="316" spans="1:6" x14ac:dyDescent="0.25">
      <c r="A316" s="2">
        <v>30407</v>
      </c>
      <c r="B316" s="1">
        <v>2028.6</v>
      </c>
      <c r="C316">
        <v>164.42</v>
      </c>
      <c r="D316" s="5">
        <f t="shared" si="5"/>
        <v>6.6494640730447863E-3</v>
      </c>
      <c r="E316" s="5"/>
      <c r="F316" s="5"/>
    </row>
    <row r="317" spans="1:6" x14ac:dyDescent="0.25">
      <c r="A317" s="2">
        <v>30437</v>
      </c>
      <c r="B317" s="1">
        <v>2043.1</v>
      </c>
      <c r="C317">
        <v>162.38999999999999</v>
      </c>
      <c r="D317" s="5">
        <f t="shared" si="5"/>
        <v>7.1477866508922183E-3</v>
      </c>
      <c r="E317" s="5"/>
      <c r="F317" s="5"/>
    </row>
    <row r="318" spans="1:6" x14ac:dyDescent="0.25">
      <c r="A318" s="2">
        <v>30468</v>
      </c>
      <c r="B318" s="1">
        <v>2053.5</v>
      </c>
      <c r="C318">
        <v>168.11</v>
      </c>
      <c r="D318" s="5">
        <f t="shared" si="5"/>
        <v>5.0903039498801927E-3</v>
      </c>
      <c r="E318" s="5"/>
      <c r="F318" s="5"/>
    </row>
    <row r="319" spans="1:6" x14ac:dyDescent="0.25">
      <c r="A319" s="2">
        <v>30498</v>
      </c>
      <c r="B319" s="1">
        <v>2064.8000000000002</v>
      </c>
      <c r="C319">
        <v>162.56</v>
      </c>
      <c r="D319" s="5">
        <f t="shared" si="5"/>
        <v>5.5028000973946778E-3</v>
      </c>
      <c r="E319" s="5"/>
      <c r="F319" s="5"/>
    </row>
    <row r="320" spans="1:6" x14ac:dyDescent="0.25">
      <c r="A320" s="2">
        <v>30529</v>
      </c>
      <c r="B320" s="1">
        <v>2074</v>
      </c>
      <c r="C320">
        <v>164.4</v>
      </c>
      <c r="D320" s="5">
        <f t="shared" si="5"/>
        <v>4.4556373498643165E-3</v>
      </c>
      <c r="E320" s="5"/>
      <c r="F320" s="5"/>
    </row>
    <row r="321" spans="1:6" x14ac:dyDescent="0.25">
      <c r="A321" s="2">
        <v>30560</v>
      </c>
      <c r="B321" s="1">
        <v>2083.1999999999998</v>
      </c>
      <c r="C321">
        <v>166.07</v>
      </c>
      <c r="D321" s="5">
        <f t="shared" si="5"/>
        <v>4.4358727097395523E-3</v>
      </c>
      <c r="E321" s="5"/>
      <c r="F321" s="5"/>
    </row>
    <row r="322" spans="1:6" x14ac:dyDescent="0.25">
      <c r="A322" s="2">
        <v>30590</v>
      </c>
      <c r="B322" s="1">
        <v>2099.1999999999998</v>
      </c>
      <c r="C322">
        <v>163.55000000000001</v>
      </c>
      <c r="D322" s="5">
        <f t="shared" si="5"/>
        <v>7.6804915514592231E-3</v>
      </c>
      <c r="E322" s="5"/>
      <c r="F322" s="5"/>
    </row>
    <row r="323" spans="1:6" x14ac:dyDescent="0.25">
      <c r="A323" s="2">
        <v>30621</v>
      </c>
      <c r="B323" s="1">
        <v>2112.3000000000002</v>
      </c>
      <c r="C323">
        <v>166.4</v>
      </c>
      <c r="D323" s="5">
        <f t="shared" si="5"/>
        <v>6.2404725609757072E-3</v>
      </c>
      <c r="E323" s="5"/>
      <c r="F323" s="5"/>
    </row>
    <row r="324" spans="1:6" x14ac:dyDescent="0.25">
      <c r="A324" s="2">
        <v>30651</v>
      </c>
      <c r="B324" s="1">
        <v>2123.5</v>
      </c>
      <c r="C324">
        <v>164.93</v>
      </c>
      <c r="D324" s="5">
        <f t="shared" si="5"/>
        <v>5.3022771386639356E-3</v>
      </c>
      <c r="E324" s="5"/>
      <c r="F324" s="5"/>
    </row>
    <row r="325" spans="1:6" x14ac:dyDescent="0.25">
      <c r="A325" s="2">
        <v>30682</v>
      </c>
      <c r="B325" s="1">
        <v>2138.1999999999998</v>
      </c>
      <c r="C325">
        <v>163.41</v>
      </c>
      <c r="D325" s="5">
        <f t="shared" si="5"/>
        <v>6.922533553096244E-3</v>
      </c>
      <c r="E325" s="5"/>
      <c r="F325" s="5"/>
    </row>
    <row r="326" spans="1:6" x14ac:dyDescent="0.25">
      <c r="A326" s="2">
        <v>30713</v>
      </c>
      <c r="B326" s="1">
        <v>2158.1999999999998</v>
      </c>
      <c r="C326">
        <v>157.06</v>
      </c>
      <c r="D326" s="5">
        <f t="shared" si="5"/>
        <v>9.3536619586567227E-3</v>
      </c>
      <c r="E326" s="5"/>
      <c r="F326" s="5"/>
    </row>
    <row r="327" spans="1:6" x14ac:dyDescent="0.25">
      <c r="A327" s="2">
        <v>30742</v>
      </c>
      <c r="B327" s="1">
        <v>2175.1999999999998</v>
      </c>
      <c r="C327">
        <v>159.18</v>
      </c>
      <c r="D327" s="5">
        <f t="shared" si="5"/>
        <v>7.8769344824389798E-3</v>
      </c>
      <c r="E327" s="5"/>
      <c r="F327" s="5"/>
    </row>
    <row r="328" spans="1:6" x14ac:dyDescent="0.25">
      <c r="A328" s="2">
        <v>30773</v>
      </c>
      <c r="B328" s="1">
        <v>2191.6999999999998</v>
      </c>
      <c r="C328">
        <v>160.05000000000001</v>
      </c>
      <c r="D328" s="5">
        <f t="shared" si="5"/>
        <v>7.585509378448041E-3</v>
      </c>
      <c r="E328" s="5"/>
      <c r="F328" s="5"/>
    </row>
    <row r="329" spans="1:6" x14ac:dyDescent="0.25">
      <c r="A329" s="2">
        <v>30803</v>
      </c>
      <c r="B329" s="1">
        <v>2204.1</v>
      </c>
      <c r="C329">
        <v>150.55000000000001</v>
      </c>
      <c r="D329" s="5">
        <f t="shared" si="5"/>
        <v>5.657708628005631E-3</v>
      </c>
      <c r="E329" s="5"/>
      <c r="F329" s="5"/>
    </row>
    <row r="330" spans="1:6" x14ac:dyDescent="0.25">
      <c r="A330" s="2">
        <v>30834</v>
      </c>
      <c r="B330" s="1">
        <v>2215.1</v>
      </c>
      <c r="C330">
        <v>153.18</v>
      </c>
      <c r="D330" s="5">
        <f t="shared" si="5"/>
        <v>4.9906991515811239E-3</v>
      </c>
      <c r="E330" s="5"/>
      <c r="F330" s="5"/>
    </row>
    <row r="331" spans="1:6" x14ac:dyDescent="0.25">
      <c r="A331" s="2">
        <v>30864</v>
      </c>
      <c r="B331" s="1">
        <v>2223.5</v>
      </c>
      <c r="C331">
        <v>150.66</v>
      </c>
      <c r="D331" s="5">
        <f t="shared" si="5"/>
        <v>3.7921538530991672E-3</v>
      </c>
      <c r="E331" s="5"/>
      <c r="F331" s="5"/>
    </row>
    <row r="332" spans="1:6" x14ac:dyDescent="0.25">
      <c r="A332" s="2">
        <v>30895</v>
      </c>
      <c r="B332" s="1">
        <v>2230.4</v>
      </c>
      <c r="C332">
        <v>166.68</v>
      </c>
      <c r="D332" s="5">
        <f t="shared" si="5"/>
        <v>3.1032156510006903E-3</v>
      </c>
      <c r="E332" s="5"/>
      <c r="F332" s="5"/>
    </row>
    <row r="333" spans="1:6" x14ac:dyDescent="0.25">
      <c r="A333" s="2">
        <v>30926</v>
      </c>
      <c r="B333" s="1">
        <v>2244.4</v>
      </c>
      <c r="C333">
        <v>166.1</v>
      </c>
      <c r="D333" s="5">
        <f t="shared" si="5"/>
        <v>6.276901004304225E-3</v>
      </c>
      <c r="E333" s="5"/>
      <c r="F333" s="5"/>
    </row>
    <row r="334" spans="1:6" x14ac:dyDescent="0.25">
      <c r="A334" s="2">
        <v>30956</v>
      </c>
      <c r="B334" s="1">
        <v>2258.9</v>
      </c>
      <c r="C334">
        <v>166.09</v>
      </c>
      <c r="D334" s="5">
        <f t="shared" si="5"/>
        <v>6.4605239707717921E-3</v>
      </c>
      <c r="E334" s="5"/>
      <c r="F334" s="5"/>
    </row>
    <row r="335" spans="1:6" x14ac:dyDescent="0.25">
      <c r="A335" s="2">
        <v>30987</v>
      </c>
      <c r="B335" s="1">
        <v>2281.4</v>
      </c>
      <c r="C335">
        <v>163.58000000000001</v>
      </c>
      <c r="D335" s="5">
        <f t="shared" si="5"/>
        <v>9.9606002921777126E-3</v>
      </c>
      <c r="E335" s="5"/>
      <c r="F335" s="5"/>
    </row>
    <row r="336" spans="1:6" x14ac:dyDescent="0.25">
      <c r="A336" s="2">
        <v>31017</v>
      </c>
      <c r="B336" s="1">
        <v>2306.4</v>
      </c>
      <c r="C336">
        <v>167.24</v>
      </c>
      <c r="D336" s="5">
        <f t="shared" si="5"/>
        <v>1.0958183571491142E-2</v>
      </c>
      <c r="E336" s="5"/>
      <c r="F336" s="5"/>
    </row>
    <row r="337" spans="1:6" x14ac:dyDescent="0.25">
      <c r="A337" s="2">
        <v>31048</v>
      </c>
      <c r="B337" s="1">
        <v>2332.4</v>
      </c>
      <c r="C337">
        <v>179.63</v>
      </c>
      <c r="D337" s="5">
        <f t="shared" si="5"/>
        <v>1.1272979535206451E-2</v>
      </c>
      <c r="E337" s="5"/>
      <c r="F337" s="5"/>
    </row>
    <row r="338" spans="1:6" x14ac:dyDescent="0.25">
      <c r="A338" s="2">
        <v>31079</v>
      </c>
      <c r="B338" s="1">
        <v>2354.1</v>
      </c>
      <c r="C338">
        <v>181.18</v>
      </c>
      <c r="D338" s="5">
        <f t="shared" si="5"/>
        <v>9.3037214885953734E-3</v>
      </c>
      <c r="E338" s="5"/>
      <c r="F338" s="5"/>
    </row>
    <row r="339" spans="1:6" x14ac:dyDescent="0.25">
      <c r="A339" s="2">
        <v>31107</v>
      </c>
      <c r="B339" s="1">
        <v>2366.1999999999998</v>
      </c>
      <c r="C339">
        <v>180.66</v>
      </c>
      <c r="D339" s="5">
        <f t="shared" si="5"/>
        <v>5.1399685654813787E-3</v>
      </c>
      <c r="E339" s="5"/>
      <c r="F339" s="5"/>
    </row>
    <row r="340" spans="1:6" x14ac:dyDescent="0.25">
      <c r="A340" s="2">
        <v>31138</v>
      </c>
      <c r="B340" s="1">
        <v>2375.4</v>
      </c>
      <c r="C340">
        <v>179.83</v>
      </c>
      <c r="D340" s="5">
        <f t="shared" si="5"/>
        <v>3.8880906094160839E-3</v>
      </c>
      <c r="E340" s="5"/>
      <c r="F340" s="5"/>
    </row>
    <row r="341" spans="1:6" x14ac:dyDescent="0.25">
      <c r="A341" s="2">
        <v>31168</v>
      </c>
      <c r="B341" s="1">
        <v>2389.5</v>
      </c>
      <c r="C341">
        <v>189.55</v>
      </c>
      <c r="D341" s="5">
        <f t="shared" si="5"/>
        <v>5.9358423844404484E-3</v>
      </c>
      <c r="E341" s="5"/>
      <c r="F341" s="5"/>
    </row>
    <row r="342" spans="1:6" x14ac:dyDescent="0.25">
      <c r="A342" s="2">
        <v>31199</v>
      </c>
      <c r="B342" s="1">
        <v>2412.6</v>
      </c>
      <c r="C342">
        <v>191.85</v>
      </c>
      <c r="D342" s="5">
        <f t="shared" si="5"/>
        <v>9.667294413057137E-3</v>
      </c>
      <c r="E342" s="5"/>
      <c r="F342" s="5"/>
    </row>
    <row r="343" spans="1:6" x14ac:dyDescent="0.25">
      <c r="A343" s="2">
        <v>31229</v>
      </c>
      <c r="B343" s="1">
        <v>2429.5</v>
      </c>
      <c r="C343">
        <v>190.92</v>
      </c>
      <c r="D343" s="5">
        <f t="shared" si="5"/>
        <v>7.0048909889746103E-3</v>
      </c>
      <c r="E343" s="5"/>
      <c r="F343" s="5"/>
    </row>
    <row r="344" spans="1:6" x14ac:dyDescent="0.25">
      <c r="A344" s="2">
        <v>31260</v>
      </c>
      <c r="B344" s="1">
        <v>2444</v>
      </c>
      <c r="C344">
        <v>188.63</v>
      </c>
      <c r="D344" s="5">
        <f t="shared" si="5"/>
        <v>5.9683062358510952E-3</v>
      </c>
      <c r="E344" s="5"/>
      <c r="F344" s="5"/>
    </row>
    <row r="345" spans="1:6" x14ac:dyDescent="0.25">
      <c r="A345" s="2">
        <v>31291</v>
      </c>
      <c r="B345" s="1">
        <v>2456.4</v>
      </c>
      <c r="C345">
        <v>182.08</v>
      </c>
      <c r="D345" s="5">
        <f t="shared" si="5"/>
        <v>5.0736497545007531E-3</v>
      </c>
      <c r="E345" s="5"/>
      <c r="F345" s="5"/>
    </row>
    <row r="346" spans="1:6" x14ac:dyDescent="0.25">
      <c r="A346" s="2">
        <v>31321</v>
      </c>
      <c r="B346" s="1">
        <v>2468</v>
      </c>
      <c r="C346">
        <v>189.82</v>
      </c>
      <c r="D346" s="5">
        <f t="shared" si="5"/>
        <v>4.7223579221624679E-3</v>
      </c>
      <c r="E346" s="5"/>
      <c r="F346" s="5"/>
    </row>
    <row r="347" spans="1:6" x14ac:dyDescent="0.25">
      <c r="A347" s="2">
        <v>31352</v>
      </c>
      <c r="B347" s="1">
        <v>2477.8000000000002</v>
      </c>
      <c r="C347">
        <v>202.17</v>
      </c>
      <c r="D347" s="5">
        <f t="shared" ref="D347:D410" si="6">B347/B346-1</f>
        <v>3.9708265802269604E-3</v>
      </c>
      <c r="E347" s="5"/>
      <c r="F347" s="5"/>
    </row>
    <row r="348" spans="1:6" x14ac:dyDescent="0.25">
      <c r="A348" s="2">
        <v>31382</v>
      </c>
      <c r="B348" s="1">
        <v>2492.1</v>
      </c>
      <c r="C348">
        <v>211.28</v>
      </c>
      <c r="D348" s="5">
        <f t="shared" si="6"/>
        <v>5.7712486883525482E-3</v>
      </c>
      <c r="E348" s="5"/>
      <c r="F348" s="5"/>
    </row>
    <row r="349" spans="1:6" x14ac:dyDescent="0.25">
      <c r="A349" s="2">
        <v>31413</v>
      </c>
      <c r="B349" s="1">
        <v>2502.1</v>
      </c>
      <c r="C349">
        <v>211.78</v>
      </c>
      <c r="D349" s="5">
        <f t="shared" si="6"/>
        <v>4.0126800690181152E-3</v>
      </c>
      <c r="E349" s="5"/>
      <c r="F349" s="5"/>
    </row>
    <row r="350" spans="1:6" x14ac:dyDescent="0.25">
      <c r="A350" s="2">
        <v>31444</v>
      </c>
      <c r="B350" s="1">
        <v>2512.9</v>
      </c>
      <c r="C350">
        <v>226.92</v>
      </c>
      <c r="D350" s="5">
        <f t="shared" si="6"/>
        <v>4.3163742456338028E-3</v>
      </c>
      <c r="E350" s="5"/>
      <c r="F350" s="5"/>
    </row>
    <row r="351" spans="1:6" x14ac:dyDescent="0.25">
      <c r="A351" s="2">
        <v>31472</v>
      </c>
      <c r="B351" s="1">
        <v>2533.1</v>
      </c>
      <c r="C351">
        <v>238.9</v>
      </c>
      <c r="D351" s="5">
        <f t="shared" si="6"/>
        <v>8.0385212304507903E-3</v>
      </c>
      <c r="E351" s="5"/>
      <c r="F351" s="5"/>
    </row>
    <row r="352" spans="1:6" x14ac:dyDescent="0.25">
      <c r="A352" s="2">
        <v>31503</v>
      </c>
      <c r="B352" s="1">
        <v>2557.8000000000002</v>
      </c>
      <c r="C352">
        <v>235.52</v>
      </c>
      <c r="D352" s="5">
        <f t="shared" si="6"/>
        <v>9.7508981090363989E-3</v>
      </c>
      <c r="E352" s="5"/>
      <c r="F352" s="5"/>
    </row>
    <row r="353" spans="1:6" x14ac:dyDescent="0.25">
      <c r="A353" s="2">
        <v>31533</v>
      </c>
      <c r="B353" s="1">
        <v>2584.8000000000002</v>
      </c>
      <c r="C353">
        <v>247.35</v>
      </c>
      <c r="D353" s="5">
        <f t="shared" si="6"/>
        <v>1.0555946516537684E-2</v>
      </c>
      <c r="E353" s="5"/>
      <c r="F353" s="5"/>
    </row>
    <row r="354" spans="1:6" x14ac:dyDescent="0.25">
      <c r="A354" s="2">
        <v>31564</v>
      </c>
      <c r="B354" s="1">
        <v>2605</v>
      </c>
      <c r="C354">
        <v>250.84</v>
      </c>
      <c r="D354" s="5">
        <f t="shared" si="6"/>
        <v>7.8149179820488079E-3</v>
      </c>
      <c r="E354" s="5"/>
      <c r="F354" s="5"/>
    </row>
    <row r="355" spans="1:6" x14ac:dyDescent="0.25">
      <c r="A355" s="2">
        <v>31594</v>
      </c>
      <c r="B355" s="1">
        <v>2626.6</v>
      </c>
      <c r="C355">
        <v>236.12</v>
      </c>
      <c r="D355" s="5">
        <f t="shared" si="6"/>
        <v>8.2917466410747931E-3</v>
      </c>
      <c r="E355" s="5"/>
      <c r="F355" s="5"/>
    </row>
    <row r="356" spans="1:6" x14ac:dyDescent="0.25">
      <c r="A356" s="2">
        <v>31625</v>
      </c>
      <c r="B356" s="1">
        <v>2646.5</v>
      </c>
      <c r="C356">
        <v>252.93</v>
      </c>
      <c r="D356" s="5">
        <f t="shared" si="6"/>
        <v>7.5763344247317121E-3</v>
      </c>
      <c r="E356" s="5"/>
      <c r="F356" s="5"/>
    </row>
    <row r="357" spans="1:6" x14ac:dyDescent="0.25">
      <c r="A357" s="2">
        <v>31656</v>
      </c>
      <c r="B357" s="1">
        <v>2667.8</v>
      </c>
      <c r="C357">
        <v>231.32</v>
      </c>
      <c r="D357" s="5">
        <f t="shared" si="6"/>
        <v>8.0483657661063468E-3</v>
      </c>
      <c r="E357" s="5"/>
      <c r="F357" s="5"/>
    </row>
    <row r="358" spans="1:6" x14ac:dyDescent="0.25">
      <c r="A358" s="2">
        <v>31686</v>
      </c>
      <c r="B358" s="1">
        <v>2687.4</v>
      </c>
      <c r="C358">
        <v>243.98</v>
      </c>
      <c r="D358" s="5">
        <f t="shared" si="6"/>
        <v>7.3468775770297867E-3</v>
      </c>
      <c r="E358" s="5"/>
      <c r="F358" s="5"/>
    </row>
    <row r="359" spans="1:6" x14ac:dyDescent="0.25">
      <c r="A359" s="2">
        <v>31717</v>
      </c>
      <c r="B359" s="1">
        <v>2701.3</v>
      </c>
      <c r="C359">
        <v>249.22</v>
      </c>
      <c r="D359" s="5">
        <f t="shared" si="6"/>
        <v>5.1722854803899487E-3</v>
      </c>
      <c r="E359" s="5"/>
      <c r="F359" s="5"/>
    </row>
    <row r="360" spans="1:6" x14ac:dyDescent="0.25">
      <c r="A360" s="2">
        <v>31747</v>
      </c>
      <c r="B360" s="1">
        <v>2728</v>
      </c>
      <c r="C360">
        <v>242.17</v>
      </c>
      <c r="D360" s="5">
        <f t="shared" si="6"/>
        <v>9.8841298633989272E-3</v>
      </c>
      <c r="E360" s="5"/>
      <c r="F360" s="5"/>
    </row>
    <row r="361" spans="1:6" x14ac:dyDescent="0.25">
      <c r="A361" s="2">
        <v>31778</v>
      </c>
      <c r="B361" s="1">
        <v>2743.9</v>
      </c>
      <c r="C361">
        <v>274.08</v>
      </c>
      <c r="D361" s="5">
        <f t="shared" si="6"/>
        <v>5.8284457478006146E-3</v>
      </c>
      <c r="E361" s="5"/>
      <c r="F361" s="5"/>
    </row>
    <row r="362" spans="1:6" x14ac:dyDescent="0.25">
      <c r="A362" s="2">
        <v>31809</v>
      </c>
      <c r="B362" s="1">
        <v>2747.5</v>
      </c>
      <c r="C362">
        <v>284.2</v>
      </c>
      <c r="D362" s="5">
        <f t="shared" si="6"/>
        <v>1.31200116622332E-3</v>
      </c>
      <c r="E362" s="5"/>
      <c r="F362" s="5"/>
    </row>
    <row r="363" spans="1:6" x14ac:dyDescent="0.25">
      <c r="A363" s="2">
        <v>31837</v>
      </c>
      <c r="B363" s="1">
        <v>2753.7</v>
      </c>
      <c r="C363">
        <v>291.7</v>
      </c>
      <c r="D363" s="5">
        <f t="shared" si="6"/>
        <v>2.2565969062784408E-3</v>
      </c>
      <c r="E363" s="5"/>
      <c r="F363" s="5"/>
    </row>
    <row r="364" spans="1:6" x14ac:dyDescent="0.25">
      <c r="A364" s="2">
        <v>31868</v>
      </c>
      <c r="B364" s="1">
        <v>2767.7</v>
      </c>
      <c r="C364">
        <v>288.36</v>
      </c>
      <c r="D364" s="5">
        <f t="shared" si="6"/>
        <v>5.0840687075570656E-3</v>
      </c>
      <c r="E364" s="5"/>
      <c r="F364" s="5"/>
    </row>
    <row r="365" spans="1:6" x14ac:dyDescent="0.25">
      <c r="A365" s="2">
        <v>31898</v>
      </c>
      <c r="B365" s="1">
        <v>2772.9</v>
      </c>
      <c r="C365">
        <v>290.10000000000002</v>
      </c>
      <c r="D365" s="5">
        <f t="shared" si="6"/>
        <v>1.8788163457024165E-3</v>
      </c>
      <c r="E365" s="5"/>
      <c r="F365" s="5"/>
    </row>
    <row r="366" spans="1:6" x14ac:dyDescent="0.25">
      <c r="A366" s="2">
        <v>31929</v>
      </c>
      <c r="B366" s="1">
        <v>2774.6</v>
      </c>
      <c r="C366">
        <v>304</v>
      </c>
      <c r="D366" s="5">
        <f t="shared" si="6"/>
        <v>6.1307656244369291E-4</v>
      </c>
      <c r="E366" s="5"/>
      <c r="F366" s="5"/>
    </row>
    <row r="367" spans="1:6" x14ac:dyDescent="0.25">
      <c r="A367" s="2">
        <v>31959</v>
      </c>
      <c r="B367" s="1">
        <v>2779</v>
      </c>
      <c r="C367">
        <v>318.66000000000003</v>
      </c>
      <c r="D367" s="5">
        <f t="shared" si="6"/>
        <v>1.5858141714122365E-3</v>
      </c>
      <c r="E367" s="5"/>
      <c r="F367" s="5"/>
    </row>
    <row r="368" spans="1:6" x14ac:dyDescent="0.25">
      <c r="A368" s="2">
        <v>31990</v>
      </c>
      <c r="B368" s="1">
        <v>2788.2</v>
      </c>
      <c r="C368">
        <v>329.8</v>
      </c>
      <c r="D368" s="5">
        <f t="shared" si="6"/>
        <v>3.3105433609210699E-3</v>
      </c>
      <c r="E368" s="5"/>
      <c r="F368" s="5"/>
    </row>
    <row r="369" spans="1:6" x14ac:dyDescent="0.25">
      <c r="A369" s="2">
        <v>32021</v>
      </c>
      <c r="B369" s="1">
        <v>2799.5</v>
      </c>
      <c r="C369">
        <v>321.83</v>
      </c>
      <c r="D369" s="5">
        <f t="shared" si="6"/>
        <v>4.0527939172225746E-3</v>
      </c>
      <c r="E369" s="5"/>
      <c r="F369" s="5"/>
    </row>
    <row r="370" spans="1:6" x14ac:dyDescent="0.25">
      <c r="A370" s="2">
        <v>32051</v>
      </c>
      <c r="B370" s="1">
        <v>2814.8</v>
      </c>
      <c r="C370">
        <v>251.79</v>
      </c>
      <c r="D370" s="5">
        <f t="shared" si="6"/>
        <v>5.4652616538668486E-3</v>
      </c>
      <c r="E370" s="5"/>
      <c r="F370" s="5"/>
    </row>
    <row r="371" spans="1:6" x14ac:dyDescent="0.25">
      <c r="A371" s="2">
        <v>32082</v>
      </c>
      <c r="B371" s="1">
        <v>2818.9</v>
      </c>
      <c r="C371">
        <v>230.3</v>
      </c>
      <c r="D371" s="5">
        <f t="shared" si="6"/>
        <v>1.4565866136138084E-3</v>
      </c>
      <c r="E371" s="5"/>
      <c r="F371" s="5"/>
    </row>
    <row r="372" spans="1:6" x14ac:dyDescent="0.25">
      <c r="A372" s="2">
        <v>32112</v>
      </c>
      <c r="B372" s="1">
        <v>2826.4</v>
      </c>
      <c r="C372">
        <v>247.08</v>
      </c>
      <c r="D372" s="5">
        <f t="shared" si="6"/>
        <v>2.6606122955763478E-3</v>
      </c>
      <c r="E372" s="5"/>
      <c r="F372" s="5"/>
    </row>
    <row r="373" spans="1:6" x14ac:dyDescent="0.25">
      <c r="A373" s="2">
        <v>32143</v>
      </c>
      <c r="B373" s="1">
        <v>2847.4</v>
      </c>
      <c r="C373">
        <v>257.07</v>
      </c>
      <c r="D373" s="5">
        <f t="shared" si="6"/>
        <v>7.4299462213416323E-3</v>
      </c>
      <c r="E373" s="5"/>
      <c r="F373" s="5"/>
    </row>
    <row r="374" spans="1:6" x14ac:dyDescent="0.25">
      <c r="A374" s="2">
        <v>32174</v>
      </c>
      <c r="B374" s="1">
        <v>2870.4</v>
      </c>
      <c r="C374">
        <v>267.82</v>
      </c>
      <c r="D374" s="5">
        <f t="shared" si="6"/>
        <v>8.0775444264944429E-3</v>
      </c>
      <c r="E374" s="5"/>
      <c r="F374" s="5"/>
    </row>
    <row r="375" spans="1:6" x14ac:dyDescent="0.25">
      <c r="A375" s="2">
        <v>32203</v>
      </c>
      <c r="B375" s="1">
        <v>2890.7</v>
      </c>
      <c r="C375">
        <v>258.89</v>
      </c>
      <c r="D375" s="5">
        <f t="shared" si="6"/>
        <v>7.0721850613153503E-3</v>
      </c>
      <c r="E375" s="5"/>
      <c r="F375" s="5"/>
    </row>
    <row r="376" spans="1:6" x14ac:dyDescent="0.25">
      <c r="A376" s="2">
        <v>32234</v>
      </c>
      <c r="B376" s="1">
        <v>2910.7</v>
      </c>
      <c r="C376">
        <v>261.33</v>
      </c>
      <c r="D376" s="5">
        <f t="shared" si="6"/>
        <v>6.9187394056802187E-3</v>
      </c>
      <c r="E376" s="5"/>
      <c r="F376" s="5"/>
    </row>
    <row r="377" spans="1:6" x14ac:dyDescent="0.25">
      <c r="A377" s="2">
        <v>32264</v>
      </c>
      <c r="B377" s="1">
        <v>2926</v>
      </c>
      <c r="C377">
        <v>262.16000000000003</v>
      </c>
      <c r="D377" s="5">
        <f t="shared" si="6"/>
        <v>5.2564675164050723E-3</v>
      </c>
      <c r="E377" s="5"/>
      <c r="F377" s="5"/>
    </row>
    <row r="378" spans="1:6" x14ac:dyDescent="0.25">
      <c r="A378" s="2">
        <v>32295</v>
      </c>
      <c r="B378" s="1">
        <v>2938.4</v>
      </c>
      <c r="C378">
        <v>273.5</v>
      </c>
      <c r="D378" s="5">
        <f t="shared" si="6"/>
        <v>4.2378673957621515E-3</v>
      </c>
      <c r="E378" s="5"/>
      <c r="F378" s="5"/>
    </row>
    <row r="379" spans="1:6" x14ac:dyDescent="0.25">
      <c r="A379" s="2">
        <v>32325</v>
      </c>
      <c r="B379" s="1">
        <v>2947.2</v>
      </c>
      <c r="C379">
        <v>272.02</v>
      </c>
      <c r="D379" s="5">
        <f t="shared" si="6"/>
        <v>2.9948271167981044E-3</v>
      </c>
      <c r="E379" s="5"/>
      <c r="F379" s="5"/>
    </row>
    <row r="380" spans="1:6" x14ac:dyDescent="0.25">
      <c r="A380" s="2">
        <v>32356</v>
      </c>
      <c r="B380" s="1">
        <v>2952</v>
      </c>
      <c r="C380">
        <v>261.52</v>
      </c>
      <c r="D380" s="5">
        <f t="shared" si="6"/>
        <v>1.6286644951140072E-3</v>
      </c>
      <c r="E380" s="5"/>
      <c r="F380" s="5"/>
    </row>
    <row r="381" spans="1:6" x14ac:dyDescent="0.25">
      <c r="A381" s="2">
        <v>32387</v>
      </c>
      <c r="B381" s="1">
        <v>2956.9</v>
      </c>
      <c r="C381">
        <v>271.91000000000003</v>
      </c>
      <c r="D381" s="5">
        <f t="shared" si="6"/>
        <v>1.6598915989161078E-3</v>
      </c>
      <c r="E381" s="5"/>
      <c r="F381" s="5"/>
    </row>
    <row r="382" spans="1:6" x14ac:dyDescent="0.25">
      <c r="A382" s="2">
        <v>32417</v>
      </c>
      <c r="B382" s="1">
        <v>2965.3</v>
      </c>
      <c r="C382">
        <v>278.97000000000003</v>
      </c>
      <c r="D382" s="5">
        <f t="shared" si="6"/>
        <v>2.840813013629262E-3</v>
      </c>
      <c r="E382" s="5"/>
      <c r="F382" s="5"/>
    </row>
    <row r="383" spans="1:6" x14ac:dyDescent="0.25">
      <c r="A383" s="2">
        <v>32448</v>
      </c>
      <c r="B383" s="1">
        <v>2980.2</v>
      </c>
      <c r="C383">
        <v>273.7</v>
      </c>
      <c r="D383" s="5">
        <f t="shared" si="6"/>
        <v>5.0247866994905799E-3</v>
      </c>
      <c r="E383" s="5"/>
      <c r="F383" s="5"/>
    </row>
    <row r="384" spans="1:6" x14ac:dyDescent="0.25">
      <c r="A384" s="2">
        <v>32478</v>
      </c>
      <c r="B384" s="1">
        <v>2988.2</v>
      </c>
      <c r="C384">
        <v>277.72000000000003</v>
      </c>
      <c r="D384" s="5">
        <f t="shared" si="6"/>
        <v>2.6843835984162734E-3</v>
      </c>
      <c r="E384" s="5"/>
      <c r="F384" s="5"/>
    </row>
    <row r="385" spans="1:6" x14ac:dyDescent="0.25">
      <c r="A385" s="2">
        <v>32509</v>
      </c>
      <c r="B385" s="1">
        <v>2991.7</v>
      </c>
      <c r="C385">
        <v>297.47000000000003</v>
      </c>
      <c r="D385" s="5">
        <f t="shared" si="6"/>
        <v>1.171273676460638E-3</v>
      </c>
      <c r="E385" s="5"/>
      <c r="F385" s="5"/>
    </row>
    <row r="386" spans="1:6" x14ac:dyDescent="0.25">
      <c r="A386" s="2">
        <v>32540</v>
      </c>
      <c r="B386" s="1">
        <v>2992.2</v>
      </c>
      <c r="C386">
        <v>288.86</v>
      </c>
      <c r="D386" s="5">
        <f t="shared" si="6"/>
        <v>1.6712905705795755E-4</v>
      </c>
      <c r="E386" s="5"/>
      <c r="F386" s="5"/>
    </row>
    <row r="387" spans="1:6" x14ac:dyDescent="0.25">
      <c r="A387" s="2">
        <v>32568</v>
      </c>
      <c r="B387" s="1">
        <v>2999.7</v>
      </c>
      <c r="C387">
        <v>294.87</v>
      </c>
      <c r="D387" s="5">
        <f t="shared" si="6"/>
        <v>2.5065169440545709E-3</v>
      </c>
      <c r="E387" s="5"/>
      <c r="F387" s="5"/>
    </row>
    <row r="388" spans="1:6" x14ac:dyDescent="0.25">
      <c r="A388" s="2">
        <v>32599</v>
      </c>
      <c r="B388" s="1">
        <v>3006</v>
      </c>
      <c r="C388">
        <v>309.64</v>
      </c>
      <c r="D388" s="5">
        <f t="shared" si="6"/>
        <v>2.1002100210021357E-3</v>
      </c>
      <c r="E388" s="5"/>
      <c r="F388" s="5"/>
    </row>
    <row r="389" spans="1:6" x14ac:dyDescent="0.25">
      <c r="A389" s="2">
        <v>32629</v>
      </c>
      <c r="B389" s="1">
        <v>3011.6</v>
      </c>
      <c r="C389">
        <v>320.52</v>
      </c>
      <c r="D389" s="5">
        <f t="shared" si="6"/>
        <v>1.8629407850965229E-3</v>
      </c>
      <c r="E389" s="5"/>
      <c r="F389" s="5"/>
    </row>
    <row r="390" spans="1:6" x14ac:dyDescent="0.25">
      <c r="A390" s="2">
        <v>32660</v>
      </c>
      <c r="B390" s="1">
        <v>3027.9</v>
      </c>
      <c r="C390">
        <v>317.98</v>
      </c>
      <c r="D390" s="5">
        <f t="shared" si="6"/>
        <v>5.4124053659185822E-3</v>
      </c>
      <c r="E390" s="5"/>
      <c r="F390" s="5"/>
    </row>
    <row r="391" spans="1:6" x14ac:dyDescent="0.25">
      <c r="A391" s="2">
        <v>32690</v>
      </c>
      <c r="B391" s="1">
        <v>3052.4</v>
      </c>
      <c r="C391">
        <v>346.08</v>
      </c>
      <c r="D391" s="5">
        <f t="shared" si="6"/>
        <v>8.0914164932792687E-3</v>
      </c>
      <c r="E391" s="5"/>
      <c r="F391" s="5"/>
    </row>
    <row r="392" spans="1:6" x14ac:dyDescent="0.25">
      <c r="A392" s="2">
        <v>32721</v>
      </c>
      <c r="B392" s="1">
        <v>3074.4</v>
      </c>
      <c r="C392">
        <v>351.45</v>
      </c>
      <c r="D392" s="5">
        <f t="shared" si="6"/>
        <v>7.2074433232864887E-3</v>
      </c>
      <c r="E392" s="5"/>
      <c r="F392" s="5"/>
    </row>
    <row r="393" spans="1:6" x14ac:dyDescent="0.25">
      <c r="A393" s="2">
        <v>32752</v>
      </c>
      <c r="B393" s="1">
        <v>3092.5</v>
      </c>
      <c r="C393">
        <v>349.15</v>
      </c>
      <c r="D393" s="5">
        <f t="shared" si="6"/>
        <v>5.8873276086390813E-3</v>
      </c>
      <c r="E393" s="5"/>
      <c r="F393" s="5"/>
    </row>
    <row r="394" spans="1:6" x14ac:dyDescent="0.25">
      <c r="A394" s="2">
        <v>32782</v>
      </c>
      <c r="B394" s="1">
        <v>3114.1</v>
      </c>
      <c r="C394">
        <v>340.36</v>
      </c>
      <c r="D394" s="5">
        <f t="shared" si="6"/>
        <v>6.9846402586903888E-3</v>
      </c>
      <c r="E394" s="5"/>
      <c r="F394" s="5"/>
    </row>
    <row r="395" spans="1:6" x14ac:dyDescent="0.25">
      <c r="A395" s="2">
        <v>32813</v>
      </c>
      <c r="B395" s="1">
        <v>3133.3</v>
      </c>
      <c r="C395">
        <v>345.99</v>
      </c>
      <c r="D395" s="5">
        <f t="shared" si="6"/>
        <v>6.1655052824252099E-3</v>
      </c>
      <c r="E395" s="5"/>
      <c r="F395" s="5"/>
    </row>
    <row r="396" spans="1:6" x14ac:dyDescent="0.25">
      <c r="A396" s="2">
        <v>32843</v>
      </c>
      <c r="B396" s="1">
        <v>3152.5</v>
      </c>
      <c r="C396">
        <v>353.4</v>
      </c>
      <c r="D396" s="5">
        <f t="shared" si="6"/>
        <v>6.127724763029363E-3</v>
      </c>
      <c r="E396" s="5"/>
      <c r="F396" s="5"/>
    </row>
    <row r="397" spans="1:6" x14ac:dyDescent="0.25">
      <c r="A397" s="2">
        <v>32874</v>
      </c>
      <c r="B397" s="1">
        <v>3166.8</v>
      </c>
      <c r="C397">
        <v>329.08</v>
      </c>
      <c r="D397" s="5">
        <f t="shared" si="6"/>
        <v>4.5360824742268768E-3</v>
      </c>
      <c r="E397" s="5"/>
      <c r="F397" s="5"/>
    </row>
    <row r="398" spans="1:6" x14ac:dyDescent="0.25">
      <c r="A398" s="2">
        <v>32905</v>
      </c>
      <c r="B398" s="1">
        <v>3179.2</v>
      </c>
      <c r="C398">
        <v>331.89</v>
      </c>
      <c r="D398" s="5">
        <f t="shared" si="6"/>
        <v>3.9156246052796106E-3</v>
      </c>
      <c r="E398" s="5"/>
      <c r="F398" s="5"/>
    </row>
    <row r="399" spans="1:6" x14ac:dyDescent="0.25">
      <c r="A399" s="2">
        <v>32933</v>
      </c>
      <c r="B399" s="1">
        <v>3190.1</v>
      </c>
      <c r="C399">
        <v>339.94</v>
      </c>
      <c r="D399" s="5">
        <f t="shared" si="6"/>
        <v>3.4285354806240509E-3</v>
      </c>
      <c r="E399" s="5"/>
      <c r="F399" s="5"/>
    </row>
    <row r="400" spans="1:6" x14ac:dyDescent="0.25">
      <c r="A400" s="2">
        <v>32964</v>
      </c>
      <c r="B400" s="1">
        <v>3201.6</v>
      </c>
      <c r="C400">
        <v>330.8</v>
      </c>
      <c r="D400" s="5">
        <f t="shared" si="6"/>
        <v>3.6049026676279183E-3</v>
      </c>
      <c r="E400" s="5"/>
      <c r="F400" s="5"/>
    </row>
    <row r="401" spans="1:6" x14ac:dyDescent="0.25">
      <c r="A401" s="2">
        <v>32994</v>
      </c>
      <c r="B401" s="1">
        <v>3200.6</v>
      </c>
      <c r="C401">
        <v>361.23</v>
      </c>
      <c r="D401" s="5">
        <f t="shared" si="6"/>
        <v>-3.1234382808598138E-4</v>
      </c>
      <c r="E401" s="5"/>
      <c r="F401" s="5"/>
    </row>
    <row r="402" spans="1:6" x14ac:dyDescent="0.25">
      <c r="A402" s="2">
        <v>33025</v>
      </c>
      <c r="B402" s="1">
        <v>3213.7</v>
      </c>
      <c r="C402">
        <v>358.02</v>
      </c>
      <c r="D402" s="5">
        <f t="shared" si="6"/>
        <v>4.0929825657689545E-3</v>
      </c>
      <c r="E402" s="5"/>
      <c r="F402" s="5"/>
    </row>
    <row r="403" spans="1:6" x14ac:dyDescent="0.25">
      <c r="A403" s="2">
        <v>33055</v>
      </c>
      <c r="B403" s="1">
        <v>3224.5</v>
      </c>
      <c r="C403">
        <v>356.15</v>
      </c>
      <c r="D403" s="5">
        <f t="shared" si="6"/>
        <v>3.3606123782556896E-3</v>
      </c>
      <c r="E403" s="5"/>
      <c r="F403" s="5"/>
    </row>
    <row r="404" spans="1:6" x14ac:dyDescent="0.25">
      <c r="A404" s="2">
        <v>33086</v>
      </c>
      <c r="B404" s="1">
        <v>3242</v>
      </c>
      <c r="C404">
        <v>322.56</v>
      </c>
      <c r="D404" s="5">
        <f t="shared" si="6"/>
        <v>5.4271980151960886E-3</v>
      </c>
      <c r="E404" s="5"/>
      <c r="F404" s="5"/>
    </row>
    <row r="405" spans="1:6" x14ac:dyDescent="0.25">
      <c r="A405" s="2">
        <v>33117</v>
      </c>
      <c r="B405" s="1">
        <v>3254.6</v>
      </c>
      <c r="C405">
        <v>306.05</v>
      </c>
      <c r="D405" s="5">
        <f t="shared" si="6"/>
        <v>3.8864898210979604E-3</v>
      </c>
      <c r="E405" s="5"/>
      <c r="F405" s="5"/>
    </row>
    <row r="406" spans="1:6" x14ac:dyDescent="0.25">
      <c r="A406" s="2">
        <v>33147</v>
      </c>
      <c r="B406" s="1">
        <v>3259.3</v>
      </c>
      <c r="C406">
        <v>304</v>
      </c>
      <c r="D406" s="5">
        <f t="shared" si="6"/>
        <v>1.444109875253563E-3</v>
      </c>
      <c r="E406" s="5"/>
      <c r="F406" s="5"/>
    </row>
    <row r="407" spans="1:6" x14ac:dyDescent="0.25">
      <c r="A407" s="2">
        <v>33178</v>
      </c>
      <c r="B407" s="1">
        <v>3262.6</v>
      </c>
      <c r="C407">
        <v>322.22000000000003</v>
      </c>
      <c r="D407" s="5">
        <f t="shared" si="6"/>
        <v>1.0124873439081306E-3</v>
      </c>
      <c r="E407" s="5"/>
      <c r="F407" s="5"/>
    </row>
    <row r="408" spans="1:6" x14ac:dyDescent="0.25">
      <c r="A408" s="2">
        <v>33208</v>
      </c>
      <c r="B408" s="1">
        <v>3271.8</v>
      </c>
      <c r="C408">
        <v>330.22</v>
      </c>
      <c r="D408" s="5">
        <f t="shared" si="6"/>
        <v>2.8198369398639844E-3</v>
      </c>
      <c r="E408" s="5"/>
      <c r="F408" s="5"/>
    </row>
    <row r="409" spans="1:6" x14ac:dyDescent="0.25">
      <c r="A409" s="2">
        <v>33239</v>
      </c>
      <c r="B409" s="1">
        <v>3287.7</v>
      </c>
      <c r="C409">
        <v>343.93</v>
      </c>
      <c r="D409" s="5">
        <f t="shared" si="6"/>
        <v>4.8597102512377699E-3</v>
      </c>
      <c r="E409" s="5"/>
      <c r="F409" s="5"/>
    </row>
    <row r="410" spans="1:6" x14ac:dyDescent="0.25">
      <c r="A410" s="2">
        <v>33270</v>
      </c>
      <c r="B410" s="1">
        <v>3304.5</v>
      </c>
      <c r="C410">
        <v>367.07</v>
      </c>
      <c r="D410" s="5">
        <f t="shared" si="6"/>
        <v>5.1099552878912657E-3</v>
      </c>
      <c r="E410" s="5"/>
      <c r="F410" s="5"/>
    </row>
    <row r="411" spans="1:6" x14ac:dyDescent="0.25">
      <c r="A411" s="2">
        <v>33298</v>
      </c>
      <c r="B411" s="1">
        <v>3321.9</v>
      </c>
      <c r="C411">
        <v>375.22</v>
      </c>
      <c r="D411" s="5">
        <f t="shared" ref="D411:D474" si="7">B411/B410-1</f>
        <v>5.2655469813891465E-3</v>
      </c>
      <c r="E411" s="5"/>
      <c r="F411" s="5"/>
    </row>
    <row r="412" spans="1:6" x14ac:dyDescent="0.25">
      <c r="A412" s="2">
        <v>33329</v>
      </c>
      <c r="B412" s="1">
        <v>3332.4</v>
      </c>
      <c r="C412">
        <v>375.35</v>
      </c>
      <c r="D412" s="5">
        <f t="shared" si="7"/>
        <v>3.160841686986382E-3</v>
      </c>
      <c r="E412" s="5"/>
      <c r="F412" s="5"/>
    </row>
    <row r="413" spans="1:6" x14ac:dyDescent="0.25">
      <c r="A413" s="2">
        <v>33359</v>
      </c>
      <c r="B413" s="1">
        <v>3343</v>
      </c>
      <c r="C413">
        <v>389.83</v>
      </c>
      <c r="D413" s="5">
        <f t="shared" si="7"/>
        <v>3.1808906493817624E-3</v>
      </c>
      <c r="E413" s="5"/>
      <c r="F413" s="5"/>
    </row>
    <row r="414" spans="1:6" x14ac:dyDescent="0.25">
      <c r="A414" s="2">
        <v>33390</v>
      </c>
      <c r="B414" s="1">
        <v>3351.9</v>
      </c>
      <c r="C414">
        <v>371.16</v>
      </c>
      <c r="D414" s="5">
        <f t="shared" si="7"/>
        <v>2.6622793897697061E-3</v>
      </c>
      <c r="E414" s="5"/>
      <c r="F414" s="5"/>
    </row>
    <row r="415" spans="1:6" x14ac:dyDescent="0.25">
      <c r="A415" s="2">
        <v>33420</v>
      </c>
      <c r="B415" s="1">
        <v>3356.1</v>
      </c>
      <c r="C415">
        <v>387.81</v>
      </c>
      <c r="D415" s="5">
        <f t="shared" si="7"/>
        <v>1.253020674841121E-3</v>
      </c>
      <c r="E415" s="5"/>
      <c r="F415" s="5"/>
    </row>
    <row r="416" spans="1:6" x14ac:dyDescent="0.25">
      <c r="A416" s="2">
        <v>33451</v>
      </c>
      <c r="B416" s="1">
        <v>3355</v>
      </c>
      <c r="C416">
        <v>395.43</v>
      </c>
      <c r="D416" s="5">
        <f t="shared" si="7"/>
        <v>-3.2776138970824764E-4</v>
      </c>
      <c r="E416" s="5"/>
      <c r="F416" s="5"/>
    </row>
    <row r="417" spans="1:6" x14ac:dyDescent="0.25">
      <c r="A417" s="2">
        <v>33482</v>
      </c>
      <c r="B417" s="1">
        <v>3354.9</v>
      </c>
      <c r="C417">
        <v>387.86</v>
      </c>
      <c r="D417" s="5">
        <f t="shared" si="7"/>
        <v>-2.9806259314479888E-5</v>
      </c>
      <c r="E417" s="5"/>
      <c r="F417" s="5"/>
    </row>
    <row r="418" spans="1:6" x14ac:dyDescent="0.25">
      <c r="A418" s="2">
        <v>33512</v>
      </c>
      <c r="B418" s="1">
        <v>3360.1</v>
      </c>
      <c r="C418">
        <v>392.46</v>
      </c>
      <c r="D418" s="5">
        <f t="shared" si="7"/>
        <v>1.5499716832094723E-3</v>
      </c>
      <c r="E418" s="5"/>
      <c r="F418" s="5"/>
    </row>
    <row r="419" spans="1:6" x14ac:dyDescent="0.25">
      <c r="A419" s="2">
        <v>33543</v>
      </c>
      <c r="B419" s="1">
        <v>3365.5</v>
      </c>
      <c r="C419">
        <v>375.22</v>
      </c>
      <c r="D419" s="5">
        <f t="shared" si="7"/>
        <v>1.6070950269337914E-3</v>
      </c>
      <c r="E419" s="5"/>
      <c r="F419" s="5"/>
    </row>
    <row r="420" spans="1:6" x14ac:dyDescent="0.25">
      <c r="A420" s="2">
        <v>33573</v>
      </c>
      <c r="B420" s="1">
        <v>3372.2</v>
      </c>
      <c r="C420">
        <v>417.09</v>
      </c>
      <c r="D420" s="5">
        <f t="shared" si="7"/>
        <v>1.9907888872381374E-3</v>
      </c>
      <c r="E420" s="5"/>
      <c r="F420" s="5"/>
    </row>
    <row r="421" spans="1:6" x14ac:dyDescent="0.25">
      <c r="A421" s="2">
        <v>33604</v>
      </c>
      <c r="B421" s="1">
        <v>3381.2</v>
      </c>
      <c r="C421">
        <v>408.79</v>
      </c>
      <c r="D421" s="5">
        <f t="shared" si="7"/>
        <v>2.6688808492971727E-3</v>
      </c>
      <c r="E421" s="5"/>
      <c r="F421" s="5"/>
    </row>
    <row r="422" spans="1:6" x14ac:dyDescent="0.25">
      <c r="A422" s="2">
        <v>33635</v>
      </c>
      <c r="B422" s="1">
        <v>3400</v>
      </c>
      <c r="C422">
        <v>412.7</v>
      </c>
      <c r="D422" s="5">
        <f t="shared" si="7"/>
        <v>5.5601561575773228E-3</v>
      </c>
      <c r="E422" s="5"/>
      <c r="F422" s="5"/>
    </row>
    <row r="423" spans="1:6" x14ac:dyDescent="0.25">
      <c r="A423" s="2">
        <v>33664</v>
      </c>
      <c r="B423" s="1">
        <v>3403.9</v>
      </c>
      <c r="C423">
        <v>403.69</v>
      </c>
      <c r="D423" s="5">
        <f t="shared" si="7"/>
        <v>1.1470588235293899E-3</v>
      </c>
      <c r="E423" s="5"/>
      <c r="F423" s="5"/>
    </row>
    <row r="424" spans="1:6" x14ac:dyDescent="0.25">
      <c r="A424" s="2">
        <v>33695</v>
      </c>
      <c r="B424" s="1">
        <v>3399.7</v>
      </c>
      <c r="C424">
        <v>414.95</v>
      </c>
      <c r="D424" s="5">
        <f t="shared" si="7"/>
        <v>-1.2338787860983746E-3</v>
      </c>
      <c r="E424" s="5"/>
      <c r="F424" s="5"/>
    </row>
    <row r="425" spans="1:6" x14ac:dyDescent="0.25">
      <c r="A425" s="2">
        <v>33725</v>
      </c>
      <c r="B425" s="1">
        <v>3398.6</v>
      </c>
      <c r="C425">
        <v>415.35</v>
      </c>
      <c r="D425" s="5">
        <f t="shared" si="7"/>
        <v>-3.2355796099647893E-4</v>
      </c>
      <c r="E425" s="5"/>
      <c r="F425" s="5"/>
    </row>
    <row r="426" spans="1:6" x14ac:dyDescent="0.25">
      <c r="A426" s="2">
        <v>33756</v>
      </c>
      <c r="B426" s="1">
        <v>3393.4</v>
      </c>
      <c r="C426">
        <v>408.14</v>
      </c>
      <c r="D426" s="5">
        <f t="shared" si="7"/>
        <v>-1.5300417819101853E-3</v>
      </c>
      <c r="E426" s="5"/>
      <c r="F426" s="5"/>
    </row>
    <row r="427" spans="1:6" x14ac:dyDescent="0.25">
      <c r="A427" s="2">
        <v>33786</v>
      </c>
      <c r="B427" s="1">
        <v>3393.9</v>
      </c>
      <c r="C427">
        <v>424.21</v>
      </c>
      <c r="D427" s="5">
        <f t="shared" si="7"/>
        <v>1.4734484587730634E-4</v>
      </c>
      <c r="E427" s="5"/>
      <c r="F427" s="5"/>
    </row>
    <row r="428" spans="1:6" x14ac:dyDescent="0.25">
      <c r="A428" s="2">
        <v>33817</v>
      </c>
      <c r="B428" s="1">
        <v>3398.8</v>
      </c>
      <c r="C428">
        <v>414.03</v>
      </c>
      <c r="D428" s="5">
        <f t="shared" si="7"/>
        <v>1.443766758006948E-3</v>
      </c>
      <c r="E428" s="5"/>
      <c r="F428" s="5"/>
    </row>
    <row r="429" spans="1:6" x14ac:dyDescent="0.25">
      <c r="A429" s="2">
        <v>33848</v>
      </c>
      <c r="B429" s="1">
        <v>3410.3</v>
      </c>
      <c r="C429">
        <v>417.8</v>
      </c>
      <c r="D429" s="5">
        <f t="shared" si="7"/>
        <v>3.3835471342826828E-3</v>
      </c>
      <c r="E429" s="5"/>
      <c r="F429" s="5"/>
    </row>
    <row r="430" spans="1:6" x14ac:dyDescent="0.25">
      <c r="A430" s="2">
        <v>33878</v>
      </c>
      <c r="B430" s="1">
        <v>3423.8</v>
      </c>
      <c r="C430">
        <v>418.68</v>
      </c>
      <c r="D430" s="5">
        <f t="shared" si="7"/>
        <v>3.9585960179455704E-3</v>
      </c>
      <c r="E430" s="5"/>
      <c r="F430" s="5"/>
    </row>
    <row r="431" spans="1:6" x14ac:dyDescent="0.25">
      <c r="A431" s="2">
        <v>33909</v>
      </c>
      <c r="B431" s="1">
        <v>3426.5</v>
      </c>
      <c r="C431">
        <v>431.35</v>
      </c>
      <c r="D431" s="5">
        <f t="shared" si="7"/>
        <v>7.8859746480519632E-4</v>
      </c>
      <c r="E431" s="5"/>
      <c r="F431" s="5"/>
    </row>
    <row r="432" spans="1:6" x14ac:dyDescent="0.25">
      <c r="A432" s="2">
        <v>33939</v>
      </c>
      <c r="B432" s="1">
        <v>3424.7</v>
      </c>
      <c r="C432">
        <v>435.71</v>
      </c>
      <c r="D432" s="5">
        <f t="shared" si="7"/>
        <v>-5.2531737924998989E-4</v>
      </c>
      <c r="E432" s="5"/>
      <c r="F432" s="5"/>
    </row>
    <row r="433" spans="1:6" x14ac:dyDescent="0.25">
      <c r="A433" s="2">
        <v>33970</v>
      </c>
      <c r="B433" s="1">
        <v>3419.1</v>
      </c>
      <c r="C433">
        <v>438.78</v>
      </c>
      <c r="D433" s="5">
        <f t="shared" si="7"/>
        <v>-1.6351797237713628E-3</v>
      </c>
      <c r="E433" s="5"/>
      <c r="F433" s="5"/>
    </row>
    <row r="434" spans="1:6" x14ac:dyDescent="0.25">
      <c r="A434" s="2">
        <v>34001</v>
      </c>
      <c r="B434" s="1">
        <v>3414.5</v>
      </c>
      <c r="C434">
        <v>443.38</v>
      </c>
      <c r="D434" s="5">
        <f t="shared" si="7"/>
        <v>-1.345383287999713E-3</v>
      </c>
      <c r="E434" s="5"/>
      <c r="F434" s="5"/>
    </row>
    <row r="435" spans="1:6" x14ac:dyDescent="0.25">
      <c r="A435" s="2">
        <v>34029</v>
      </c>
      <c r="B435" s="1">
        <v>3411.7</v>
      </c>
      <c r="C435">
        <v>451.67</v>
      </c>
      <c r="D435" s="5">
        <f t="shared" si="7"/>
        <v>-8.2003221555138062E-4</v>
      </c>
      <c r="E435" s="5"/>
      <c r="F435" s="5"/>
    </row>
    <row r="436" spans="1:6" x14ac:dyDescent="0.25">
      <c r="A436" s="2">
        <v>34060</v>
      </c>
      <c r="B436" s="1">
        <v>3411.3</v>
      </c>
      <c r="C436">
        <v>440.19</v>
      </c>
      <c r="D436" s="5">
        <f t="shared" si="7"/>
        <v>-1.1724360289577795E-4</v>
      </c>
      <c r="E436" s="5"/>
      <c r="F436" s="5"/>
    </row>
    <row r="437" spans="1:6" x14ac:dyDescent="0.25">
      <c r="A437" s="2">
        <v>34090</v>
      </c>
      <c r="B437" s="1">
        <v>3436.9</v>
      </c>
      <c r="C437">
        <v>450.19</v>
      </c>
      <c r="D437" s="5">
        <f t="shared" si="7"/>
        <v>7.5044704364903847E-3</v>
      </c>
      <c r="E437" s="5"/>
      <c r="F437" s="5"/>
    </row>
    <row r="438" spans="1:6" x14ac:dyDescent="0.25">
      <c r="A438" s="2">
        <v>34121</v>
      </c>
      <c r="B438" s="1">
        <v>3442.4</v>
      </c>
      <c r="C438">
        <v>450.53</v>
      </c>
      <c r="D438" s="5">
        <f t="shared" si="7"/>
        <v>1.6002793214815458E-3</v>
      </c>
      <c r="E438" s="5"/>
      <c r="F438" s="5"/>
    </row>
    <row r="439" spans="1:6" x14ac:dyDescent="0.25">
      <c r="A439" s="2">
        <v>34151</v>
      </c>
      <c r="B439" s="1">
        <v>3442</v>
      </c>
      <c r="C439">
        <v>448.13</v>
      </c>
      <c r="D439" s="5">
        <f t="shared" si="7"/>
        <v>-1.161980013943964E-4</v>
      </c>
      <c r="E439" s="5"/>
      <c r="F439" s="5"/>
    </row>
    <row r="440" spans="1:6" x14ac:dyDescent="0.25">
      <c r="A440" s="2">
        <v>34182</v>
      </c>
      <c r="B440" s="1">
        <v>3445.7</v>
      </c>
      <c r="C440">
        <v>463.56</v>
      </c>
      <c r="D440" s="5">
        <f t="shared" si="7"/>
        <v>1.0749564206855577E-3</v>
      </c>
      <c r="E440" s="5"/>
      <c r="F440" s="5"/>
    </row>
    <row r="441" spans="1:6" x14ac:dyDescent="0.25">
      <c r="A441" s="2">
        <v>34213</v>
      </c>
      <c r="B441" s="1">
        <v>3452.2</v>
      </c>
      <c r="C441">
        <v>458.93</v>
      </c>
      <c r="D441" s="5">
        <f t="shared" si="7"/>
        <v>1.8864091476333833E-3</v>
      </c>
      <c r="E441" s="5"/>
      <c r="F441" s="5"/>
    </row>
    <row r="442" spans="1:6" x14ac:dyDescent="0.25">
      <c r="A442" s="2">
        <v>34243</v>
      </c>
      <c r="B442" s="1">
        <v>3456.7</v>
      </c>
      <c r="C442">
        <v>467.83</v>
      </c>
      <c r="D442" s="5">
        <f t="shared" si="7"/>
        <v>1.3035165981114538E-3</v>
      </c>
      <c r="E442" s="5"/>
      <c r="F442" s="5"/>
    </row>
    <row r="443" spans="1:6" x14ac:dyDescent="0.25">
      <c r="A443" s="2">
        <v>34274</v>
      </c>
      <c r="B443" s="1">
        <v>3470.1</v>
      </c>
      <c r="C443">
        <v>461.79</v>
      </c>
      <c r="D443" s="5">
        <f t="shared" si="7"/>
        <v>3.8765296380942615E-3</v>
      </c>
      <c r="E443" s="5"/>
      <c r="F443" s="5"/>
    </row>
    <row r="444" spans="1:6" x14ac:dyDescent="0.25">
      <c r="A444" s="2">
        <v>34304</v>
      </c>
      <c r="B444" s="1">
        <v>3474.5</v>
      </c>
      <c r="C444">
        <v>466.45</v>
      </c>
      <c r="D444" s="5">
        <f t="shared" si="7"/>
        <v>1.267974986311593E-3</v>
      </c>
      <c r="E444" s="5"/>
      <c r="F444" s="5"/>
    </row>
    <row r="445" spans="1:6" x14ac:dyDescent="0.25">
      <c r="A445" s="2">
        <v>34335</v>
      </c>
      <c r="B445" s="1">
        <v>3474.9</v>
      </c>
      <c r="C445">
        <v>481.61</v>
      </c>
      <c r="D445" s="5">
        <f t="shared" si="7"/>
        <v>1.1512447834216566E-4</v>
      </c>
      <c r="E445" s="5"/>
      <c r="F445" s="5"/>
    </row>
    <row r="446" spans="1:6" x14ac:dyDescent="0.25">
      <c r="A446" s="2">
        <v>34366</v>
      </c>
      <c r="B446" s="1">
        <v>3475.7</v>
      </c>
      <c r="C446">
        <v>467.14</v>
      </c>
      <c r="D446" s="5">
        <f t="shared" si="7"/>
        <v>2.3022245244463946E-4</v>
      </c>
      <c r="E446" s="5"/>
      <c r="F446" s="5"/>
    </row>
    <row r="447" spans="1:6" x14ac:dyDescent="0.25">
      <c r="A447" s="2">
        <v>34394</v>
      </c>
      <c r="B447" s="1">
        <v>3480.1</v>
      </c>
      <c r="C447">
        <v>445.77</v>
      </c>
      <c r="D447" s="5">
        <f t="shared" si="7"/>
        <v>1.2659320424663889E-3</v>
      </c>
      <c r="E447" s="5"/>
      <c r="F447" s="5"/>
    </row>
    <row r="448" spans="1:6" x14ac:dyDescent="0.25">
      <c r="A448" s="2">
        <v>34425</v>
      </c>
      <c r="B448" s="1">
        <v>3481.3</v>
      </c>
      <c r="C448">
        <v>450.91</v>
      </c>
      <c r="D448" s="5">
        <f t="shared" si="7"/>
        <v>3.4481767765304205E-4</v>
      </c>
      <c r="E448" s="5"/>
      <c r="F448" s="5"/>
    </row>
    <row r="449" spans="1:6" x14ac:dyDescent="0.25">
      <c r="A449" s="2">
        <v>34455</v>
      </c>
      <c r="B449" s="1">
        <v>3490.8</v>
      </c>
      <c r="C449">
        <v>456.5</v>
      </c>
      <c r="D449" s="5">
        <f t="shared" si="7"/>
        <v>2.7288656536350597E-3</v>
      </c>
      <c r="E449" s="5"/>
      <c r="F449" s="5"/>
    </row>
    <row r="450" spans="1:6" x14ac:dyDescent="0.25">
      <c r="A450" s="2">
        <v>34486</v>
      </c>
      <c r="B450" s="1">
        <v>3479.5</v>
      </c>
      <c r="C450">
        <v>444.27</v>
      </c>
      <c r="D450" s="5">
        <f t="shared" si="7"/>
        <v>-3.2370803254269109E-3</v>
      </c>
      <c r="E450" s="5"/>
      <c r="F450" s="5"/>
    </row>
    <row r="451" spans="1:6" x14ac:dyDescent="0.25">
      <c r="A451" s="2">
        <v>34516</v>
      </c>
      <c r="B451" s="1">
        <v>3488.2</v>
      </c>
      <c r="C451">
        <v>458.26</v>
      </c>
      <c r="D451" s="5">
        <f t="shared" si="7"/>
        <v>2.5003592470183023E-3</v>
      </c>
      <c r="E451" s="5"/>
      <c r="F451" s="5"/>
    </row>
    <row r="452" spans="1:6" x14ac:dyDescent="0.25">
      <c r="A452" s="2">
        <v>34547</v>
      </c>
      <c r="B452" s="1">
        <v>3485.7</v>
      </c>
      <c r="C452">
        <v>475.49</v>
      </c>
      <c r="D452" s="5">
        <f t="shared" si="7"/>
        <v>-7.1670202396656446E-4</v>
      </c>
      <c r="E452" s="5"/>
      <c r="F452" s="5"/>
    </row>
    <row r="453" spans="1:6" x14ac:dyDescent="0.25">
      <c r="A453" s="2">
        <v>34578</v>
      </c>
      <c r="B453" s="1">
        <v>3486.1</v>
      </c>
      <c r="C453">
        <v>462.69</v>
      </c>
      <c r="D453" s="5">
        <f t="shared" si="7"/>
        <v>1.1475456866638645E-4</v>
      </c>
      <c r="E453" s="5"/>
      <c r="F453" s="5"/>
    </row>
    <row r="454" spans="1:6" x14ac:dyDescent="0.25">
      <c r="A454" s="2">
        <v>34608</v>
      </c>
      <c r="B454" s="1">
        <v>3484.3</v>
      </c>
      <c r="C454">
        <v>472.35</v>
      </c>
      <c r="D454" s="5">
        <f t="shared" si="7"/>
        <v>-5.1633630704794875E-4</v>
      </c>
      <c r="E454" s="5"/>
      <c r="F454" s="5"/>
    </row>
    <row r="455" spans="1:6" x14ac:dyDescent="0.25">
      <c r="A455" s="2">
        <v>34639</v>
      </c>
      <c r="B455" s="1">
        <v>3487.2</v>
      </c>
      <c r="C455">
        <v>453.69</v>
      </c>
      <c r="D455" s="5">
        <f t="shared" si="7"/>
        <v>8.3230491059893552E-4</v>
      </c>
      <c r="E455" s="5"/>
      <c r="F455" s="5"/>
    </row>
    <row r="456" spans="1:6" x14ac:dyDescent="0.25">
      <c r="A456" s="2">
        <v>34669</v>
      </c>
      <c r="B456" s="1">
        <v>3486.4</v>
      </c>
      <c r="C456">
        <v>459.27</v>
      </c>
      <c r="D456" s="5">
        <f t="shared" si="7"/>
        <v>-2.2941041523272254E-4</v>
      </c>
      <c r="E456" s="5"/>
      <c r="F456" s="5"/>
    </row>
    <row r="457" spans="1:6" x14ac:dyDescent="0.25">
      <c r="A457" s="2">
        <v>34700</v>
      </c>
      <c r="B457" s="1">
        <v>3492.4</v>
      </c>
      <c r="C457">
        <v>470.42</v>
      </c>
      <c r="D457" s="5">
        <f t="shared" si="7"/>
        <v>1.7209729233593762E-3</v>
      </c>
      <c r="E457" s="5"/>
      <c r="F457" s="5"/>
    </row>
    <row r="458" spans="1:6" x14ac:dyDescent="0.25">
      <c r="A458" s="2">
        <v>34731</v>
      </c>
      <c r="B458" s="1">
        <v>3489.9</v>
      </c>
      <c r="C458">
        <v>487.39</v>
      </c>
      <c r="D458" s="5">
        <f t="shared" si="7"/>
        <v>-7.1584010995306979E-4</v>
      </c>
      <c r="E458" s="5"/>
      <c r="F458" s="5"/>
    </row>
    <row r="459" spans="1:6" x14ac:dyDescent="0.25">
      <c r="A459" s="2">
        <v>34759</v>
      </c>
      <c r="B459" s="1">
        <v>3491.1</v>
      </c>
      <c r="C459">
        <v>500.71</v>
      </c>
      <c r="D459" s="5">
        <f t="shared" si="7"/>
        <v>3.4384939396536751E-4</v>
      </c>
      <c r="E459" s="5"/>
      <c r="F459" s="5"/>
    </row>
    <row r="460" spans="1:6" x14ac:dyDescent="0.25">
      <c r="A460" s="2">
        <v>34790</v>
      </c>
      <c r="B460" s="1">
        <v>3499.2</v>
      </c>
      <c r="C460">
        <v>514.71</v>
      </c>
      <c r="D460" s="5">
        <f t="shared" si="7"/>
        <v>2.3201856148491462E-3</v>
      </c>
      <c r="E460" s="5"/>
      <c r="F460" s="5"/>
    </row>
    <row r="461" spans="1:6" x14ac:dyDescent="0.25">
      <c r="A461" s="2">
        <v>34820</v>
      </c>
      <c r="B461" s="1">
        <v>3524.2</v>
      </c>
      <c r="C461">
        <v>533.4</v>
      </c>
      <c r="D461" s="5">
        <f t="shared" si="7"/>
        <v>7.1444901691815055E-3</v>
      </c>
      <c r="E461" s="5"/>
      <c r="F461" s="5"/>
    </row>
    <row r="462" spans="1:6" x14ac:dyDescent="0.25">
      <c r="A462" s="2">
        <v>34851</v>
      </c>
      <c r="B462" s="1">
        <v>3548.9</v>
      </c>
      <c r="C462">
        <v>544.75</v>
      </c>
      <c r="D462" s="5">
        <f t="shared" si="7"/>
        <v>7.0086828216333608E-3</v>
      </c>
      <c r="E462" s="5"/>
      <c r="F462" s="5"/>
    </row>
    <row r="463" spans="1:6" x14ac:dyDescent="0.25">
      <c r="A463" s="2">
        <v>34881</v>
      </c>
      <c r="B463" s="1">
        <v>3567.4</v>
      </c>
      <c r="C463">
        <v>562.05999999999995</v>
      </c>
      <c r="D463" s="5">
        <f t="shared" si="7"/>
        <v>5.2128828651132331E-3</v>
      </c>
      <c r="E463" s="5"/>
      <c r="F463" s="5"/>
    </row>
    <row r="464" spans="1:6" x14ac:dyDescent="0.25">
      <c r="A464" s="2">
        <v>34912</v>
      </c>
      <c r="B464" s="1">
        <v>3589</v>
      </c>
      <c r="C464">
        <v>561.88</v>
      </c>
      <c r="D464" s="5">
        <f t="shared" si="7"/>
        <v>6.0548298480684881E-3</v>
      </c>
      <c r="E464" s="5"/>
      <c r="F464" s="5"/>
    </row>
    <row r="465" spans="1:6" x14ac:dyDescent="0.25">
      <c r="A465" s="2">
        <v>34943</v>
      </c>
      <c r="B465" s="1">
        <v>3602.1</v>
      </c>
      <c r="C465">
        <v>584.41</v>
      </c>
      <c r="D465" s="5">
        <f t="shared" si="7"/>
        <v>3.6500417943716723E-3</v>
      </c>
      <c r="E465" s="5"/>
      <c r="F465" s="5"/>
    </row>
    <row r="466" spans="1:6" x14ac:dyDescent="0.25">
      <c r="A466" s="2">
        <v>34973</v>
      </c>
      <c r="B466" s="1">
        <v>3613.4</v>
      </c>
      <c r="C466">
        <v>581.5</v>
      </c>
      <c r="D466" s="5">
        <f t="shared" si="7"/>
        <v>3.1370589378418856E-3</v>
      </c>
      <c r="E466" s="5"/>
      <c r="F466" s="5"/>
    </row>
    <row r="467" spans="1:6" x14ac:dyDescent="0.25">
      <c r="A467" s="2">
        <v>35004</v>
      </c>
      <c r="B467" s="1">
        <v>3619.9</v>
      </c>
      <c r="C467">
        <v>605.37</v>
      </c>
      <c r="D467" s="5">
        <f t="shared" si="7"/>
        <v>1.7988597996347888E-3</v>
      </c>
      <c r="E467" s="5"/>
      <c r="F467" s="5"/>
    </row>
    <row r="468" spans="1:6" x14ac:dyDescent="0.25">
      <c r="A468" s="2">
        <v>35034</v>
      </c>
      <c r="B468" s="1">
        <v>3629.5</v>
      </c>
      <c r="C468">
        <v>615.92999999999995</v>
      </c>
      <c r="D468" s="5">
        <f t="shared" si="7"/>
        <v>2.6520069615183495E-3</v>
      </c>
      <c r="E468" s="5"/>
      <c r="F468" s="5"/>
    </row>
    <row r="469" spans="1:6" x14ac:dyDescent="0.25">
      <c r="A469" s="2">
        <v>35065</v>
      </c>
      <c r="B469" s="1">
        <v>3647.9</v>
      </c>
      <c r="C469">
        <v>636.02</v>
      </c>
      <c r="D469" s="5">
        <f t="shared" si="7"/>
        <v>5.0695688111310755E-3</v>
      </c>
      <c r="E469" s="5"/>
      <c r="F469" s="5"/>
    </row>
    <row r="470" spans="1:6" x14ac:dyDescent="0.25">
      <c r="A470" s="2">
        <v>35096</v>
      </c>
      <c r="B470" s="1">
        <v>3661.8</v>
      </c>
      <c r="C470">
        <v>640.42999999999995</v>
      </c>
      <c r="D470" s="5">
        <f t="shared" si="7"/>
        <v>3.8104114696126956E-3</v>
      </c>
      <c r="E470" s="5"/>
      <c r="F470" s="5"/>
    </row>
    <row r="471" spans="1:6" x14ac:dyDescent="0.25">
      <c r="A471" s="2">
        <v>35125</v>
      </c>
      <c r="B471" s="1">
        <v>3686.9</v>
      </c>
      <c r="C471">
        <v>645.5</v>
      </c>
      <c r="D471" s="5">
        <f t="shared" si="7"/>
        <v>6.8545524059204777E-3</v>
      </c>
      <c r="E471" s="5"/>
      <c r="F471" s="5"/>
    </row>
    <row r="472" spans="1:6" x14ac:dyDescent="0.25">
      <c r="A472" s="2">
        <v>35156</v>
      </c>
      <c r="B472" s="1">
        <v>3697.7</v>
      </c>
      <c r="C472">
        <v>654.16999999999996</v>
      </c>
      <c r="D472" s="5">
        <f t="shared" si="7"/>
        <v>2.9292901895900947E-3</v>
      </c>
      <c r="E472" s="5"/>
      <c r="F472" s="5"/>
    </row>
    <row r="473" spans="1:6" x14ac:dyDescent="0.25">
      <c r="A473" s="2">
        <v>35186</v>
      </c>
      <c r="B473" s="1">
        <v>3709.6</v>
      </c>
      <c r="C473">
        <v>669.12</v>
      </c>
      <c r="D473" s="5">
        <f t="shared" si="7"/>
        <v>3.2182167293182129E-3</v>
      </c>
      <c r="E473" s="5"/>
      <c r="F473" s="5"/>
    </row>
    <row r="474" spans="1:6" x14ac:dyDescent="0.25">
      <c r="A474" s="2">
        <v>35217</v>
      </c>
      <c r="B474" s="1">
        <v>3722.5</v>
      </c>
      <c r="C474">
        <v>670.63</v>
      </c>
      <c r="D474" s="5">
        <f t="shared" si="7"/>
        <v>3.4774638775070255E-3</v>
      </c>
      <c r="E474" s="5"/>
      <c r="F474" s="5"/>
    </row>
    <row r="475" spans="1:6" x14ac:dyDescent="0.25">
      <c r="A475" s="2">
        <v>35247</v>
      </c>
      <c r="B475" s="1">
        <v>3737.1</v>
      </c>
      <c r="C475">
        <v>639.95000000000005</v>
      </c>
      <c r="D475" s="5">
        <f t="shared" ref="D475:D538" si="8">B475/B474-1</f>
        <v>3.9220953660175084E-3</v>
      </c>
      <c r="E475" s="5"/>
      <c r="F475" s="5"/>
    </row>
    <row r="476" spans="1:6" x14ac:dyDescent="0.25">
      <c r="A476" s="2">
        <v>35278</v>
      </c>
      <c r="B476" s="1">
        <v>3744</v>
      </c>
      <c r="C476">
        <v>651.99</v>
      </c>
      <c r="D476" s="5">
        <f t="shared" si="8"/>
        <v>1.8463514489845956E-3</v>
      </c>
      <c r="E476" s="5"/>
      <c r="F476" s="5"/>
    </row>
    <row r="477" spans="1:6" x14ac:dyDescent="0.25">
      <c r="A477" s="2">
        <v>35309</v>
      </c>
      <c r="B477" s="1">
        <v>3753.4</v>
      </c>
      <c r="C477">
        <v>687.31</v>
      </c>
      <c r="D477" s="5">
        <f t="shared" si="8"/>
        <v>2.5106837606838628E-3</v>
      </c>
      <c r="E477" s="5"/>
      <c r="F477" s="5"/>
    </row>
    <row r="478" spans="1:6" x14ac:dyDescent="0.25">
      <c r="A478" s="2">
        <v>35339</v>
      </c>
      <c r="B478" s="1">
        <v>3772.8</v>
      </c>
      <c r="C478">
        <v>705.27</v>
      </c>
      <c r="D478" s="5">
        <f t="shared" si="8"/>
        <v>5.1686470933021145E-3</v>
      </c>
      <c r="E478" s="5"/>
      <c r="F478" s="5"/>
    </row>
    <row r="479" spans="1:6" x14ac:dyDescent="0.25">
      <c r="A479" s="2">
        <v>35370</v>
      </c>
      <c r="B479" s="1">
        <v>3795.1</v>
      </c>
      <c r="C479">
        <v>757.02</v>
      </c>
      <c r="D479" s="5">
        <f t="shared" si="8"/>
        <v>5.9107294317217729E-3</v>
      </c>
      <c r="E479" s="5"/>
      <c r="F479" s="5"/>
    </row>
    <row r="480" spans="1:6" x14ac:dyDescent="0.25">
      <c r="A480" s="2">
        <v>35400</v>
      </c>
      <c r="B480" s="1">
        <v>3818.6</v>
      </c>
      <c r="C480">
        <v>740.74</v>
      </c>
      <c r="D480" s="5">
        <f t="shared" si="8"/>
        <v>6.1921951990724367E-3</v>
      </c>
      <c r="E480" s="5"/>
      <c r="F480" s="5"/>
    </row>
    <row r="481" spans="1:6" x14ac:dyDescent="0.25">
      <c r="A481" s="2">
        <v>35431</v>
      </c>
      <c r="B481" s="1">
        <v>3834.6</v>
      </c>
      <c r="C481">
        <v>786.16</v>
      </c>
      <c r="D481" s="5">
        <f t="shared" si="8"/>
        <v>4.1900172838214012E-3</v>
      </c>
      <c r="E481" s="5"/>
      <c r="F481" s="5"/>
    </row>
    <row r="482" spans="1:6" x14ac:dyDescent="0.25">
      <c r="A482" s="2">
        <v>35462</v>
      </c>
      <c r="B482" s="1">
        <v>3846.3</v>
      </c>
      <c r="C482">
        <v>790.82</v>
      </c>
      <c r="D482" s="5">
        <f t="shared" si="8"/>
        <v>3.0511657017682214E-3</v>
      </c>
      <c r="E482" s="5"/>
      <c r="F482" s="5"/>
    </row>
    <row r="483" spans="1:6" x14ac:dyDescent="0.25">
      <c r="A483" s="2">
        <v>35490</v>
      </c>
      <c r="B483" s="1">
        <v>3861.2</v>
      </c>
      <c r="C483">
        <v>757.12</v>
      </c>
      <c r="D483" s="5">
        <f t="shared" si="8"/>
        <v>3.8738527935937572E-3</v>
      </c>
      <c r="E483" s="5"/>
      <c r="F483" s="5"/>
    </row>
    <row r="484" spans="1:6" x14ac:dyDescent="0.25">
      <c r="A484" s="2">
        <v>35521</v>
      </c>
      <c r="B484" s="1">
        <v>3877</v>
      </c>
      <c r="C484">
        <v>801.34</v>
      </c>
      <c r="D484" s="5">
        <f t="shared" si="8"/>
        <v>4.0919921268001147E-3</v>
      </c>
      <c r="E484" s="5"/>
      <c r="F484" s="5"/>
    </row>
    <row r="485" spans="1:6" x14ac:dyDescent="0.25">
      <c r="A485" s="2">
        <v>35551</v>
      </c>
      <c r="B485" s="1">
        <v>3889.2</v>
      </c>
      <c r="C485">
        <v>848.28</v>
      </c>
      <c r="D485" s="5">
        <f t="shared" si="8"/>
        <v>3.1467629610522074E-3</v>
      </c>
      <c r="E485" s="5"/>
      <c r="F485" s="5"/>
    </row>
    <row r="486" spans="1:6" x14ac:dyDescent="0.25">
      <c r="A486" s="2">
        <v>35582</v>
      </c>
      <c r="B486" s="1">
        <v>3906</v>
      </c>
      <c r="C486">
        <v>885.14</v>
      </c>
      <c r="D486" s="5">
        <f t="shared" si="8"/>
        <v>4.3196544276458138E-3</v>
      </c>
      <c r="E486" s="5"/>
      <c r="F486" s="5"/>
    </row>
    <row r="487" spans="1:6" x14ac:dyDescent="0.25">
      <c r="A487" s="2">
        <v>35612</v>
      </c>
      <c r="B487" s="1">
        <v>3923.9</v>
      </c>
      <c r="C487">
        <v>954.29</v>
      </c>
      <c r="D487" s="5">
        <f t="shared" si="8"/>
        <v>4.5826932923707098E-3</v>
      </c>
      <c r="E487" s="5"/>
      <c r="F487" s="5"/>
    </row>
    <row r="488" spans="1:6" x14ac:dyDescent="0.25">
      <c r="A488" s="2">
        <v>35643</v>
      </c>
      <c r="B488" s="1">
        <v>3957.4</v>
      </c>
      <c r="C488">
        <v>899.47</v>
      </c>
      <c r="D488" s="5">
        <f t="shared" si="8"/>
        <v>8.5374245011340388E-3</v>
      </c>
      <c r="E488" s="5"/>
      <c r="F488" s="5"/>
    </row>
    <row r="489" spans="1:6" x14ac:dyDescent="0.25">
      <c r="A489" s="2">
        <v>35674</v>
      </c>
      <c r="B489" s="1">
        <v>3973.1</v>
      </c>
      <c r="C489">
        <v>947.28</v>
      </c>
      <c r="D489" s="5">
        <f t="shared" si="8"/>
        <v>3.967251225552193E-3</v>
      </c>
      <c r="E489" s="5"/>
      <c r="F489" s="5"/>
    </row>
    <row r="490" spans="1:6" x14ac:dyDescent="0.25">
      <c r="A490" s="2">
        <v>35704</v>
      </c>
      <c r="B490" s="1">
        <v>3992.3</v>
      </c>
      <c r="C490">
        <v>914.62</v>
      </c>
      <c r="D490" s="5">
        <f t="shared" si="8"/>
        <v>4.8324985527674613E-3</v>
      </c>
      <c r="E490" s="5"/>
      <c r="F490" s="5"/>
    </row>
    <row r="491" spans="1:6" x14ac:dyDescent="0.25">
      <c r="A491" s="2">
        <v>35735</v>
      </c>
      <c r="B491" s="1">
        <v>4014.8</v>
      </c>
      <c r="C491">
        <v>955.4</v>
      </c>
      <c r="D491" s="5">
        <f t="shared" si="8"/>
        <v>5.6358490093428859E-3</v>
      </c>
      <c r="E491" s="5"/>
      <c r="F491" s="5"/>
    </row>
    <row r="492" spans="1:6" x14ac:dyDescent="0.25">
      <c r="A492" s="2">
        <v>35765</v>
      </c>
      <c r="B492" s="1">
        <v>4032.9</v>
      </c>
      <c r="C492">
        <v>970.43</v>
      </c>
      <c r="D492" s="5">
        <f t="shared" si="8"/>
        <v>4.5083192188901666E-3</v>
      </c>
      <c r="E492" s="5"/>
      <c r="F492" s="5"/>
    </row>
    <row r="493" spans="1:6" x14ac:dyDescent="0.25">
      <c r="A493" s="2">
        <v>35796</v>
      </c>
      <c r="B493" s="1">
        <v>4056.2</v>
      </c>
      <c r="C493">
        <v>980.28</v>
      </c>
      <c r="D493" s="5">
        <f t="shared" si="8"/>
        <v>5.7774802251480128E-3</v>
      </c>
      <c r="E493" s="5"/>
      <c r="F493" s="5"/>
    </row>
    <row r="494" spans="1:6" x14ac:dyDescent="0.25">
      <c r="A494" s="2">
        <v>35827</v>
      </c>
      <c r="B494" s="1">
        <v>4088.9</v>
      </c>
      <c r="C494">
        <v>1049.3399999999999</v>
      </c>
      <c r="D494" s="5">
        <f t="shared" si="8"/>
        <v>8.061732656180709E-3</v>
      </c>
      <c r="E494" s="5"/>
      <c r="F494" s="5"/>
    </row>
    <row r="495" spans="1:6" x14ac:dyDescent="0.25">
      <c r="A495" s="2">
        <v>35855</v>
      </c>
      <c r="B495" s="1">
        <v>4114.3</v>
      </c>
      <c r="C495">
        <v>1101.75</v>
      </c>
      <c r="D495" s="5">
        <f t="shared" si="8"/>
        <v>6.2119396414683781E-3</v>
      </c>
      <c r="E495" s="5"/>
      <c r="F495" s="5"/>
    </row>
    <row r="496" spans="1:6" x14ac:dyDescent="0.25">
      <c r="A496" s="2">
        <v>35886</v>
      </c>
      <c r="B496" s="1">
        <v>4140.2</v>
      </c>
      <c r="C496">
        <v>1111.75</v>
      </c>
      <c r="D496" s="5">
        <f t="shared" si="8"/>
        <v>6.2951170308436222E-3</v>
      </c>
      <c r="E496" s="5"/>
      <c r="F496" s="5"/>
    </row>
    <row r="497" spans="1:6" x14ac:dyDescent="0.25">
      <c r="A497" s="2">
        <v>35916</v>
      </c>
      <c r="B497" s="1">
        <v>4164.3999999999996</v>
      </c>
      <c r="C497">
        <v>1090.82</v>
      </c>
      <c r="D497" s="5">
        <f t="shared" si="8"/>
        <v>5.8451282546736483E-3</v>
      </c>
      <c r="E497" s="5"/>
      <c r="F497" s="5"/>
    </row>
    <row r="498" spans="1:6" x14ac:dyDescent="0.25">
      <c r="A498" s="2">
        <v>35947</v>
      </c>
      <c r="B498" s="1">
        <v>4184.1000000000004</v>
      </c>
      <c r="C498">
        <v>1133.8399999999999</v>
      </c>
      <c r="D498" s="5">
        <f t="shared" si="8"/>
        <v>4.7305734319471604E-3</v>
      </c>
      <c r="E498" s="5"/>
      <c r="F498" s="5"/>
    </row>
    <row r="499" spans="1:6" x14ac:dyDescent="0.25">
      <c r="A499" s="2">
        <v>35977</v>
      </c>
      <c r="B499" s="1">
        <v>4203.8</v>
      </c>
      <c r="C499">
        <v>1120.67</v>
      </c>
      <c r="D499" s="5">
        <f t="shared" si="8"/>
        <v>4.7083004708299292E-3</v>
      </c>
      <c r="E499" s="5"/>
      <c r="F499" s="5"/>
    </row>
    <row r="500" spans="1:6" x14ac:dyDescent="0.25">
      <c r="A500" s="2">
        <v>36008</v>
      </c>
      <c r="B500" s="1">
        <v>4228.7</v>
      </c>
      <c r="C500">
        <v>957.28</v>
      </c>
      <c r="D500" s="5">
        <f t="shared" si="8"/>
        <v>5.9232123316999008E-3</v>
      </c>
      <c r="E500" s="5"/>
      <c r="F500" s="5"/>
    </row>
    <row r="501" spans="1:6" x14ac:dyDescent="0.25">
      <c r="A501" s="2">
        <v>36039</v>
      </c>
      <c r="B501" s="1">
        <v>4267.7</v>
      </c>
      <c r="C501">
        <v>1017.01</v>
      </c>
      <c r="D501" s="5">
        <f t="shared" si="8"/>
        <v>9.2226925532670201E-3</v>
      </c>
      <c r="E501" s="5"/>
      <c r="F501" s="5"/>
    </row>
    <row r="502" spans="1:6" x14ac:dyDescent="0.25">
      <c r="A502" s="2">
        <v>36069</v>
      </c>
      <c r="B502" s="1">
        <v>4307.8999999999996</v>
      </c>
      <c r="C502">
        <v>1098.67</v>
      </c>
      <c r="D502" s="5">
        <f t="shared" si="8"/>
        <v>9.4195936921526169E-3</v>
      </c>
      <c r="E502" s="5"/>
      <c r="F502" s="5"/>
    </row>
    <row r="503" spans="1:6" x14ac:dyDescent="0.25">
      <c r="A503" s="2">
        <v>36100</v>
      </c>
      <c r="B503" s="1">
        <v>4346.6000000000004</v>
      </c>
      <c r="C503">
        <v>1163.6300000000001</v>
      </c>
      <c r="D503" s="5">
        <f t="shared" si="8"/>
        <v>8.9834954386129873E-3</v>
      </c>
      <c r="E503" s="5"/>
      <c r="F503" s="5"/>
    </row>
    <row r="504" spans="1:6" x14ac:dyDescent="0.25">
      <c r="A504" s="2">
        <v>36130</v>
      </c>
      <c r="B504" s="1">
        <v>4375.6000000000004</v>
      </c>
      <c r="C504">
        <v>1229.23</v>
      </c>
      <c r="D504" s="5">
        <f t="shared" si="8"/>
        <v>6.6718814705746254E-3</v>
      </c>
      <c r="E504" s="5"/>
      <c r="F504" s="5"/>
    </row>
    <row r="505" spans="1:6" x14ac:dyDescent="0.25">
      <c r="A505" s="2">
        <v>36161</v>
      </c>
      <c r="B505" s="1">
        <v>4403</v>
      </c>
      <c r="C505">
        <v>1279.6400000000001</v>
      </c>
      <c r="D505" s="5">
        <f t="shared" si="8"/>
        <v>6.2619983545113556E-3</v>
      </c>
      <c r="E505" s="5"/>
      <c r="F505" s="5"/>
    </row>
    <row r="506" spans="1:6" x14ac:dyDescent="0.25">
      <c r="A506" s="2">
        <v>36192</v>
      </c>
      <c r="B506" s="1">
        <v>4425.8</v>
      </c>
      <c r="C506">
        <v>1238.33</v>
      </c>
      <c r="D506" s="5">
        <f t="shared" si="8"/>
        <v>5.1782875312287313E-3</v>
      </c>
      <c r="E506" s="5"/>
      <c r="F506" s="5"/>
    </row>
    <row r="507" spans="1:6" x14ac:dyDescent="0.25">
      <c r="A507" s="2">
        <v>36220</v>
      </c>
      <c r="B507" s="1">
        <v>4432.6000000000004</v>
      </c>
      <c r="C507">
        <v>1286.3699999999999</v>
      </c>
      <c r="D507" s="5">
        <f t="shared" si="8"/>
        <v>1.5364453884043616E-3</v>
      </c>
      <c r="E507" s="5"/>
      <c r="F507" s="5"/>
    </row>
    <row r="508" spans="1:6" x14ac:dyDescent="0.25">
      <c r="A508" s="2">
        <v>36251</v>
      </c>
      <c r="B508" s="1">
        <v>4461.3999999999996</v>
      </c>
      <c r="C508">
        <v>1335.18</v>
      </c>
      <c r="D508" s="5">
        <f t="shared" si="8"/>
        <v>6.497315345395327E-3</v>
      </c>
      <c r="E508" s="5"/>
      <c r="F508" s="5"/>
    </row>
    <row r="509" spans="1:6" x14ac:dyDescent="0.25">
      <c r="A509" s="2">
        <v>36281</v>
      </c>
      <c r="B509" s="1">
        <v>4486.1000000000004</v>
      </c>
      <c r="C509">
        <v>1301.8399999999999</v>
      </c>
      <c r="D509" s="5">
        <f t="shared" si="8"/>
        <v>5.5363787152016286E-3</v>
      </c>
      <c r="E509" s="5"/>
      <c r="F509" s="5"/>
    </row>
    <row r="510" spans="1:6" x14ac:dyDescent="0.25">
      <c r="A510" s="2">
        <v>36312</v>
      </c>
      <c r="B510" s="1">
        <v>4508</v>
      </c>
      <c r="C510">
        <v>1372.71</v>
      </c>
      <c r="D510" s="5">
        <f t="shared" si="8"/>
        <v>4.8817458371412936E-3</v>
      </c>
      <c r="E510" s="5"/>
      <c r="F510" s="5"/>
    </row>
    <row r="511" spans="1:6" x14ac:dyDescent="0.25">
      <c r="A511" s="2">
        <v>36342</v>
      </c>
      <c r="B511" s="1">
        <v>4535.3999999999996</v>
      </c>
      <c r="C511">
        <v>1328.72</v>
      </c>
      <c r="D511" s="5">
        <f t="shared" si="8"/>
        <v>6.0780834072757806E-3</v>
      </c>
      <c r="E511" s="5"/>
      <c r="F511" s="5"/>
    </row>
    <row r="512" spans="1:6" x14ac:dyDescent="0.25">
      <c r="A512" s="2">
        <v>36373</v>
      </c>
      <c r="B512" s="1">
        <v>4552.7</v>
      </c>
      <c r="C512">
        <v>1320.41</v>
      </c>
      <c r="D512" s="5">
        <f t="shared" si="8"/>
        <v>3.8144375358293292E-3</v>
      </c>
      <c r="E512" s="5"/>
      <c r="F512" s="5"/>
    </row>
    <row r="513" spans="1:6" x14ac:dyDescent="0.25">
      <c r="A513" s="2">
        <v>36404</v>
      </c>
      <c r="B513" s="1">
        <v>4568.8</v>
      </c>
      <c r="C513">
        <v>1282.71</v>
      </c>
      <c r="D513" s="5">
        <f t="shared" si="8"/>
        <v>3.536363037318635E-3</v>
      </c>
      <c r="E513" s="5"/>
      <c r="F513" s="5"/>
    </row>
    <row r="514" spans="1:6" x14ac:dyDescent="0.25">
      <c r="A514" s="2">
        <v>36434</v>
      </c>
      <c r="B514" s="1">
        <v>4592.7</v>
      </c>
      <c r="C514">
        <v>1362.93</v>
      </c>
      <c r="D514" s="5">
        <f t="shared" si="8"/>
        <v>5.2311329014183006E-3</v>
      </c>
      <c r="E514" s="5"/>
      <c r="F514" s="5"/>
    </row>
    <row r="515" spans="1:6" x14ac:dyDescent="0.25">
      <c r="A515" s="2">
        <v>36465</v>
      </c>
      <c r="B515" s="1">
        <v>4611.8</v>
      </c>
      <c r="C515">
        <v>1388.91</v>
      </c>
      <c r="D515" s="5">
        <f t="shared" si="8"/>
        <v>4.1587737060988506E-3</v>
      </c>
      <c r="E515" s="5"/>
      <c r="F515" s="5"/>
    </row>
    <row r="516" spans="1:6" x14ac:dyDescent="0.25">
      <c r="A516" s="2">
        <v>36495</v>
      </c>
      <c r="B516" s="1">
        <v>4639.3</v>
      </c>
      <c r="C516">
        <v>1469.25</v>
      </c>
      <c r="D516" s="5">
        <f t="shared" si="8"/>
        <v>5.9629645691487987E-3</v>
      </c>
      <c r="E516" s="5"/>
      <c r="F516" s="5"/>
    </row>
    <row r="517" spans="1:6" x14ac:dyDescent="0.25">
      <c r="A517" s="2">
        <v>36526</v>
      </c>
      <c r="B517" s="1">
        <v>4667.6000000000004</v>
      </c>
      <c r="C517">
        <v>1394.46</v>
      </c>
      <c r="D517" s="5">
        <f t="shared" si="8"/>
        <v>6.1000581984351765E-3</v>
      </c>
      <c r="E517" s="5"/>
      <c r="F517" s="5"/>
    </row>
    <row r="518" spans="1:6" x14ac:dyDescent="0.25">
      <c r="A518" s="2">
        <v>36557</v>
      </c>
      <c r="B518" s="1">
        <v>4680.8999999999996</v>
      </c>
      <c r="C518">
        <v>1366.42</v>
      </c>
      <c r="D518" s="5">
        <f t="shared" si="8"/>
        <v>2.8494301139769806E-3</v>
      </c>
      <c r="E518" s="5"/>
      <c r="F518" s="5"/>
    </row>
    <row r="519" spans="1:6" x14ac:dyDescent="0.25">
      <c r="A519" s="2">
        <v>36586</v>
      </c>
      <c r="B519" s="1">
        <v>4711.7</v>
      </c>
      <c r="C519">
        <v>1498.58</v>
      </c>
      <c r="D519" s="5">
        <f t="shared" si="8"/>
        <v>6.5799312098100415E-3</v>
      </c>
      <c r="E519" s="5"/>
      <c r="F519" s="5"/>
    </row>
    <row r="520" spans="1:6" x14ac:dyDescent="0.25">
      <c r="A520" s="2">
        <v>36617</v>
      </c>
      <c r="B520" s="1">
        <v>4767.8</v>
      </c>
      <c r="C520">
        <v>1452.43</v>
      </c>
      <c r="D520" s="5">
        <f t="shared" si="8"/>
        <v>1.1906530551605732E-2</v>
      </c>
      <c r="E520" s="5"/>
      <c r="F520" s="5"/>
    </row>
    <row r="521" spans="1:6" x14ac:dyDescent="0.25">
      <c r="A521" s="2">
        <v>36647</v>
      </c>
      <c r="B521" s="1">
        <v>4755.7</v>
      </c>
      <c r="C521">
        <v>1420.6</v>
      </c>
      <c r="D521" s="5">
        <f t="shared" si="8"/>
        <v>-2.5378581316330973E-3</v>
      </c>
      <c r="E521" s="5"/>
      <c r="F521" s="5"/>
    </row>
    <row r="522" spans="1:6" x14ac:dyDescent="0.25">
      <c r="A522" s="2">
        <v>36678</v>
      </c>
      <c r="B522" s="1">
        <v>4773.6000000000004</v>
      </c>
      <c r="C522">
        <v>1454.6</v>
      </c>
      <c r="D522" s="5">
        <f t="shared" si="8"/>
        <v>3.7639043673909356E-3</v>
      </c>
      <c r="E522" s="5"/>
      <c r="F522" s="5"/>
    </row>
    <row r="523" spans="1:6" x14ac:dyDescent="0.25">
      <c r="A523" s="2">
        <v>36708</v>
      </c>
      <c r="B523" s="1">
        <v>4791.3</v>
      </c>
      <c r="C523">
        <v>1430.83</v>
      </c>
      <c r="D523" s="5">
        <f t="shared" si="8"/>
        <v>3.7078934137757535E-3</v>
      </c>
      <c r="E523" s="5"/>
      <c r="F523" s="5"/>
    </row>
    <row r="524" spans="1:6" x14ac:dyDescent="0.25">
      <c r="A524" s="2">
        <v>36739</v>
      </c>
      <c r="B524" s="1">
        <v>4819.5</v>
      </c>
      <c r="C524">
        <v>1517.68</v>
      </c>
      <c r="D524" s="5">
        <f t="shared" si="8"/>
        <v>5.8856677728382767E-3</v>
      </c>
      <c r="E524" s="5"/>
      <c r="F524" s="5"/>
    </row>
    <row r="525" spans="1:6" x14ac:dyDescent="0.25">
      <c r="A525" s="2">
        <v>36770</v>
      </c>
      <c r="B525" s="1">
        <v>4855.3</v>
      </c>
      <c r="C525">
        <v>1436.51</v>
      </c>
      <c r="D525" s="5">
        <f t="shared" si="8"/>
        <v>7.4281564477642892E-3</v>
      </c>
      <c r="E525" s="5"/>
      <c r="F525" s="5"/>
    </row>
    <row r="526" spans="1:6" x14ac:dyDescent="0.25">
      <c r="A526" s="2">
        <v>36800</v>
      </c>
      <c r="B526" s="1">
        <v>4871.3999999999996</v>
      </c>
      <c r="C526">
        <v>1429.4</v>
      </c>
      <c r="D526" s="5">
        <f t="shared" si="8"/>
        <v>3.3159639981050759E-3</v>
      </c>
      <c r="E526" s="5"/>
      <c r="F526" s="5"/>
    </row>
    <row r="527" spans="1:6" x14ac:dyDescent="0.25">
      <c r="A527" s="2">
        <v>36831</v>
      </c>
      <c r="B527" s="1">
        <v>4882.8</v>
      </c>
      <c r="C527">
        <v>1314.95</v>
      </c>
      <c r="D527" s="5">
        <f t="shared" si="8"/>
        <v>2.3401896785320009E-3</v>
      </c>
      <c r="E527" s="5"/>
      <c r="F527" s="5"/>
    </row>
    <row r="528" spans="1:6" x14ac:dyDescent="0.25">
      <c r="A528" s="2">
        <v>36861</v>
      </c>
      <c r="B528" s="1">
        <v>4927.7</v>
      </c>
      <c r="C528">
        <v>1320.28</v>
      </c>
      <c r="D528" s="5">
        <f t="shared" si="8"/>
        <v>9.1955435405914887E-3</v>
      </c>
      <c r="E528" s="5"/>
      <c r="F528" s="5"/>
    </row>
    <row r="529" spans="1:6" x14ac:dyDescent="0.25">
      <c r="A529" s="2">
        <v>36892</v>
      </c>
      <c r="B529" s="1">
        <v>4978.3999999999996</v>
      </c>
      <c r="C529">
        <v>1366.01</v>
      </c>
      <c r="D529" s="5">
        <f t="shared" si="8"/>
        <v>1.0288775696572383E-2</v>
      </c>
      <c r="E529" s="5"/>
      <c r="F529" s="5"/>
    </row>
    <row r="530" spans="1:6" x14ac:dyDescent="0.25">
      <c r="A530" s="2">
        <v>36923</v>
      </c>
      <c r="B530" s="1">
        <v>5017.1000000000004</v>
      </c>
      <c r="C530">
        <v>1239.94</v>
      </c>
      <c r="D530" s="5">
        <f t="shared" si="8"/>
        <v>7.7735818736945905E-3</v>
      </c>
      <c r="E530" s="5"/>
      <c r="F530" s="5"/>
    </row>
    <row r="531" spans="1:6" x14ac:dyDescent="0.25">
      <c r="A531" s="2">
        <v>36951</v>
      </c>
      <c r="B531" s="1">
        <v>5074.8999999999996</v>
      </c>
      <c r="C531">
        <v>1160.33</v>
      </c>
      <c r="D531" s="5">
        <f t="shared" si="8"/>
        <v>1.1520599549540433E-2</v>
      </c>
      <c r="E531" s="5"/>
      <c r="F531" s="5"/>
    </row>
    <row r="532" spans="1:6" x14ac:dyDescent="0.25">
      <c r="A532" s="2">
        <v>36982</v>
      </c>
      <c r="B532" s="1">
        <v>5139.2</v>
      </c>
      <c r="C532">
        <v>1249.46</v>
      </c>
      <c r="D532" s="5">
        <f t="shared" si="8"/>
        <v>1.2670200398037457E-2</v>
      </c>
      <c r="E532" s="5"/>
      <c r="F532" s="5"/>
    </row>
    <row r="533" spans="1:6" x14ac:dyDescent="0.25">
      <c r="A533" s="2">
        <v>37012</v>
      </c>
      <c r="B533" s="1">
        <v>5137.3</v>
      </c>
      <c r="C533">
        <v>1255.82</v>
      </c>
      <c r="D533" s="5">
        <f t="shared" si="8"/>
        <v>-3.697073474470125E-4</v>
      </c>
      <c r="E533" s="5"/>
      <c r="F533" s="5"/>
    </row>
    <row r="534" spans="1:6" x14ac:dyDescent="0.25">
      <c r="A534" s="2">
        <v>37043</v>
      </c>
      <c r="B534" s="1">
        <v>5180.3</v>
      </c>
      <c r="C534">
        <v>1224.42</v>
      </c>
      <c r="D534" s="5">
        <f t="shared" si="8"/>
        <v>8.3701555291690877E-3</v>
      </c>
      <c r="E534" s="5"/>
      <c r="F534" s="5"/>
    </row>
    <row r="535" spans="1:6" x14ac:dyDescent="0.25">
      <c r="A535" s="2">
        <v>37073</v>
      </c>
      <c r="B535" s="1">
        <v>5210.2</v>
      </c>
      <c r="C535">
        <v>1211.23</v>
      </c>
      <c r="D535" s="5">
        <f t="shared" si="8"/>
        <v>5.7718664942183473E-3</v>
      </c>
      <c r="E535" s="5"/>
      <c r="F535" s="5"/>
    </row>
    <row r="536" spans="1:6" x14ac:dyDescent="0.25">
      <c r="A536" s="2">
        <v>37104</v>
      </c>
      <c r="B536" s="1">
        <v>5243.9</v>
      </c>
      <c r="C536">
        <v>1133.58</v>
      </c>
      <c r="D536" s="5">
        <f t="shared" si="8"/>
        <v>6.4680818394686757E-3</v>
      </c>
      <c r="E536" s="5"/>
      <c r="F536" s="5"/>
    </row>
    <row r="537" spans="1:6" x14ac:dyDescent="0.25">
      <c r="A537" s="2">
        <v>37135</v>
      </c>
      <c r="B537" s="1">
        <v>5355.3</v>
      </c>
      <c r="C537">
        <v>1040.94</v>
      </c>
      <c r="D537" s="5">
        <f t="shared" si="8"/>
        <v>2.1243730811037587E-2</v>
      </c>
      <c r="E537" s="54" t="s">
        <v>43</v>
      </c>
      <c r="F537" s="5"/>
    </row>
    <row r="538" spans="1:6" x14ac:dyDescent="0.25">
      <c r="A538" s="2">
        <v>37165</v>
      </c>
      <c r="B538" s="1">
        <v>5344</v>
      </c>
      <c r="C538">
        <v>1059.78</v>
      </c>
      <c r="D538" s="5">
        <f t="shared" si="8"/>
        <v>-2.1100591936960011E-3</v>
      </c>
      <c r="E538" s="5"/>
      <c r="F538" s="5"/>
    </row>
    <row r="539" spans="1:6" x14ac:dyDescent="0.25">
      <c r="A539" s="2">
        <v>37196</v>
      </c>
      <c r="B539" s="1">
        <v>5387.7</v>
      </c>
      <c r="C539">
        <v>1139.45</v>
      </c>
      <c r="D539" s="5">
        <f t="shared" ref="D539:D602" si="9">B539/B538-1</f>
        <v>8.1773952095807179E-3</v>
      </c>
      <c r="E539" s="5"/>
      <c r="F539" s="5"/>
    </row>
    <row r="540" spans="1:6" x14ac:dyDescent="0.25">
      <c r="A540" s="2">
        <v>37226</v>
      </c>
      <c r="B540" s="1">
        <v>5440.7</v>
      </c>
      <c r="C540">
        <v>1148.08</v>
      </c>
      <c r="D540" s="5">
        <f t="shared" si="9"/>
        <v>9.8372218200717398E-3</v>
      </c>
      <c r="E540" s="5"/>
      <c r="F540" s="5"/>
    </row>
    <row r="541" spans="1:6" x14ac:dyDescent="0.25">
      <c r="A541" s="2">
        <v>37257</v>
      </c>
      <c r="B541" s="1">
        <v>5461.1</v>
      </c>
      <c r="C541">
        <v>1130.2</v>
      </c>
      <c r="D541" s="5">
        <f t="shared" si="9"/>
        <v>3.7495175253186019E-3</v>
      </c>
      <c r="E541" s="5"/>
      <c r="F541" s="5"/>
    </row>
    <row r="542" spans="1:6" x14ac:dyDescent="0.25">
      <c r="A542" s="2">
        <v>37288</v>
      </c>
      <c r="B542" s="1">
        <v>5490.4</v>
      </c>
      <c r="C542">
        <v>1106.73</v>
      </c>
      <c r="D542" s="5">
        <f t="shared" si="9"/>
        <v>5.3652194612805459E-3</v>
      </c>
      <c r="E542" s="5"/>
      <c r="F542" s="5"/>
    </row>
    <row r="543" spans="1:6" x14ac:dyDescent="0.25">
      <c r="A543" s="2">
        <v>37316</v>
      </c>
      <c r="B543" s="1">
        <v>5502.2</v>
      </c>
      <c r="C543">
        <v>1147.3900000000001</v>
      </c>
      <c r="D543" s="5">
        <f t="shared" si="9"/>
        <v>2.1492058866385833E-3</v>
      </c>
      <c r="E543" s="5"/>
      <c r="F543" s="5"/>
    </row>
    <row r="544" spans="1:6" x14ac:dyDescent="0.25">
      <c r="A544" s="2">
        <v>37347</v>
      </c>
      <c r="B544" s="1">
        <v>5502.3</v>
      </c>
      <c r="C544">
        <v>1076.92</v>
      </c>
      <c r="D544" s="5">
        <f t="shared" si="9"/>
        <v>1.8174548362503984E-5</v>
      </c>
      <c r="E544" s="5"/>
      <c r="F544" s="5"/>
    </row>
    <row r="545" spans="1:6" x14ac:dyDescent="0.25">
      <c r="A545" s="2">
        <v>37377</v>
      </c>
      <c r="B545" s="1">
        <v>5528.5</v>
      </c>
      <c r="C545">
        <v>1067.1400000000001</v>
      </c>
      <c r="D545" s="5">
        <f t="shared" si="9"/>
        <v>4.7616451302181506E-3</v>
      </c>
      <c r="E545" s="5"/>
      <c r="F545" s="5"/>
    </row>
    <row r="546" spans="1:6" x14ac:dyDescent="0.25">
      <c r="A546" s="2">
        <v>37408</v>
      </c>
      <c r="B546" s="1">
        <v>5553.5</v>
      </c>
      <c r="C546">
        <v>989.81</v>
      </c>
      <c r="D546" s="5">
        <f t="shared" si="9"/>
        <v>4.522022248349522E-3</v>
      </c>
      <c r="E546" s="5"/>
      <c r="F546" s="5"/>
    </row>
    <row r="547" spans="1:6" x14ac:dyDescent="0.25">
      <c r="A547" s="2">
        <v>37438</v>
      </c>
      <c r="B547" s="1">
        <v>5596.2</v>
      </c>
      <c r="C547">
        <v>911.62</v>
      </c>
      <c r="D547" s="5">
        <f t="shared" si="9"/>
        <v>7.6888448726029068E-3</v>
      </c>
      <c r="E547" s="5"/>
      <c r="F547" s="5"/>
    </row>
    <row r="548" spans="1:6" x14ac:dyDescent="0.25">
      <c r="A548" s="2">
        <v>37469</v>
      </c>
      <c r="B548" s="1">
        <v>5638.4</v>
      </c>
      <c r="C548">
        <v>916.07</v>
      </c>
      <c r="D548" s="5">
        <f t="shared" si="9"/>
        <v>7.5408312783673548E-3</v>
      </c>
      <c r="E548" s="5"/>
      <c r="F548" s="5"/>
    </row>
    <row r="549" spans="1:6" x14ac:dyDescent="0.25">
      <c r="A549" s="2">
        <v>37500</v>
      </c>
      <c r="B549" s="1">
        <v>5662.5</v>
      </c>
      <c r="C549">
        <v>815.28</v>
      </c>
      <c r="D549" s="5">
        <f t="shared" si="9"/>
        <v>4.2742622020432997E-3</v>
      </c>
      <c r="E549" s="5"/>
      <c r="F549" s="5"/>
    </row>
    <row r="550" spans="1:6" x14ac:dyDescent="0.25">
      <c r="A550" s="2">
        <v>37530</v>
      </c>
      <c r="B550" s="1">
        <v>5707.2</v>
      </c>
      <c r="C550">
        <v>885.76</v>
      </c>
      <c r="D550" s="5">
        <f t="shared" si="9"/>
        <v>7.8940397350992786E-3</v>
      </c>
      <c r="E550" s="5"/>
      <c r="F550" s="5"/>
    </row>
    <row r="551" spans="1:6" x14ac:dyDescent="0.25">
      <c r="A551" s="2">
        <v>37561</v>
      </c>
      <c r="B551" s="1">
        <v>5758.2</v>
      </c>
      <c r="C551">
        <v>936.31</v>
      </c>
      <c r="D551" s="5">
        <f t="shared" si="9"/>
        <v>8.9360807401177578E-3</v>
      </c>
      <c r="E551" s="5"/>
      <c r="F551" s="5"/>
    </row>
    <row r="552" spans="1:6" x14ac:dyDescent="0.25">
      <c r="A552" s="2">
        <v>37591</v>
      </c>
      <c r="B552" s="1">
        <v>5779.5</v>
      </c>
      <c r="C552">
        <v>879.82</v>
      </c>
      <c r="D552" s="5">
        <f t="shared" si="9"/>
        <v>3.6990726268626428E-3</v>
      </c>
      <c r="E552" s="5"/>
      <c r="F552" s="5"/>
    </row>
    <row r="553" spans="1:6" x14ac:dyDescent="0.25">
      <c r="A553" s="2">
        <v>37622</v>
      </c>
      <c r="B553" s="1">
        <v>5812.3</v>
      </c>
      <c r="C553">
        <v>855.7</v>
      </c>
      <c r="D553" s="5">
        <f t="shared" si="9"/>
        <v>5.6752314214032484E-3</v>
      </c>
      <c r="E553" s="5"/>
      <c r="F553" s="5"/>
    </row>
    <row r="554" spans="1:6" x14ac:dyDescent="0.25">
      <c r="A554" s="2">
        <v>37653</v>
      </c>
      <c r="B554" s="1">
        <v>5848.4</v>
      </c>
      <c r="C554">
        <v>841.15</v>
      </c>
      <c r="D554" s="5">
        <f t="shared" si="9"/>
        <v>6.2109663988436647E-3</v>
      </c>
      <c r="E554" s="5"/>
      <c r="F554" s="5"/>
    </row>
    <row r="555" spans="1:6" x14ac:dyDescent="0.25">
      <c r="A555" s="2">
        <v>37681</v>
      </c>
      <c r="B555" s="1">
        <v>5868.6</v>
      </c>
      <c r="C555">
        <v>848.18</v>
      </c>
      <c r="D555" s="5">
        <f t="shared" si="9"/>
        <v>3.4539361192806872E-3</v>
      </c>
      <c r="E555" s="5"/>
      <c r="F555" s="5"/>
    </row>
    <row r="556" spans="1:6" x14ac:dyDescent="0.25">
      <c r="A556" s="2">
        <v>37712</v>
      </c>
      <c r="B556" s="1">
        <v>5905.7</v>
      </c>
      <c r="C556">
        <v>916.92</v>
      </c>
      <c r="D556" s="5">
        <f t="shared" si="9"/>
        <v>6.3217803223936109E-3</v>
      </c>
      <c r="E556" s="5"/>
      <c r="F556" s="5"/>
    </row>
    <row r="557" spans="1:6" x14ac:dyDescent="0.25">
      <c r="A557" s="2">
        <v>37742</v>
      </c>
      <c r="B557" s="1">
        <v>5965.5</v>
      </c>
      <c r="C557">
        <v>963.59</v>
      </c>
      <c r="D557" s="5">
        <f t="shared" si="9"/>
        <v>1.01258106575004E-2</v>
      </c>
      <c r="E557" s="5"/>
      <c r="F557" s="5"/>
    </row>
    <row r="558" spans="1:6" x14ac:dyDescent="0.25">
      <c r="A558" s="2">
        <v>37773</v>
      </c>
      <c r="B558" s="1">
        <v>6002.4</v>
      </c>
      <c r="C558">
        <v>974.5</v>
      </c>
      <c r="D558" s="5">
        <f t="shared" si="9"/>
        <v>6.1855670103092564E-3</v>
      </c>
      <c r="E558" s="5"/>
      <c r="F558" s="5"/>
    </row>
    <row r="559" spans="1:6" x14ac:dyDescent="0.25">
      <c r="A559" s="2">
        <v>37803</v>
      </c>
      <c r="B559" s="1">
        <v>6049.4</v>
      </c>
      <c r="C559">
        <v>990.31</v>
      </c>
      <c r="D559" s="5">
        <f t="shared" si="9"/>
        <v>7.8302012528321807E-3</v>
      </c>
      <c r="E559" s="5"/>
      <c r="F559" s="5"/>
    </row>
    <row r="560" spans="1:6" x14ac:dyDescent="0.25">
      <c r="A560" s="2">
        <v>37834</v>
      </c>
      <c r="B560" s="1">
        <v>6107.3</v>
      </c>
      <c r="C560">
        <v>1008.01</v>
      </c>
      <c r="D560" s="5">
        <f t="shared" si="9"/>
        <v>9.5711971435183951E-3</v>
      </c>
      <c r="E560" s="5"/>
      <c r="F560" s="5"/>
    </row>
    <row r="561" spans="1:6" x14ac:dyDescent="0.25">
      <c r="A561" s="2">
        <v>37865</v>
      </c>
      <c r="B561" s="1">
        <v>6079.9</v>
      </c>
      <c r="C561">
        <v>995.97</v>
      </c>
      <c r="D561" s="5">
        <f t="shared" si="9"/>
        <v>-4.4864342671885327E-3</v>
      </c>
      <c r="E561" s="5"/>
      <c r="F561" s="5"/>
    </row>
    <row r="562" spans="1:6" x14ac:dyDescent="0.25">
      <c r="A562" s="2">
        <v>37895</v>
      </c>
      <c r="B562" s="1">
        <v>6070.2</v>
      </c>
      <c r="C562">
        <v>1050.71</v>
      </c>
      <c r="D562" s="5">
        <f t="shared" si="9"/>
        <v>-1.5954209773186845E-3</v>
      </c>
      <c r="E562" s="5"/>
      <c r="F562" s="5"/>
    </row>
    <row r="563" spans="1:6" x14ac:dyDescent="0.25">
      <c r="A563" s="2">
        <v>37926</v>
      </c>
      <c r="B563" s="1">
        <v>6075.7</v>
      </c>
      <c r="C563">
        <v>1058.2</v>
      </c>
      <c r="D563" s="5">
        <f t="shared" si="9"/>
        <v>9.0606569800000258E-4</v>
      </c>
      <c r="E563" s="5"/>
      <c r="F563" s="5"/>
    </row>
    <row r="564" spans="1:6" x14ac:dyDescent="0.25">
      <c r="A564" s="2">
        <v>37956</v>
      </c>
      <c r="B564" s="1">
        <v>6074</v>
      </c>
      <c r="C564">
        <v>1111.92</v>
      </c>
      <c r="D564" s="5">
        <f t="shared" si="9"/>
        <v>-2.7980315025422087E-4</v>
      </c>
      <c r="E564" s="5"/>
      <c r="F564" s="5"/>
    </row>
    <row r="565" spans="1:6" x14ac:dyDescent="0.25">
      <c r="A565" s="2">
        <v>37987</v>
      </c>
      <c r="B565" s="1">
        <v>6082.2</v>
      </c>
      <c r="C565">
        <v>1131.1300000000001</v>
      </c>
      <c r="D565" s="5">
        <f t="shared" si="9"/>
        <v>1.3500164636153222E-3</v>
      </c>
      <c r="E565" s="5"/>
      <c r="F565" s="5"/>
    </row>
    <row r="566" spans="1:6" x14ac:dyDescent="0.25">
      <c r="A566" s="2">
        <v>38018</v>
      </c>
      <c r="B566" s="1">
        <v>6121.9</v>
      </c>
      <c r="C566">
        <v>1144.94</v>
      </c>
      <c r="D566" s="5">
        <f t="shared" si="9"/>
        <v>6.527243431653007E-3</v>
      </c>
      <c r="E566" s="5"/>
      <c r="F566" s="5"/>
    </row>
    <row r="567" spans="1:6" x14ac:dyDescent="0.25">
      <c r="A567" s="2">
        <v>38047</v>
      </c>
      <c r="B567" s="1">
        <v>6158</v>
      </c>
      <c r="C567">
        <v>1126.21</v>
      </c>
      <c r="D567" s="5">
        <f t="shared" si="9"/>
        <v>5.8968620853003806E-3</v>
      </c>
      <c r="E567" s="5"/>
      <c r="F567" s="5"/>
    </row>
    <row r="568" spans="1:6" x14ac:dyDescent="0.25">
      <c r="A568" s="2">
        <v>38078</v>
      </c>
      <c r="B568" s="1">
        <v>6199.1</v>
      </c>
      <c r="C568">
        <v>1107.3</v>
      </c>
      <c r="D568" s="5">
        <f t="shared" si="9"/>
        <v>6.6742448847028069E-3</v>
      </c>
      <c r="E568" s="5"/>
      <c r="F568" s="5"/>
    </row>
    <row r="569" spans="1:6" x14ac:dyDescent="0.25">
      <c r="A569" s="2">
        <v>38108</v>
      </c>
      <c r="B569" s="1">
        <v>6275.9</v>
      </c>
      <c r="C569">
        <v>1120.68</v>
      </c>
      <c r="D569" s="5">
        <f t="shared" si="9"/>
        <v>1.2388895162200875E-2</v>
      </c>
      <c r="E569" s="5"/>
      <c r="F569" s="5"/>
    </row>
    <row r="570" spans="1:6" x14ac:dyDescent="0.25">
      <c r="A570" s="2">
        <v>38139</v>
      </c>
      <c r="B570" s="1">
        <v>6278.1</v>
      </c>
      <c r="C570">
        <v>1140.8399999999999</v>
      </c>
      <c r="D570" s="5">
        <f t="shared" si="9"/>
        <v>3.5054733185679865E-4</v>
      </c>
      <c r="E570" s="5"/>
      <c r="F570" s="5"/>
    </row>
    <row r="571" spans="1:6" x14ac:dyDescent="0.25">
      <c r="A571" s="2">
        <v>38169</v>
      </c>
      <c r="B571" s="1">
        <v>6291.3</v>
      </c>
      <c r="C571">
        <v>1101.72</v>
      </c>
      <c r="D571" s="5">
        <f t="shared" si="9"/>
        <v>2.1025469489175386E-3</v>
      </c>
      <c r="E571" s="5"/>
      <c r="F571" s="5"/>
    </row>
    <row r="572" spans="1:6" x14ac:dyDescent="0.25">
      <c r="A572" s="2">
        <v>38200</v>
      </c>
      <c r="B572" s="1">
        <v>6317.9</v>
      </c>
      <c r="C572">
        <v>1104.24</v>
      </c>
      <c r="D572" s="5">
        <f t="shared" si="9"/>
        <v>4.2280609730898089E-3</v>
      </c>
      <c r="E572" s="5"/>
      <c r="F572" s="5"/>
    </row>
    <row r="573" spans="1:6" x14ac:dyDescent="0.25">
      <c r="A573" s="2">
        <v>38231</v>
      </c>
      <c r="B573" s="1">
        <v>6352.3</v>
      </c>
      <c r="C573">
        <v>1114.58</v>
      </c>
      <c r="D573" s="5">
        <f t="shared" si="9"/>
        <v>5.4448471802339693E-3</v>
      </c>
      <c r="E573" s="5"/>
      <c r="F573" s="5"/>
    </row>
    <row r="574" spans="1:6" x14ac:dyDescent="0.25">
      <c r="A574" s="2">
        <v>38261</v>
      </c>
      <c r="B574" s="1">
        <v>6379.9</v>
      </c>
      <c r="C574">
        <v>1130.2</v>
      </c>
      <c r="D574" s="5">
        <f t="shared" si="9"/>
        <v>4.3448829557797275E-3</v>
      </c>
      <c r="E574" s="5"/>
      <c r="F574" s="5"/>
    </row>
    <row r="575" spans="1:6" x14ac:dyDescent="0.25">
      <c r="A575" s="2">
        <v>38292</v>
      </c>
      <c r="B575" s="1">
        <v>6406.5</v>
      </c>
      <c r="C575">
        <v>1173.82</v>
      </c>
      <c r="D575" s="5">
        <f t="shared" si="9"/>
        <v>4.1693443470900426E-3</v>
      </c>
      <c r="E575" s="5"/>
      <c r="F575" s="5"/>
    </row>
    <row r="576" spans="1:6" x14ac:dyDescent="0.25">
      <c r="A576" s="2">
        <v>38322</v>
      </c>
      <c r="B576" s="1">
        <v>6424.7</v>
      </c>
      <c r="C576">
        <v>1211.92</v>
      </c>
      <c r="D576" s="5">
        <f t="shared" si="9"/>
        <v>2.8408647467415005E-3</v>
      </c>
      <c r="E576" s="5"/>
      <c r="F576" s="5"/>
    </row>
    <row r="577" spans="1:6" x14ac:dyDescent="0.25">
      <c r="A577" s="2">
        <v>38353</v>
      </c>
      <c r="B577" s="1">
        <v>6431</v>
      </c>
      <c r="C577">
        <v>1181.27</v>
      </c>
      <c r="D577" s="5">
        <f t="shared" si="9"/>
        <v>9.8059053341015279E-4</v>
      </c>
      <c r="E577" s="5"/>
      <c r="F577" s="5"/>
    </row>
    <row r="578" spans="1:6" x14ac:dyDescent="0.25">
      <c r="A578" s="2">
        <v>38384</v>
      </c>
      <c r="B578" s="1">
        <v>6439.1</v>
      </c>
      <c r="C578">
        <v>1203.5999999999999</v>
      </c>
      <c r="D578" s="5">
        <f t="shared" si="9"/>
        <v>1.2595241797543899E-3</v>
      </c>
      <c r="E578" s="5"/>
      <c r="F578" s="5"/>
    </row>
    <row r="579" spans="1:6" x14ac:dyDescent="0.25">
      <c r="A579" s="2">
        <v>38412</v>
      </c>
      <c r="B579" s="1">
        <v>6448.4</v>
      </c>
      <c r="C579">
        <v>1180.5899999999999</v>
      </c>
      <c r="D579" s="5">
        <f t="shared" si="9"/>
        <v>1.4443012222202789E-3</v>
      </c>
      <c r="E579" s="5"/>
      <c r="F579" s="5"/>
    </row>
    <row r="580" spans="1:6" x14ac:dyDescent="0.25">
      <c r="A580" s="2">
        <v>38443</v>
      </c>
      <c r="B580" s="1">
        <v>6462</v>
      </c>
      <c r="C580">
        <v>1156.8499999999999</v>
      </c>
      <c r="D580" s="5">
        <f t="shared" si="9"/>
        <v>2.1090503070528843E-3</v>
      </c>
      <c r="E580" s="5"/>
      <c r="F580" s="5"/>
    </row>
    <row r="581" spans="1:6" x14ac:dyDescent="0.25">
      <c r="A581" s="2">
        <v>38473</v>
      </c>
      <c r="B581" s="1">
        <v>6479.2</v>
      </c>
      <c r="C581">
        <v>1191.5</v>
      </c>
      <c r="D581" s="5">
        <f t="shared" si="9"/>
        <v>2.6617146394305458E-3</v>
      </c>
      <c r="E581" s="5"/>
      <c r="F581" s="5"/>
    </row>
    <row r="582" spans="1:6" x14ac:dyDescent="0.25">
      <c r="A582" s="2">
        <v>38504</v>
      </c>
      <c r="B582" s="1">
        <v>6511.8</v>
      </c>
      <c r="C582">
        <v>1191.33</v>
      </c>
      <c r="D582" s="5">
        <f t="shared" si="9"/>
        <v>5.0314853685640148E-3</v>
      </c>
      <c r="E582" s="5"/>
      <c r="F582" s="5"/>
    </row>
    <row r="583" spans="1:6" x14ac:dyDescent="0.25">
      <c r="A583" s="2">
        <v>38534</v>
      </c>
      <c r="B583" s="1">
        <v>6543.7</v>
      </c>
      <c r="C583">
        <v>1234.18</v>
      </c>
      <c r="D583" s="5">
        <f t="shared" si="9"/>
        <v>4.8987991031665956E-3</v>
      </c>
      <c r="E583" s="5"/>
      <c r="F583" s="5"/>
    </row>
    <row r="584" spans="1:6" x14ac:dyDescent="0.25">
      <c r="A584" s="2">
        <v>38565</v>
      </c>
      <c r="B584" s="1">
        <v>6576.5</v>
      </c>
      <c r="C584">
        <v>1220.33</v>
      </c>
      <c r="D584" s="5">
        <f t="shared" si="9"/>
        <v>5.0124547274477127E-3</v>
      </c>
      <c r="E584" s="5"/>
      <c r="F584" s="5"/>
    </row>
    <row r="585" spans="1:6" x14ac:dyDescent="0.25">
      <c r="A585" s="2">
        <v>38596</v>
      </c>
      <c r="B585" s="1">
        <v>6610.3</v>
      </c>
      <c r="C585">
        <v>1228.81</v>
      </c>
      <c r="D585" s="5">
        <f t="shared" si="9"/>
        <v>5.1395118984263188E-3</v>
      </c>
      <c r="E585" s="5"/>
      <c r="F585" s="5"/>
    </row>
    <row r="586" spans="1:6" x14ac:dyDescent="0.25">
      <c r="A586" s="2">
        <v>38626</v>
      </c>
      <c r="B586" s="1">
        <v>6644.1</v>
      </c>
      <c r="C586">
        <v>1207.01</v>
      </c>
      <c r="D586" s="5">
        <f t="shared" si="9"/>
        <v>5.1132323797709045E-3</v>
      </c>
      <c r="E586" s="5"/>
      <c r="F586" s="5"/>
    </row>
    <row r="587" spans="1:6" x14ac:dyDescent="0.25">
      <c r="A587" s="2">
        <v>38657</v>
      </c>
      <c r="B587" s="1">
        <v>6660.8</v>
      </c>
      <c r="C587">
        <v>1249.48</v>
      </c>
      <c r="D587" s="5">
        <f t="shared" si="9"/>
        <v>2.5135082253426866E-3</v>
      </c>
      <c r="E587" s="5"/>
      <c r="F587" s="5"/>
    </row>
    <row r="588" spans="1:6" x14ac:dyDescent="0.25">
      <c r="A588" s="2">
        <v>38687</v>
      </c>
      <c r="B588" s="1">
        <v>6688</v>
      </c>
      <c r="C588">
        <v>1248.29</v>
      </c>
      <c r="D588" s="5">
        <f t="shared" si="9"/>
        <v>4.0835935623348973E-3</v>
      </c>
      <c r="E588" s="5"/>
      <c r="F588" s="5"/>
    </row>
    <row r="589" spans="1:6" x14ac:dyDescent="0.25">
      <c r="A589" s="2">
        <v>38718</v>
      </c>
      <c r="B589" s="1">
        <v>6730.3</v>
      </c>
      <c r="C589">
        <v>1280.08</v>
      </c>
      <c r="D589" s="5">
        <f t="shared" si="9"/>
        <v>6.3247607655503302E-3</v>
      </c>
      <c r="E589" s="5"/>
      <c r="F589" s="5"/>
    </row>
    <row r="590" spans="1:6" x14ac:dyDescent="0.25">
      <c r="A590" s="2">
        <v>38749</v>
      </c>
      <c r="B590" s="1">
        <v>6754.9</v>
      </c>
      <c r="C590">
        <v>1280.6600000000001</v>
      </c>
      <c r="D590" s="5">
        <f t="shared" si="9"/>
        <v>3.6551119563763557E-3</v>
      </c>
      <c r="E590" s="5"/>
      <c r="F590" s="5"/>
    </row>
    <row r="591" spans="1:6" x14ac:dyDescent="0.25">
      <c r="A591" s="2">
        <v>38777</v>
      </c>
      <c r="B591" s="1">
        <v>6769.5</v>
      </c>
      <c r="C591">
        <v>1294.83</v>
      </c>
      <c r="D591" s="5">
        <f t="shared" si="9"/>
        <v>2.161393951057855E-3</v>
      </c>
      <c r="E591" s="5"/>
      <c r="F591" s="5"/>
    </row>
    <row r="592" spans="1:6" x14ac:dyDescent="0.25">
      <c r="A592" s="2">
        <v>38808</v>
      </c>
      <c r="B592" s="1">
        <v>6807</v>
      </c>
      <c r="C592">
        <v>1310.6099999999999</v>
      </c>
      <c r="D592" s="5">
        <f t="shared" si="9"/>
        <v>5.539552404165704E-3</v>
      </c>
      <c r="E592" s="5"/>
      <c r="F592" s="5"/>
    </row>
    <row r="593" spans="1:6" x14ac:dyDescent="0.25">
      <c r="A593" s="2">
        <v>38838</v>
      </c>
      <c r="B593" s="1">
        <v>6813.9</v>
      </c>
      <c r="C593">
        <v>1270.0899999999999</v>
      </c>
      <c r="D593" s="5">
        <f t="shared" si="9"/>
        <v>1.0136624063463717E-3</v>
      </c>
      <c r="E593" s="5"/>
      <c r="F593" s="5"/>
    </row>
    <row r="594" spans="1:6" x14ac:dyDescent="0.25">
      <c r="A594" s="2">
        <v>38869</v>
      </c>
      <c r="B594" s="1">
        <v>6852.1</v>
      </c>
      <c r="C594">
        <v>1270.2</v>
      </c>
      <c r="D594" s="5">
        <f t="shared" si="9"/>
        <v>5.606187352324099E-3</v>
      </c>
      <c r="E594" s="5"/>
      <c r="F594" s="5"/>
    </row>
    <row r="595" spans="1:6" x14ac:dyDescent="0.25">
      <c r="A595" s="2">
        <v>38899</v>
      </c>
      <c r="B595" s="1">
        <v>6893.9</v>
      </c>
      <c r="C595">
        <v>1276.6600000000001</v>
      </c>
      <c r="D595" s="5">
        <f t="shared" si="9"/>
        <v>6.100319610046423E-3</v>
      </c>
      <c r="E595" s="5"/>
      <c r="F595" s="5"/>
    </row>
    <row r="596" spans="1:6" x14ac:dyDescent="0.25">
      <c r="A596" s="2">
        <v>38930</v>
      </c>
      <c r="B596" s="1">
        <v>6925.3</v>
      </c>
      <c r="C596">
        <v>1303.82</v>
      </c>
      <c r="D596" s="5">
        <f t="shared" si="9"/>
        <v>4.5547513018755481E-3</v>
      </c>
      <c r="E596" s="5"/>
      <c r="F596" s="5"/>
    </row>
    <row r="597" spans="1:6" x14ac:dyDescent="0.25">
      <c r="A597" s="2">
        <v>38961</v>
      </c>
      <c r="B597" s="1">
        <v>6952.6</v>
      </c>
      <c r="C597">
        <v>1335.85</v>
      </c>
      <c r="D597" s="5">
        <f t="shared" si="9"/>
        <v>3.9420674916610388E-3</v>
      </c>
      <c r="E597" s="5"/>
      <c r="F597" s="5"/>
    </row>
    <row r="598" spans="1:6" x14ac:dyDescent="0.25">
      <c r="A598" s="2">
        <v>38991</v>
      </c>
      <c r="B598" s="1">
        <v>7002</v>
      </c>
      <c r="C598">
        <v>1377.94</v>
      </c>
      <c r="D598" s="5">
        <f t="shared" si="9"/>
        <v>7.1052555878376999E-3</v>
      </c>
      <c r="E598" s="5"/>
      <c r="F598" s="5"/>
    </row>
    <row r="599" spans="1:6" x14ac:dyDescent="0.25">
      <c r="A599" s="2">
        <v>39022</v>
      </c>
      <c r="B599" s="1">
        <v>7037.5</v>
      </c>
      <c r="C599">
        <v>1400.63</v>
      </c>
      <c r="D599" s="5">
        <f t="shared" si="9"/>
        <v>5.069980005712571E-3</v>
      </c>
      <c r="E599" s="5"/>
      <c r="F599" s="5"/>
    </row>
    <row r="600" spans="1:6" x14ac:dyDescent="0.25">
      <c r="A600" s="2">
        <v>39052</v>
      </c>
      <c r="B600" s="1">
        <v>7080.4</v>
      </c>
      <c r="C600">
        <v>1418.3</v>
      </c>
      <c r="D600" s="5">
        <f t="shared" si="9"/>
        <v>6.0959147424510807E-3</v>
      </c>
      <c r="E600" s="5"/>
      <c r="F600" s="5"/>
    </row>
    <row r="601" spans="1:6" x14ac:dyDescent="0.25">
      <c r="A601" s="2">
        <v>39083</v>
      </c>
      <c r="B601" s="1">
        <v>7118.5</v>
      </c>
      <c r="C601">
        <v>1438.24</v>
      </c>
      <c r="D601" s="5">
        <f t="shared" si="9"/>
        <v>5.3810519179708916E-3</v>
      </c>
      <c r="E601" s="5"/>
      <c r="F601" s="5"/>
    </row>
    <row r="602" spans="1:6" x14ac:dyDescent="0.25">
      <c r="A602" s="2">
        <v>39114</v>
      </c>
      <c r="B602" s="1">
        <v>7134.6</v>
      </c>
      <c r="C602">
        <v>1406.82</v>
      </c>
      <c r="D602" s="5">
        <f t="shared" si="9"/>
        <v>2.2617124394184174E-3</v>
      </c>
      <c r="E602" s="5"/>
      <c r="F602" s="5"/>
    </row>
    <row r="603" spans="1:6" x14ac:dyDescent="0.25">
      <c r="A603" s="2">
        <v>39142</v>
      </c>
      <c r="B603" s="1">
        <v>7168.5</v>
      </c>
      <c r="C603">
        <v>1420.86</v>
      </c>
      <c r="D603" s="5">
        <f t="shared" ref="D603:D666" si="10">B603/B602-1</f>
        <v>4.7514927255907224E-3</v>
      </c>
      <c r="E603" s="5"/>
      <c r="F603" s="5"/>
    </row>
    <row r="604" spans="1:6" x14ac:dyDescent="0.25">
      <c r="A604" s="2">
        <v>39173</v>
      </c>
      <c r="B604" s="1">
        <v>7241</v>
      </c>
      <c r="C604">
        <v>1482.37</v>
      </c>
      <c r="D604" s="5">
        <f t="shared" si="10"/>
        <v>1.0113691846271866E-2</v>
      </c>
      <c r="E604" s="5"/>
      <c r="F604" s="5"/>
    </row>
    <row r="605" spans="1:6" x14ac:dyDescent="0.25">
      <c r="A605" s="2">
        <v>39203</v>
      </c>
      <c r="B605" s="1">
        <v>7254.9</v>
      </c>
      <c r="C605">
        <v>1530.62</v>
      </c>
      <c r="D605" s="5">
        <f t="shared" si="10"/>
        <v>1.9196243612760178E-3</v>
      </c>
      <c r="E605" s="5"/>
      <c r="F605" s="5"/>
    </row>
    <row r="606" spans="1:6" x14ac:dyDescent="0.25">
      <c r="A606" s="2">
        <v>39234</v>
      </c>
      <c r="B606" s="1">
        <v>7288.1</v>
      </c>
      <c r="C606">
        <v>1503.35</v>
      </c>
      <c r="D606" s="5">
        <f t="shared" si="10"/>
        <v>4.5762174530319388E-3</v>
      </c>
      <c r="E606" s="5"/>
      <c r="F606" s="5"/>
    </row>
    <row r="607" spans="1:6" x14ac:dyDescent="0.25">
      <c r="A607" s="2">
        <v>39264</v>
      </c>
      <c r="B607" s="1">
        <v>7319</v>
      </c>
      <c r="C607">
        <v>1455.27</v>
      </c>
      <c r="D607" s="5">
        <f t="shared" si="10"/>
        <v>4.2397881478024591E-3</v>
      </c>
      <c r="E607" s="5"/>
      <c r="F607" s="5"/>
    </row>
    <row r="608" spans="1:6" x14ac:dyDescent="0.25">
      <c r="A608" s="2">
        <v>39295</v>
      </c>
      <c r="B608" s="1">
        <v>7395.1</v>
      </c>
      <c r="C608">
        <v>1473.99</v>
      </c>
      <c r="D608" s="5">
        <f t="shared" si="10"/>
        <v>1.0397595299904472E-2</v>
      </c>
      <c r="E608" s="5"/>
      <c r="F608" s="5"/>
    </row>
    <row r="609" spans="1:6" x14ac:dyDescent="0.25">
      <c r="A609" s="2">
        <v>39326</v>
      </c>
      <c r="B609" s="1">
        <v>7413.3</v>
      </c>
      <c r="C609">
        <v>1526.75</v>
      </c>
      <c r="D609" s="5">
        <f t="shared" si="10"/>
        <v>2.4610890995389045E-3</v>
      </c>
      <c r="E609" s="5"/>
      <c r="F609" s="5"/>
    </row>
    <row r="610" spans="1:6" x14ac:dyDescent="0.25">
      <c r="A610" s="2">
        <v>39356</v>
      </c>
      <c r="B610" s="1">
        <v>7428.4</v>
      </c>
      <c r="C610">
        <v>1549.38</v>
      </c>
      <c r="D610" s="5">
        <f t="shared" si="10"/>
        <v>2.0368796622285412E-3</v>
      </c>
      <c r="E610" s="5"/>
      <c r="F610" s="5"/>
    </row>
    <row r="611" spans="1:6" x14ac:dyDescent="0.25">
      <c r="A611" s="2">
        <v>39387</v>
      </c>
      <c r="B611" s="1">
        <v>7453.8</v>
      </c>
      <c r="C611">
        <v>1481.14</v>
      </c>
      <c r="D611" s="5">
        <f t="shared" si="10"/>
        <v>3.419309676377269E-3</v>
      </c>
      <c r="E611" s="5"/>
      <c r="F611" s="5"/>
    </row>
    <row r="612" spans="1:6" x14ac:dyDescent="0.25">
      <c r="A612" s="2">
        <v>39417</v>
      </c>
      <c r="B612" s="1">
        <v>7484.2</v>
      </c>
      <c r="C612">
        <v>1468.36</v>
      </c>
      <c r="D612" s="5">
        <f t="shared" si="10"/>
        <v>4.0784566261504729E-3</v>
      </c>
      <c r="E612" s="5"/>
      <c r="F612" s="5"/>
    </row>
    <row r="613" spans="1:6" x14ac:dyDescent="0.25">
      <c r="A613" s="2">
        <v>39448</v>
      </c>
      <c r="B613" s="1">
        <v>7517.8</v>
      </c>
      <c r="C613">
        <v>1378.55</v>
      </c>
      <c r="D613" s="5">
        <f t="shared" si="10"/>
        <v>4.4894577910798983E-3</v>
      </c>
      <c r="E613" s="5"/>
      <c r="F613" s="5"/>
    </row>
    <row r="614" spans="1:6" x14ac:dyDescent="0.25">
      <c r="A614" s="2">
        <v>39479</v>
      </c>
      <c r="B614" s="1">
        <v>7604.2</v>
      </c>
      <c r="C614">
        <v>1330.63</v>
      </c>
      <c r="D614" s="5">
        <f t="shared" si="10"/>
        <v>1.1492723935193849E-2</v>
      </c>
      <c r="E614" s="5"/>
      <c r="F614" s="5"/>
    </row>
    <row r="615" spans="1:6" x14ac:dyDescent="0.25">
      <c r="A615" s="2">
        <v>39508</v>
      </c>
      <c r="B615" s="1">
        <v>7670.3</v>
      </c>
      <c r="C615">
        <v>1322.7</v>
      </c>
      <c r="D615" s="5">
        <f t="shared" si="10"/>
        <v>8.6925646353330777E-3</v>
      </c>
      <c r="E615" s="5"/>
      <c r="F615" s="5"/>
    </row>
    <row r="616" spans="1:6" x14ac:dyDescent="0.25">
      <c r="A616" s="2">
        <v>39539</v>
      </c>
      <c r="B616" s="1">
        <v>7712.8</v>
      </c>
      <c r="C616">
        <v>1385.59</v>
      </c>
      <c r="D616" s="5">
        <f t="shared" si="10"/>
        <v>5.5408523786553143E-3</v>
      </c>
      <c r="E616" s="5"/>
      <c r="F616" s="5"/>
    </row>
    <row r="617" spans="1:6" x14ac:dyDescent="0.25">
      <c r="A617" s="2">
        <v>39569</v>
      </c>
      <c r="B617" s="1">
        <v>7725.5</v>
      </c>
      <c r="C617">
        <v>1400.38</v>
      </c>
      <c r="D617" s="5">
        <f t="shared" si="10"/>
        <v>1.6466134218442452E-3</v>
      </c>
      <c r="E617" s="5"/>
      <c r="F617" s="5"/>
    </row>
    <row r="618" spans="1:6" x14ac:dyDescent="0.25">
      <c r="A618" s="2">
        <v>39600</v>
      </c>
      <c r="B618" s="1">
        <v>7744.2</v>
      </c>
      <c r="C618">
        <v>1280</v>
      </c>
      <c r="D618" s="5">
        <f t="shared" si="10"/>
        <v>2.4205553038638694E-3</v>
      </c>
      <c r="E618" s="5"/>
      <c r="F618" s="5"/>
    </row>
    <row r="619" spans="1:6" x14ac:dyDescent="0.25">
      <c r="A619" s="2">
        <v>39630</v>
      </c>
      <c r="B619" s="1">
        <v>7791.5</v>
      </c>
      <c r="C619">
        <v>1267.3800000000001</v>
      </c>
      <c r="D619" s="5">
        <f t="shared" si="10"/>
        <v>6.107796802768517E-3</v>
      </c>
      <c r="E619" s="5"/>
      <c r="F619" s="5"/>
    </row>
    <row r="620" spans="1:6" x14ac:dyDescent="0.25">
      <c r="A620" s="2">
        <v>39661</v>
      </c>
      <c r="B620" s="1">
        <v>7806.1</v>
      </c>
      <c r="C620">
        <v>1282.83</v>
      </c>
      <c r="D620" s="5">
        <f t="shared" si="10"/>
        <v>1.8738368735160549E-3</v>
      </c>
      <c r="E620" s="5"/>
      <c r="F620" s="5"/>
    </row>
    <row r="621" spans="1:6" x14ac:dyDescent="0.25">
      <c r="A621" s="2">
        <v>39692</v>
      </c>
      <c r="B621" s="1">
        <v>7872.7</v>
      </c>
      <c r="C621">
        <v>1166.3599999999999</v>
      </c>
      <c r="D621" s="5">
        <f t="shared" si="10"/>
        <v>8.5317892417466901E-3</v>
      </c>
      <c r="E621" s="5"/>
      <c r="F621" s="5"/>
    </row>
    <row r="622" spans="1:6" x14ac:dyDescent="0.25">
      <c r="A622" s="2">
        <v>39722</v>
      </c>
      <c r="B622" s="1">
        <v>7975.3</v>
      </c>
      <c r="C622">
        <v>968.75</v>
      </c>
      <c r="D622" s="5">
        <f t="shared" si="10"/>
        <v>1.3032377710315401E-2</v>
      </c>
      <c r="E622" s="5" t="s">
        <v>44</v>
      </c>
      <c r="F622" s="5"/>
    </row>
    <row r="623" spans="1:6" x14ac:dyDescent="0.25">
      <c r="A623" s="2">
        <v>39753</v>
      </c>
      <c r="B623" s="1">
        <v>8027.3</v>
      </c>
      <c r="C623">
        <v>896.24</v>
      </c>
      <c r="D623" s="5">
        <f t="shared" si="10"/>
        <v>6.5201309041666988E-3</v>
      </c>
      <c r="E623" s="5"/>
      <c r="F623" s="5"/>
    </row>
    <row r="624" spans="1:6" x14ac:dyDescent="0.25">
      <c r="A624" s="2">
        <v>39783</v>
      </c>
      <c r="B624" s="1">
        <v>8205</v>
      </c>
      <c r="C624">
        <v>903.25</v>
      </c>
      <c r="D624" s="5">
        <f t="shared" si="10"/>
        <v>2.2136957632080456E-2</v>
      </c>
      <c r="E624" s="5" t="s">
        <v>44</v>
      </c>
      <c r="F624" s="5"/>
    </row>
    <row r="625" spans="1:6" x14ac:dyDescent="0.25">
      <c r="A625" s="2">
        <v>39814</v>
      </c>
      <c r="B625" s="1">
        <v>8289.4</v>
      </c>
      <c r="C625">
        <v>825.88</v>
      </c>
      <c r="D625" s="5">
        <f t="shared" si="10"/>
        <v>1.028641072516745E-2</v>
      </c>
      <c r="E625" s="5"/>
      <c r="F625" s="5"/>
    </row>
    <row r="626" spans="1:6" x14ac:dyDescent="0.25">
      <c r="A626" s="2">
        <v>39845</v>
      </c>
      <c r="B626" s="1">
        <v>8319.6</v>
      </c>
      <c r="C626">
        <v>735.09</v>
      </c>
      <c r="D626" s="5">
        <f t="shared" si="10"/>
        <v>3.6432069872367467E-3</v>
      </c>
      <c r="E626" s="5"/>
      <c r="F626" s="5"/>
    </row>
    <row r="627" spans="1:6" x14ac:dyDescent="0.25">
      <c r="A627" s="2">
        <v>39873</v>
      </c>
      <c r="B627" s="1">
        <v>8386.7000000000007</v>
      </c>
      <c r="C627">
        <v>797.87</v>
      </c>
      <c r="D627" s="5">
        <f t="shared" si="10"/>
        <v>8.0652916005576891E-3</v>
      </c>
      <c r="E627" s="5"/>
      <c r="F627" s="5"/>
    </row>
    <row r="628" spans="1:6" x14ac:dyDescent="0.25">
      <c r="A628" s="2">
        <v>39904</v>
      </c>
      <c r="B628" s="1">
        <v>8391.4</v>
      </c>
      <c r="C628">
        <v>872.81</v>
      </c>
      <c r="D628" s="5">
        <f t="shared" si="10"/>
        <v>5.6041112714155794E-4</v>
      </c>
      <c r="E628" s="5"/>
      <c r="F628" s="5"/>
    </row>
    <row r="629" spans="1:6" x14ac:dyDescent="0.25">
      <c r="A629" s="2">
        <v>39934</v>
      </c>
      <c r="B629" s="1">
        <v>8449.5</v>
      </c>
      <c r="C629">
        <v>919.14</v>
      </c>
      <c r="D629" s="5">
        <f t="shared" si="10"/>
        <v>6.9237552732559493E-3</v>
      </c>
      <c r="E629" s="5"/>
      <c r="F629" s="5"/>
    </row>
    <row r="630" spans="1:6" x14ac:dyDescent="0.25">
      <c r="A630" s="2">
        <v>39965</v>
      </c>
      <c r="B630" s="1">
        <v>8459.5</v>
      </c>
      <c r="C630">
        <v>919.32</v>
      </c>
      <c r="D630" s="5">
        <f t="shared" si="10"/>
        <v>1.183501982365831E-3</v>
      </c>
      <c r="E630" s="5"/>
      <c r="F630" s="5"/>
    </row>
    <row r="631" spans="1:6" x14ac:dyDescent="0.25">
      <c r="A631" s="2">
        <v>39995</v>
      </c>
      <c r="B631" s="1">
        <v>8463.7999999999993</v>
      </c>
      <c r="C631">
        <v>987.48</v>
      </c>
      <c r="D631" s="5">
        <f t="shared" si="10"/>
        <v>5.0830427330206263E-4</v>
      </c>
      <c r="E631" s="5"/>
      <c r="F631" s="5"/>
    </row>
    <row r="632" spans="1:6" x14ac:dyDescent="0.25">
      <c r="A632" s="2">
        <v>40026</v>
      </c>
      <c r="B632" s="1">
        <v>8463.2999999999993</v>
      </c>
      <c r="C632">
        <v>1020.62</v>
      </c>
      <c r="D632" s="5">
        <f t="shared" si="10"/>
        <v>-5.907511992253589E-5</v>
      </c>
      <c r="E632" s="5"/>
      <c r="F632" s="5"/>
    </row>
    <row r="633" spans="1:6" x14ac:dyDescent="0.25">
      <c r="A633" s="2">
        <v>40057</v>
      </c>
      <c r="B633" s="1">
        <v>8461.7999999999993</v>
      </c>
      <c r="C633">
        <v>1057.08</v>
      </c>
      <c r="D633" s="5">
        <f t="shared" si="10"/>
        <v>-1.7723582999540355E-4</v>
      </c>
      <c r="E633" s="5"/>
      <c r="F633" s="5"/>
    </row>
    <row r="634" spans="1:6" x14ac:dyDescent="0.25">
      <c r="A634" s="2">
        <v>40087</v>
      </c>
      <c r="B634" s="1">
        <v>8488.1</v>
      </c>
      <c r="C634">
        <v>1036.19</v>
      </c>
      <c r="D634" s="5">
        <f t="shared" si="10"/>
        <v>3.1080857500769277E-3</v>
      </c>
      <c r="E634" s="5"/>
      <c r="F634" s="5"/>
    </row>
    <row r="635" spans="1:6" x14ac:dyDescent="0.25">
      <c r="A635" s="2">
        <v>40118</v>
      </c>
      <c r="B635" s="1">
        <v>8517.2999999999993</v>
      </c>
      <c r="C635">
        <v>1095.6300000000001</v>
      </c>
      <c r="D635" s="5">
        <f t="shared" si="10"/>
        <v>3.4401102720278409E-3</v>
      </c>
      <c r="E635" s="5"/>
      <c r="F635" s="5"/>
    </row>
    <row r="636" spans="1:6" x14ac:dyDescent="0.25">
      <c r="A636" s="2">
        <v>40148</v>
      </c>
      <c r="B636" s="1">
        <v>8512.5</v>
      </c>
      <c r="C636">
        <v>1115.0999999999999</v>
      </c>
      <c r="D636" s="5">
        <f t="shared" si="10"/>
        <v>-5.6355887429104801E-4</v>
      </c>
      <c r="E636" s="5"/>
      <c r="F636" s="5"/>
    </row>
    <row r="637" spans="1:6" x14ac:dyDescent="0.25">
      <c r="A637" s="2">
        <v>40179</v>
      </c>
      <c r="B637" s="1">
        <v>8478</v>
      </c>
      <c r="C637">
        <v>1073.8699999999999</v>
      </c>
      <c r="D637" s="5">
        <f t="shared" si="10"/>
        <v>-4.0528634361233218E-3</v>
      </c>
      <c r="E637" s="5"/>
      <c r="F637" s="5"/>
    </row>
    <row r="638" spans="1:6" x14ac:dyDescent="0.25">
      <c r="A638" s="2">
        <v>40210</v>
      </c>
      <c r="B638" s="1">
        <v>8527.6</v>
      </c>
      <c r="C638">
        <v>1104.49</v>
      </c>
      <c r="D638" s="5">
        <f t="shared" si="10"/>
        <v>5.8504364236848794E-3</v>
      </c>
      <c r="E638" s="5"/>
      <c r="F638" s="5"/>
    </row>
    <row r="639" spans="1:6" x14ac:dyDescent="0.25">
      <c r="A639" s="2">
        <v>40238</v>
      </c>
      <c r="B639" s="1">
        <v>8523.7000000000007</v>
      </c>
      <c r="C639">
        <v>1169.43</v>
      </c>
      <c r="D639" s="5">
        <f t="shared" si="10"/>
        <v>-4.5733852432094935E-4</v>
      </c>
      <c r="E639" s="5"/>
      <c r="F639" s="5"/>
    </row>
    <row r="640" spans="1:6" x14ac:dyDescent="0.25">
      <c r="A640" s="2">
        <v>40269</v>
      </c>
      <c r="B640" s="1">
        <v>8555.1</v>
      </c>
      <c r="C640">
        <v>1186.69</v>
      </c>
      <c r="D640" s="5">
        <f t="shared" si="10"/>
        <v>3.6838462170183384E-3</v>
      </c>
      <c r="E640" s="5"/>
      <c r="F640" s="5"/>
    </row>
    <row r="641" spans="1:6" x14ac:dyDescent="0.25">
      <c r="A641" s="2">
        <v>40299</v>
      </c>
      <c r="B641" s="1">
        <v>8609.2999999999993</v>
      </c>
      <c r="C641">
        <v>1089.4100000000001</v>
      </c>
      <c r="D641" s="5">
        <f t="shared" si="10"/>
        <v>6.3354022746664462E-3</v>
      </c>
      <c r="E641" s="5"/>
      <c r="F641" s="5"/>
    </row>
    <row r="642" spans="1:6" x14ac:dyDescent="0.25">
      <c r="A642" s="2">
        <v>40330</v>
      </c>
      <c r="B642" s="1">
        <v>8628.4</v>
      </c>
      <c r="C642">
        <v>1030.71</v>
      </c>
      <c r="D642" s="5">
        <f t="shared" si="10"/>
        <v>2.2185311233202665E-3</v>
      </c>
      <c r="E642" s="5"/>
      <c r="F642" s="5"/>
    </row>
    <row r="643" spans="1:6" x14ac:dyDescent="0.25">
      <c r="A643" s="2">
        <v>40360</v>
      </c>
      <c r="B643" s="1">
        <v>8639.7999999999993</v>
      </c>
      <c r="C643">
        <v>1101.5999999999999</v>
      </c>
      <c r="D643" s="5">
        <f t="shared" si="10"/>
        <v>1.3212183023503243E-3</v>
      </c>
      <c r="E643" s="5"/>
      <c r="F643" s="5"/>
    </row>
    <row r="644" spans="1:6" x14ac:dyDescent="0.25">
      <c r="A644" s="2">
        <v>40391</v>
      </c>
      <c r="B644" s="1">
        <v>8688.2000000000007</v>
      </c>
      <c r="C644">
        <v>1049.33</v>
      </c>
      <c r="D644" s="5">
        <f t="shared" si="10"/>
        <v>5.6019815273502527E-3</v>
      </c>
      <c r="E644" s="5"/>
      <c r="F644" s="5"/>
    </row>
    <row r="645" spans="1:6" x14ac:dyDescent="0.25">
      <c r="A645" s="2">
        <v>40422</v>
      </c>
      <c r="B645" s="1">
        <v>8718.9</v>
      </c>
      <c r="C645">
        <v>1141.2</v>
      </c>
      <c r="D645" s="5">
        <f t="shared" si="10"/>
        <v>3.533528233696126E-3</v>
      </c>
      <c r="E645" s="5"/>
      <c r="F645" s="5"/>
    </row>
    <row r="646" spans="1:6" x14ac:dyDescent="0.25">
      <c r="A646" s="2">
        <v>40452</v>
      </c>
      <c r="B646" s="1">
        <v>8768.7000000000007</v>
      </c>
      <c r="C646">
        <v>1183.26</v>
      </c>
      <c r="D646" s="5">
        <f t="shared" si="10"/>
        <v>5.7117296906721293E-3</v>
      </c>
      <c r="E646" s="5"/>
      <c r="F646" s="5"/>
    </row>
    <row r="647" spans="1:6" x14ac:dyDescent="0.25">
      <c r="A647" s="2">
        <v>40483</v>
      </c>
      <c r="B647" s="1">
        <v>8789.2999999999993</v>
      </c>
      <c r="C647">
        <v>1180.55</v>
      </c>
      <c r="D647" s="5">
        <f t="shared" si="10"/>
        <v>2.3492649993726022E-3</v>
      </c>
      <c r="E647" s="5"/>
      <c r="F647" s="5"/>
    </row>
    <row r="648" spans="1:6" x14ac:dyDescent="0.25">
      <c r="A648" s="2">
        <v>40513</v>
      </c>
      <c r="B648" s="1">
        <v>8822.9</v>
      </c>
      <c r="C648">
        <v>1257.6400000000001</v>
      </c>
      <c r="D648" s="5">
        <f t="shared" si="10"/>
        <v>3.8228300319707031E-3</v>
      </c>
      <c r="E648" s="5"/>
      <c r="F648" s="5"/>
    </row>
    <row r="649" spans="1:6" x14ac:dyDescent="0.25">
      <c r="A649" s="2">
        <v>40544</v>
      </c>
      <c r="B649" s="1">
        <v>8845.2000000000007</v>
      </c>
      <c r="C649">
        <v>1286.1199999999999</v>
      </c>
      <c r="D649" s="5">
        <f t="shared" si="10"/>
        <v>2.5275136293056999E-3</v>
      </c>
      <c r="E649" s="5"/>
      <c r="F649" s="5"/>
    </row>
    <row r="650" spans="1:6" x14ac:dyDescent="0.25">
      <c r="A650" s="2">
        <v>40575</v>
      </c>
      <c r="B650" s="1">
        <v>8909</v>
      </c>
      <c r="C650">
        <v>1327.22</v>
      </c>
      <c r="D650" s="5">
        <f t="shared" si="10"/>
        <v>7.212951657395994E-3</v>
      </c>
      <c r="E650" s="5"/>
      <c r="F650" s="5"/>
    </row>
    <row r="651" spans="1:6" x14ac:dyDescent="0.25">
      <c r="A651" s="2">
        <v>40603</v>
      </c>
      <c r="B651" s="1">
        <v>8967</v>
      </c>
      <c r="C651">
        <v>1325.83</v>
      </c>
      <c r="D651" s="5">
        <f t="shared" si="10"/>
        <v>6.5102705129644889E-3</v>
      </c>
      <c r="E651" s="5"/>
      <c r="F651" s="5"/>
    </row>
    <row r="652" spans="1:6" x14ac:dyDescent="0.25">
      <c r="A652" s="2">
        <v>40634</v>
      </c>
      <c r="B652" s="1">
        <v>9030.4</v>
      </c>
      <c r="C652">
        <v>1363.61</v>
      </c>
      <c r="D652" s="5">
        <f t="shared" si="10"/>
        <v>7.0703691312590244E-3</v>
      </c>
      <c r="E652" s="5"/>
      <c r="F652" s="5"/>
    </row>
    <row r="653" spans="1:6" x14ac:dyDescent="0.25">
      <c r="A653" s="2">
        <v>40664</v>
      </c>
      <c r="B653" s="1">
        <v>9102.7000000000007</v>
      </c>
      <c r="C653">
        <v>1345.2</v>
      </c>
      <c r="D653" s="5">
        <f t="shared" si="10"/>
        <v>8.0062898653439074E-3</v>
      </c>
      <c r="E653" s="5"/>
      <c r="F653" s="5"/>
    </row>
    <row r="654" spans="1:6" x14ac:dyDescent="0.25">
      <c r="A654" s="2">
        <v>40695</v>
      </c>
      <c r="B654" s="1">
        <v>9176.7000000000007</v>
      </c>
      <c r="C654">
        <v>1320.64</v>
      </c>
      <c r="D654" s="5">
        <f t="shared" si="10"/>
        <v>8.1294560954441319E-3</v>
      </c>
      <c r="E654" s="5"/>
      <c r="F654" s="5"/>
    </row>
    <row r="655" spans="1:6" x14ac:dyDescent="0.25">
      <c r="A655" s="2">
        <v>40725</v>
      </c>
      <c r="B655" s="1">
        <v>9338.7000000000007</v>
      </c>
      <c r="C655">
        <v>1292.28</v>
      </c>
      <c r="D655" s="5">
        <f t="shared" si="10"/>
        <v>1.7653404818725793E-2</v>
      </c>
      <c r="E655" s="5" t="s">
        <v>39</v>
      </c>
      <c r="F655" s="5"/>
    </row>
    <row r="656" spans="1:6" x14ac:dyDescent="0.25">
      <c r="A656" s="2">
        <v>40756</v>
      </c>
      <c r="B656" s="1">
        <v>9525.1</v>
      </c>
      <c r="C656">
        <v>1218.8900000000001</v>
      </c>
      <c r="D656" s="5">
        <f t="shared" si="10"/>
        <v>1.9959951599259007E-2</v>
      </c>
      <c r="E656" s="5" t="s">
        <v>39</v>
      </c>
      <c r="F656" s="5"/>
    </row>
    <row r="657" spans="1:6" x14ac:dyDescent="0.25">
      <c r="A657" s="2">
        <v>40787</v>
      </c>
      <c r="B657" s="1">
        <v>9545.2999999999993</v>
      </c>
      <c r="C657">
        <v>1131.42</v>
      </c>
      <c r="D657" s="5">
        <f t="shared" si="10"/>
        <v>2.1207126434366064E-3</v>
      </c>
      <c r="E657" s="5"/>
      <c r="F657" s="5"/>
    </row>
    <row r="658" spans="1:6" x14ac:dyDescent="0.25">
      <c r="A658" s="2">
        <v>40817</v>
      </c>
      <c r="B658" s="1">
        <v>9578.1</v>
      </c>
      <c r="C658">
        <v>1253.3</v>
      </c>
      <c r="D658" s="5">
        <f t="shared" si="10"/>
        <v>3.4362461106514086E-3</v>
      </c>
      <c r="E658" s="5"/>
      <c r="F658" s="5"/>
    </row>
    <row r="659" spans="1:6" x14ac:dyDescent="0.25">
      <c r="A659" s="2">
        <v>40848</v>
      </c>
      <c r="B659" s="1">
        <v>9629.7999999999993</v>
      </c>
      <c r="C659">
        <v>1246.96</v>
      </c>
      <c r="D659" s="5">
        <f t="shared" si="10"/>
        <v>5.397730238773768E-3</v>
      </c>
      <c r="E659" s="5"/>
      <c r="F659" s="5"/>
    </row>
    <row r="660" spans="1:6" x14ac:dyDescent="0.25">
      <c r="A660" s="2">
        <v>40878</v>
      </c>
      <c r="B660" s="1">
        <v>9677.4</v>
      </c>
      <c r="C660">
        <v>1257.5999999999999</v>
      </c>
      <c r="D660" s="5">
        <f t="shared" si="10"/>
        <v>4.942989470186232E-3</v>
      </c>
      <c r="E660" s="5"/>
      <c r="F660" s="5"/>
    </row>
    <row r="661" spans="1:6" x14ac:dyDescent="0.25">
      <c r="A661" s="2">
        <v>40909</v>
      </c>
      <c r="B661" s="1">
        <v>9750.5</v>
      </c>
      <c r="C661">
        <v>1312.41</v>
      </c>
      <c r="D661" s="5">
        <f t="shared" si="10"/>
        <v>7.5536817740302631E-3</v>
      </c>
      <c r="E661" s="5"/>
      <c r="F661" s="5"/>
    </row>
    <row r="662" spans="1:6" x14ac:dyDescent="0.25">
      <c r="A662" s="2">
        <v>40940</v>
      </c>
      <c r="B662" s="1">
        <v>9802.2000000000007</v>
      </c>
      <c r="C662">
        <v>1365.68</v>
      </c>
      <c r="D662" s="5">
        <f t="shared" si="10"/>
        <v>5.3022921901442199E-3</v>
      </c>
      <c r="E662" s="5"/>
      <c r="F662" s="5"/>
    </row>
    <row r="663" spans="1:6" x14ac:dyDescent="0.25">
      <c r="A663" s="2">
        <v>40969</v>
      </c>
      <c r="B663" s="1">
        <v>9846.2000000000007</v>
      </c>
      <c r="C663">
        <v>1408.47</v>
      </c>
      <c r="D663" s="5">
        <f t="shared" si="10"/>
        <v>4.4887882312134586E-3</v>
      </c>
      <c r="E663" s="5"/>
      <c r="F663" s="5"/>
    </row>
    <row r="664" spans="1:6" x14ac:dyDescent="0.25">
      <c r="A664" s="2">
        <v>41000</v>
      </c>
      <c r="B664" s="1">
        <v>9899.7999999999993</v>
      </c>
      <c r="C664">
        <v>1397.91</v>
      </c>
      <c r="D664" s="5">
        <f t="shared" si="10"/>
        <v>5.4437244825413789E-3</v>
      </c>
      <c r="E664" s="5"/>
      <c r="F664" s="5"/>
    </row>
    <row r="665" spans="1:6" x14ac:dyDescent="0.25">
      <c r="A665" s="2">
        <v>41030</v>
      </c>
      <c r="B665" s="1">
        <v>9943</v>
      </c>
      <c r="C665">
        <v>1310.33</v>
      </c>
      <c r="D665" s="5">
        <f t="shared" si="10"/>
        <v>4.3637245196872509E-3</v>
      </c>
      <c r="E665" s="5"/>
      <c r="F665" s="5"/>
    </row>
    <row r="666" spans="1:6" x14ac:dyDescent="0.25">
      <c r="A666" s="2">
        <v>41061</v>
      </c>
      <c r="B666" s="1">
        <v>10013</v>
      </c>
      <c r="C666">
        <v>1362.16</v>
      </c>
      <c r="D666" s="5">
        <f t="shared" si="10"/>
        <v>7.0401287337824581E-3</v>
      </c>
      <c r="E666" s="5"/>
      <c r="F666" s="5"/>
    </row>
    <row r="667" spans="1:6" x14ac:dyDescent="0.25">
      <c r="A667" s="2">
        <v>41091</v>
      </c>
      <c r="B667" s="1">
        <v>10065.700000000001</v>
      </c>
      <c r="C667">
        <v>1379.32</v>
      </c>
      <c r="D667" s="5">
        <f t="shared" ref="D667:D730" si="11">B667/B666-1</f>
        <v>5.2631578947368585E-3</v>
      </c>
      <c r="E667" s="5"/>
      <c r="F667" s="5"/>
    </row>
    <row r="668" spans="1:6" x14ac:dyDescent="0.25">
      <c r="A668" s="2">
        <v>41122</v>
      </c>
      <c r="B668" s="1">
        <v>10136.4</v>
      </c>
      <c r="C668">
        <v>1406.58</v>
      </c>
      <c r="D668" s="5">
        <f t="shared" si="11"/>
        <v>7.0238532839244083E-3</v>
      </c>
      <c r="E668" s="5"/>
      <c r="F668" s="5"/>
    </row>
    <row r="669" spans="1:6" x14ac:dyDescent="0.25">
      <c r="A669" s="2">
        <v>41153</v>
      </c>
      <c r="B669" s="1">
        <v>10216.6</v>
      </c>
      <c r="C669">
        <v>1440.67</v>
      </c>
      <c r="D669" s="5">
        <f t="shared" si="11"/>
        <v>7.9120792391775829E-3</v>
      </c>
      <c r="E669" s="5"/>
      <c r="F669" s="5"/>
    </row>
    <row r="670" spans="1:6" x14ac:dyDescent="0.25">
      <c r="A670" s="2">
        <v>41183</v>
      </c>
      <c r="B670" s="1">
        <v>10282.799999999999</v>
      </c>
      <c r="C670">
        <v>1412.16</v>
      </c>
      <c r="D670" s="5">
        <f t="shared" si="11"/>
        <v>6.4796507644420132E-3</v>
      </c>
      <c r="E670" s="5"/>
      <c r="F670" s="5"/>
    </row>
    <row r="671" spans="1:6" x14ac:dyDescent="0.25">
      <c r="A671" s="2">
        <v>41214</v>
      </c>
      <c r="B671" s="1">
        <v>10351.799999999999</v>
      </c>
      <c r="C671">
        <v>1416.18</v>
      </c>
      <c r="D671" s="5">
        <f t="shared" si="11"/>
        <v>6.7102345664604712E-3</v>
      </c>
      <c r="E671" s="5"/>
      <c r="F671" s="5"/>
    </row>
    <row r="672" spans="1:6" x14ac:dyDescent="0.25">
      <c r="A672" s="2">
        <v>41244</v>
      </c>
      <c r="B672" s="1">
        <v>10474.4</v>
      </c>
      <c r="C672">
        <v>1426.19</v>
      </c>
      <c r="D672" s="5">
        <f t="shared" si="11"/>
        <v>1.1843350914816808E-2</v>
      </c>
      <c r="E672" s="5"/>
      <c r="F672" s="5"/>
    </row>
    <row r="673" spans="1:6" x14ac:dyDescent="0.25">
      <c r="A673" s="2">
        <v>41275</v>
      </c>
      <c r="B673" s="1">
        <v>10497.6</v>
      </c>
      <c r="C673">
        <v>1498.11</v>
      </c>
      <c r="D673" s="5">
        <f t="shared" si="11"/>
        <v>2.2149240051936303E-3</v>
      </c>
      <c r="E673" s="5"/>
      <c r="F673" s="5"/>
    </row>
    <row r="674" spans="1:6" x14ac:dyDescent="0.25">
      <c r="A674" s="2">
        <v>41306</v>
      </c>
      <c r="B674" s="1">
        <v>10516.6</v>
      </c>
      <c r="C674">
        <v>1514.68</v>
      </c>
      <c r="D674" s="5">
        <f t="shared" si="11"/>
        <v>1.8099375095259607E-3</v>
      </c>
      <c r="E674" s="5"/>
      <c r="F674" s="5"/>
    </row>
    <row r="675" spans="1:6" x14ac:dyDescent="0.25">
      <c r="A675" s="2">
        <v>41334</v>
      </c>
      <c r="B675" s="1">
        <v>10572.9</v>
      </c>
      <c r="C675">
        <v>1569.19</v>
      </c>
      <c r="D675" s="5">
        <f t="shared" si="11"/>
        <v>5.3534412262516984E-3</v>
      </c>
      <c r="E675" s="5"/>
      <c r="F675" s="5"/>
    </row>
    <row r="676" spans="1:6" x14ac:dyDescent="0.25">
      <c r="A676" s="2">
        <v>41365</v>
      </c>
      <c r="B676" s="1">
        <v>10600.4</v>
      </c>
      <c r="C676">
        <v>1597.57</v>
      </c>
      <c r="D676" s="5">
        <f t="shared" si="11"/>
        <v>2.6009893217566749E-3</v>
      </c>
      <c r="E676" s="5"/>
      <c r="F676" s="5"/>
    </row>
    <row r="677" spans="1:6" x14ac:dyDescent="0.25">
      <c r="A677" s="2">
        <v>41395</v>
      </c>
      <c r="B677" s="1">
        <v>10634.7</v>
      </c>
      <c r="C677">
        <v>1630.74</v>
      </c>
      <c r="D677" s="5">
        <f t="shared" si="11"/>
        <v>3.2357269537000022E-3</v>
      </c>
      <c r="E677" s="5"/>
      <c r="F677" s="5"/>
    </row>
    <row r="678" spans="1:6" x14ac:dyDescent="0.25">
      <c r="A678" s="2">
        <v>41426</v>
      </c>
      <c r="B678" s="1">
        <v>10692.3</v>
      </c>
      <c r="C678">
        <v>1606.28</v>
      </c>
      <c r="D678" s="5">
        <f t="shared" si="11"/>
        <v>5.4162317695842788E-3</v>
      </c>
      <c r="E678" s="5"/>
      <c r="F678" s="5"/>
    </row>
    <row r="679" spans="1:6" x14ac:dyDescent="0.25">
      <c r="A679" s="2">
        <v>41456</v>
      </c>
      <c r="B679" s="1">
        <v>10731.5</v>
      </c>
      <c r="C679">
        <v>1685.73</v>
      </c>
      <c r="D679" s="5">
        <f t="shared" si="11"/>
        <v>3.6661896879062184E-3</v>
      </c>
      <c r="E679" s="5"/>
      <c r="F679" s="5"/>
    </row>
    <row r="680" spans="1:6" x14ac:dyDescent="0.25">
      <c r="A680" s="2">
        <v>41487</v>
      </c>
      <c r="B680" s="1">
        <v>10789.6</v>
      </c>
      <c r="C680">
        <v>1632.97</v>
      </c>
      <c r="D680" s="5">
        <f t="shared" si="11"/>
        <v>5.413968224386112E-3</v>
      </c>
      <c r="E680" s="5"/>
      <c r="F680" s="5"/>
    </row>
    <row r="681" spans="1:6" x14ac:dyDescent="0.25">
      <c r="A681" s="2">
        <v>41518</v>
      </c>
      <c r="B681" s="1">
        <v>10850</v>
      </c>
      <c r="C681">
        <v>1681.55</v>
      </c>
      <c r="D681" s="5">
        <f t="shared" si="11"/>
        <v>5.5979832431229948E-3</v>
      </c>
      <c r="E681" s="5"/>
      <c r="F681" s="5"/>
    </row>
    <row r="682" spans="1:6" x14ac:dyDescent="0.25">
      <c r="A682" s="2">
        <v>41548</v>
      </c>
      <c r="B682" s="1">
        <v>10974.2</v>
      </c>
      <c r="C682">
        <v>1756.54</v>
      </c>
      <c r="D682" s="5">
        <f t="shared" si="11"/>
        <v>1.1447004608295064E-2</v>
      </c>
      <c r="E682" s="5"/>
      <c r="F682" s="5"/>
    </row>
    <row r="683" spans="1:6" x14ac:dyDescent="0.25">
      <c r="A683" s="2">
        <v>41579</v>
      </c>
      <c r="B683" s="1">
        <v>10982.9</v>
      </c>
      <c r="C683">
        <v>1805.81</v>
      </c>
      <c r="D683" s="5">
        <f t="shared" si="11"/>
        <v>7.9276849337528432E-4</v>
      </c>
      <c r="E683" s="5"/>
      <c r="F683" s="5"/>
    </row>
    <row r="684" spans="1:6" x14ac:dyDescent="0.25">
      <c r="A684" s="2">
        <v>41609</v>
      </c>
      <c r="B684" s="1">
        <v>11047.8</v>
      </c>
      <c r="C684">
        <v>1848.36</v>
      </c>
      <c r="D684" s="5">
        <f t="shared" si="11"/>
        <v>5.9091860983893074E-3</v>
      </c>
      <c r="E684" s="5"/>
      <c r="F684" s="5"/>
    </row>
    <row r="685" spans="1:6" x14ac:dyDescent="0.25">
      <c r="A685" s="2">
        <v>41640</v>
      </c>
      <c r="B685" s="1">
        <v>11117.6</v>
      </c>
      <c r="C685">
        <v>1782.59</v>
      </c>
      <c r="D685" s="5">
        <f t="shared" si="11"/>
        <v>6.3179999637938966E-3</v>
      </c>
      <c r="E685" s="5"/>
      <c r="F685" s="5"/>
    </row>
    <row r="686" spans="1:6" x14ac:dyDescent="0.25">
      <c r="A686" s="2">
        <v>41671</v>
      </c>
      <c r="B686" s="1">
        <v>11183.2</v>
      </c>
      <c r="C686">
        <v>1859.45</v>
      </c>
      <c r="D686" s="5">
        <f t="shared" si="11"/>
        <v>5.9005540764194286E-3</v>
      </c>
      <c r="E686" s="5"/>
      <c r="F686" s="5"/>
    </row>
    <row r="687" spans="1:6" x14ac:dyDescent="0.25">
      <c r="A687" s="2">
        <v>41699</v>
      </c>
      <c r="B687" s="1">
        <v>11219.1</v>
      </c>
      <c r="C687">
        <v>1872.34</v>
      </c>
      <c r="D687" s="5">
        <f t="shared" si="11"/>
        <v>3.2101724014592659E-3</v>
      </c>
      <c r="E687" s="5"/>
      <c r="F687" s="5"/>
    </row>
    <row r="688" spans="1:6" x14ac:dyDescent="0.25">
      <c r="A688" s="2">
        <v>41730</v>
      </c>
      <c r="B688" s="1">
        <v>11264</v>
      </c>
      <c r="C688">
        <v>1883.95</v>
      </c>
      <c r="D688" s="5">
        <f t="shared" si="11"/>
        <v>4.0021035555435347E-3</v>
      </c>
      <c r="E688" s="5"/>
      <c r="F688" s="5"/>
    </row>
    <row r="689" spans="1:6" x14ac:dyDescent="0.25">
      <c r="A689" s="2">
        <v>41760</v>
      </c>
      <c r="B689" s="1">
        <v>11328.5</v>
      </c>
      <c r="C689">
        <v>1923.57</v>
      </c>
      <c r="D689" s="5">
        <f t="shared" si="11"/>
        <v>5.7262073863635354E-3</v>
      </c>
      <c r="E689" s="5"/>
      <c r="F689" s="5"/>
    </row>
    <row r="690" spans="1:6" x14ac:dyDescent="0.25">
      <c r="A690" s="2">
        <v>41791</v>
      </c>
      <c r="B690" s="1">
        <v>11383.7</v>
      </c>
      <c r="C690">
        <v>1960.23</v>
      </c>
      <c r="D690" s="5">
        <f t="shared" si="11"/>
        <v>4.8726662841507284E-3</v>
      </c>
      <c r="E690" s="5"/>
      <c r="F690" s="5"/>
    </row>
    <row r="691" spans="1:6" x14ac:dyDescent="0.25">
      <c r="A691" s="2">
        <v>41821</v>
      </c>
      <c r="B691" s="1">
        <v>11438.4</v>
      </c>
      <c r="C691">
        <v>1930.67</v>
      </c>
      <c r="D691" s="5">
        <f t="shared" si="11"/>
        <v>4.8051160870365983E-3</v>
      </c>
      <c r="E691" s="5"/>
      <c r="F691" s="5"/>
    </row>
    <row r="692" spans="1:6" x14ac:dyDescent="0.25">
      <c r="A692" s="2">
        <v>41852</v>
      </c>
      <c r="B692" s="1">
        <v>11462.5</v>
      </c>
      <c r="C692">
        <v>2003.37</v>
      </c>
      <c r="D692" s="5">
        <f t="shared" si="11"/>
        <v>2.1069380332914278E-3</v>
      </c>
      <c r="E692" s="5"/>
      <c r="F692" s="5"/>
    </row>
    <row r="693" spans="1:6" x14ac:dyDescent="0.25">
      <c r="A693" s="2">
        <v>41883</v>
      </c>
      <c r="B693" s="1">
        <v>11503.7</v>
      </c>
      <c r="C693">
        <v>1972.29</v>
      </c>
      <c r="D693" s="5">
        <f t="shared" si="11"/>
        <v>3.5943293347873162E-3</v>
      </c>
      <c r="E693" s="5"/>
      <c r="F693" s="5"/>
    </row>
    <row r="694" spans="1:6" x14ac:dyDescent="0.25">
      <c r="A694" s="2">
        <v>41913</v>
      </c>
      <c r="B694" s="1">
        <v>11577.5</v>
      </c>
      <c r="C694">
        <v>2018.05</v>
      </c>
      <c r="D694" s="5">
        <f t="shared" si="11"/>
        <v>6.4153272425393482E-3</v>
      </c>
      <c r="E694" s="5"/>
      <c r="F694" s="5"/>
    </row>
    <row r="695" spans="1:6" x14ac:dyDescent="0.25">
      <c r="A695" s="2">
        <v>41944</v>
      </c>
      <c r="B695" s="1">
        <v>11618.2</v>
      </c>
      <c r="C695">
        <v>2067.56</v>
      </c>
      <c r="D695" s="5">
        <f t="shared" si="11"/>
        <v>3.5154394299288239E-3</v>
      </c>
      <c r="E695" s="5"/>
      <c r="F695" s="5"/>
    </row>
    <row r="696" spans="1:6" x14ac:dyDescent="0.25">
      <c r="A696" s="2">
        <v>41974</v>
      </c>
      <c r="B696" s="1">
        <v>11701.9</v>
      </c>
      <c r="C696">
        <v>2058.9</v>
      </c>
      <c r="D696" s="5">
        <f t="shared" si="11"/>
        <v>7.2042140779120523E-3</v>
      </c>
      <c r="E696" s="5"/>
      <c r="F696" s="5"/>
    </row>
    <row r="697" spans="1:6" x14ac:dyDescent="0.25">
      <c r="A697" s="2">
        <v>42005</v>
      </c>
      <c r="B697" s="1">
        <v>11774.2</v>
      </c>
      <c r="C697">
        <v>1994.99</v>
      </c>
      <c r="D697" s="5">
        <f t="shared" si="11"/>
        <v>6.178483835958426E-3</v>
      </c>
      <c r="E697" s="5"/>
      <c r="F697" s="5"/>
    </row>
    <row r="698" spans="1:6" x14ac:dyDescent="0.25">
      <c r="A698" s="2">
        <v>42036</v>
      </c>
      <c r="B698" s="1">
        <v>11880.4</v>
      </c>
      <c r="C698">
        <v>2104.5</v>
      </c>
      <c r="D698" s="5">
        <f t="shared" si="11"/>
        <v>9.019721085084198E-3</v>
      </c>
      <c r="E698" s="5"/>
      <c r="F698" s="5"/>
    </row>
    <row r="699" spans="1:6" x14ac:dyDescent="0.25">
      <c r="A699" s="2">
        <v>42064</v>
      </c>
      <c r="B699" s="1">
        <v>11892.9</v>
      </c>
      <c r="C699">
        <v>2067.89</v>
      </c>
      <c r="D699" s="5">
        <f t="shared" si="11"/>
        <v>1.0521531261573625E-3</v>
      </c>
      <c r="E699" s="5"/>
      <c r="F699" s="5"/>
    </row>
    <row r="700" spans="1:6" x14ac:dyDescent="0.25">
      <c r="A700" s="2">
        <v>42095</v>
      </c>
      <c r="B700" s="1">
        <v>11932.5</v>
      </c>
      <c r="C700">
        <v>2085.5100000000002</v>
      </c>
      <c r="D700" s="5">
        <f t="shared" si="11"/>
        <v>3.3297177307469727E-3</v>
      </c>
      <c r="E700" s="5"/>
      <c r="F700" s="5"/>
    </row>
    <row r="701" spans="1:6" x14ac:dyDescent="0.25">
      <c r="A701" s="2">
        <v>42125</v>
      </c>
      <c r="B701" s="1">
        <v>11963.8</v>
      </c>
      <c r="C701">
        <v>2107.39</v>
      </c>
      <c r="D701" s="5">
        <f t="shared" si="11"/>
        <v>2.6230882044835369E-3</v>
      </c>
      <c r="E701" s="5"/>
      <c r="F701" s="5"/>
    </row>
    <row r="702" spans="1:6" x14ac:dyDescent="0.25">
      <c r="A702" s="2">
        <v>42156</v>
      </c>
      <c r="B702" s="1">
        <v>12011.1</v>
      </c>
      <c r="C702">
        <v>2063.11</v>
      </c>
      <c r="D702" s="5">
        <f t="shared" si="11"/>
        <v>3.9535933399088563E-3</v>
      </c>
      <c r="E702" s="5"/>
      <c r="F702" s="5"/>
    </row>
    <row r="703" spans="1:6" x14ac:dyDescent="0.25">
      <c r="A703" s="2">
        <v>42186</v>
      </c>
      <c r="B703" s="1">
        <v>12061.1</v>
      </c>
      <c r="C703">
        <v>2103.84</v>
      </c>
      <c r="D703" s="5">
        <f t="shared" si="11"/>
        <v>4.1628160618094601E-3</v>
      </c>
      <c r="E703" s="5"/>
      <c r="F703" s="5"/>
    </row>
    <row r="704" spans="1:6" x14ac:dyDescent="0.25">
      <c r="A704" s="2">
        <v>42217</v>
      </c>
      <c r="B704" s="1">
        <v>12110.8</v>
      </c>
      <c r="C704">
        <v>1972.18</v>
      </c>
      <c r="D704" s="5">
        <f t="shared" si="11"/>
        <v>4.1206855096134198E-3</v>
      </c>
      <c r="E704" s="5"/>
      <c r="F704" s="5"/>
    </row>
    <row r="705" spans="1:6" x14ac:dyDescent="0.25">
      <c r="A705" s="2">
        <v>42248</v>
      </c>
      <c r="B705" s="1">
        <v>12170.3</v>
      </c>
      <c r="C705">
        <v>1920.03</v>
      </c>
      <c r="D705" s="5">
        <f t="shared" si="11"/>
        <v>4.9129702414374421E-3</v>
      </c>
      <c r="E705" s="5"/>
      <c r="F705" s="5"/>
    </row>
    <row r="706" spans="1:6" x14ac:dyDescent="0.25">
      <c r="A706" s="2">
        <v>42278</v>
      </c>
      <c r="B706" s="1">
        <v>12211.2</v>
      </c>
      <c r="C706">
        <v>2079.36</v>
      </c>
      <c r="D706" s="5">
        <f t="shared" si="11"/>
        <v>3.3606402471590968E-3</v>
      </c>
      <c r="E706" s="5"/>
      <c r="F706" s="5"/>
    </row>
    <row r="707" spans="1:6" x14ac:dyDescent="0.25">
      <c r="A707" s="2">
        <v>42309</v>
      </c>
      <c r="B707" s="1">
        <v>12301</v>
      </c>
      <c r="C707">
        <v>2080.41</v>
      </c>
      <c r="D707" s="5">
        <f t="shared" si="11"/>
        <v>7.3539046121593454E-3</v>
      </c>
      <c r="E707" s="5"/>
      <c r="F707" s="5"/>
    </row>
    <row r="708" spans="1:6" x14ac:dyDescent="0.25">
      <c r="A708" s="2">
        <v>42339</v>
      </c>
      <c r="B708" s="1">
        <v>12361.5</v>
      </c>
      <c r="C708">
        <v>2043.94</v>
      </c>
      <c r="D708" s="5">
        <f t="shared" si="11"/>
        <v>4.9182993252581131E-3</v>
      </c>
      <c r="E708" s="5"/>
      <c r="F708" s="5"/>
    </row>
    <row r="709" spans="1:6" x14ac:dyDescent="0.25">
      <c r="A709" s="2">
        <v>42370</v>
      </c>
      <c r="B709" s="1">
        <v>12490.8</v>
      </c>
      <c r="C709">
        <v>1940.24</v>
      </c>
      <c r="D709" s="5">
        <f t="shared" si="11"/>
        <v>1.0459895643732509E-2</v>
      </c>
      <c r="E709" s="5"/>
      <c r="F709" s="5"/>
    </row>
    <row r="710" spans="1:6" x14ac:dyDescent="0.25">
      <c r="A710" s="2">
        <v>42401</v>
      </c>
      <c r="B710" s="1">
        <v>12557.6</v>
      </c>
      <c r="C710">
        <v>1932.23</v>
      </c>
      <c r="D710" s="5">
        <f t="shared" si="11"/>
        <v>5.3479360809556287E-3</v>
      </c>
      <c r="E710" s="5"/>
      <c r="F710" s="5"/>
    </row>
    <row r="711" spans="1:6" x14ac:dyDescent="0.25">
      <c r="A711" s="2">
        <v>42430</v>
      </c>
      <c r="B711" s="1">
        <v>12620.2</v>
      </c>
      <c r="C711">
        <v>2059.7399999999998</v>
      </c>
      <c r="D711" s="5">
        <f t="shared" si="11"/>
        <v>4.9850289864306063E-3</v>
      </c>
      <c r="E711" s="5"/>
      <c r="F711" s="5"/>
    </row>
    <row r="712" spans="1:6" x14ac:dyDescent="0.25">
      <c r="A712" s="2">
        <v>42461</v>
      </c>
      <c r="B712" s="1">
        <v>12703.7</v>
      </c>
      <c r="C712">
        <v>2065.3000000000002</v>
      </c>
      <c r="D712" s="5">
        <f t="shared" si="11"/>
        <v>6.6163769195417554E-3</v>
      </c>
      <c r="E712" s="5"/>
      <c r="F712" s="5"/>
    </row>
    <row r="713" spans="1:6" x14ac:dyDescent="0.25">
      <c r="A713" s="2">
        <v>42491</v>
      </c>
      <c r="B713" s="1">
        <v>12775.9</v>
      </c>
      <c r="C713">
        <v>2096.96</v>
      </c>
      <c r="D713" s="5">
        <f t="shared" si="11"/>
        <v>5.6833835811613831E-3</v>
      </c>
      <c r="E713" s="5"/>
      <c r="F713" s="5"/>
    </row>
    <row r="714" spans="1:6" x14ac:dyDescent="0.25">
      <c r="A714" s="2">
        <v>42522</v>
      </c>
      <c r="B714" s="1">
        <v>12841.1</v>
      </c>
      <c r="C714">
        <v>2098.86</v>
      </c>
      <c r="D714" s="5">
        <f t="shared" si="11"/>
        <v>5.1033586674911202E-3</v>
      </c>
      <c r="E714" s="5"/>
      <c r="F714" s="5"/>
    </row>
    <row r="715" spans="1:6" x14ac:dyDescent="0.25">
      <c r="A715" s="2">
        <v>42552</v>
      </c>
      <c r="B715" s="1">
        <v>12902.2</v>
      </c>
      <c r="C715">
        <v>2173.6</v>
      </c>
      <c r="D715" s="5">
        <f t="shared" si="11"/>
        <v>4.7581593477195039E-3</v>
      </c>
      <c r="E715" s="5"/>
      <c r="F715" s="5"/>
    </row>
    <row r="716" spans="1:6" x14ac:dyDescent="0.25">
      <c r="A716" s="2">
        <v>42583</v>
      </c>
      <c r="B716" s="1">
        <v>12988.9</v>
      </c>
      <c r="C716">
        <v>2170.9499999999998</v>
      </c>
      <c r="D716" s="5">
        <f t="shared" si="11"/>
        <v>6.7197842228456928E-3</v>
      </c>
      <c r="E716" s="5"/>
      <c r="F716" s="5"/>
    </row>
    <row r="717" spans="1:6" x14ac:dyDescent="0.25">
      <c r="A717" s="2">
        <v>42614</v>
      </c>
      <c r="B717" s="1">
        <v>13047.9</v>
      </c>
      <c r="C717">
        <v>2168.27</v>
      </c>
      <c r="D717" s="5">
        <f t="shared" si="11"/>
        <v>4.5423399979982459E-3</v>
      </c>
      <c r="E717" s="5"/>
      <c r="F717" s="5"/>
    </row>
    <row r="718" spans="1:6" x14ac:dyDescent="0.25">
      <c r="A718" s="2">
        <v>42644</v>
      </c>
      <c r="B718" s="1">
        <v>13112.8</v>
      </c>
      <c r="C718">
        <v>2126.15</v>
      </c>
      <c r="D718" s="5">
        <f t="shared" si="11"/>
        <v>4.9739804872814819E-3</v>
      </c>
      <c r="E718" s="5"/>
      <c r="F718" s="5"/>
    </row>
    <row r="719" spans="1:6" x14ac:dyDescent="0.25">
      <c r="A719" s="2">
        <v>42675</v>
      </c>
      <c r="B719" s="1">
        <v>13182.4</v>
      </c>
      <c r="C719">
        <v>2198.81</v>
      </c>
      <c r="D719" s="5">
        <f t="shared" si="11"/>
        <v>5.307790860838324E-3</v>
      </c>
      <c r="E719" s="5"/>
      <c r="F719" s="5"/>
    </row>
    <row r="720" spans="1:6" x14ac:dyDescent="0.25">
      <c r="A720" s="2">
        <v>42705</v>
      </c>
      <c r="B720" s="1">
        <v>13215.3</v>
      </c>
      <c r="C720">
        <v>2238.83</v>
      </c>
      <c r="D720" s="5">
        <f t="shared" si="11"/>
        <v>2.4957519116397542E-3</v>
      </c>
      <c r="E720" s="5"/>
      <c r="F720" s="5"/>
    </row>
    <row r="721" spans="1:6" x14ac:dyDescent="0.25">
      <c r="A721" s="2">
        <v>42736</v>
      </c>
      <c r="B721" s="1">
        <v>13286.4</v>
      </c>
      <c r="C721">
        <v>2278.87</v>
      </c>
      <c r="D721" s="5">
        <f t="shared" si="11"/>
        <v>5.3801275793965431E-3</v>
      </c>
      <c r="E721" s="5"/>
      <c r="F721" s="5"/>
    </row>
    <row r="722" spans="1:6" x14ac:dyDescent="0.25">
      <c r="A722" s="2">
        <v>42767</v>
      </c>
      <c r="B722" s="1">
        <v>13351.2</v>
      </c>
      <c r="C722">
        <v>2363.64</v>
      </c>
      <c r="D722" s="5">
        <f t="shared" si="11"/>
        <v>4.8771676300578548E-3</v>
      </c>
      <c r="E722" s="5"/>
      <c r="F722" s="5"/>
    </row>
    <row r="723" spans="1:6" x14ac:dyDescent="0.25">
      <c r="A723" s="2">
        <v>42795</v>
      </c>
      <c r="B723" s="1">
        <v>13420.1</v>
      </c>
      <c r="C723">
        <v>2362.7199999999998</v>
      </c>
      <c r="D723" s="5">
        <f t="shared" si="11"/>
        <v>5.1605848163460699E-3</v>
      </c>
      <c r="E723" s="5"/>
      <c r="F723" s="5"/>
    </row>
    <row r="724" spans="1:6" x14ac:dyDescent="0.25">
      <c r="A724" s="2">
        <v>42826</v>
      </c>
      <c r="B724" s="1">
        <v>13481</v>
      </c>
      <c r="C724">
        <v>2384.1999999999998</v>
      </c>
      <c r="D724" s="5">
        <f t="shared" si="11"/>
        <v>4.5379691656544097E-3</v>
      </c>
      <c r="E724" s="5"/>
      <c r="F724" s="5"/>
    </row>
    <row r="725" spans="1:6" x14ac:dyDescent="0.25">
      <c r="A725" s="2">
        <v>42856</v>
      </c>
      <c r="B725" s="1">
        <v>13539.7</v>
      </c>
      <c r="C725">
        <v>2411.8000000000002</v>
      </c>
      <c r="D725" s="5">
        <f t="shared" si="11"/>
        <v>4.3542763889918845E-3</v>
      </c>
      <c r="E725" s="5"/>
      <c r="F725" s="5"/>
    </row>
    <row r="726" spans="1:6" x14ac:dyDescent="0.25">
      <c r="A726" s="2">
        <v>42887</v>
      </c>
      <c r="B726" s="1">
        <v>13564.1</v>
      </c>
      <c r="C726">
        <v>2423.41</v>
      </c>
      <c r="D726" s="5">
        <f t="shared" si="11"/>
        <v>1.8021078753591713E-3</v>
      </c>
      <c r="E726" s="5"/>
      <c r="F726" s="5"/>
    </row>
    <row r="727" spans="1:6" x14ac:dyDescent="0.25">
      <c r="A727" s="2">
        <v>42917</v>
      </c>
      <c r="B727" s="1">
        <v>13628.9</v>
      </c>
      <c r="C727">
        <v>2470.3000000000002</v>
      </c>
      <c r="D727" s="5">
        <f t="shared" si="11"/>
        <v>4.7773165930655725E-3</v>
      </c>
      <c r="E727" s="5"/>
      <c r="F727" s="5"/>
    </row>
    <row r="728" spans="1:6" x14ac:dyDescent="0.25">
      <c r="A728" s="2">
        <v>42948</v>
      </c>
      <c r="B728" s="1">
        <v>13688</v>
      </c>
      <c r="C728">
        <v>2471.65</v>
      </c>
      <c r="D728" s="5">
        <f t="shared" si="11"/>
        <v>4.3363734417305455E-3</v>
      </c>
      <c r="E728" s="5"/>
      <c r="F728" s="5"/>
    </row>
    <row r="729" spans="1:6" x14ac:dyDescent="0.25">
      <c r="A729" s="2">
        <v>42979</v>
      </c>
      <c r="B729" s="1">
        <v>13733.8</v>
      </c>
      <c r="C729">
        <v>2519.36</v>
      </c>
      <c r="D729" s="5">
        <f t="shared" si="11"/>
        <v>3.3459964932787134E-3</v>
      </c>
      <c r="E729" s="5"/>
      <c r="F729" s="5"/>
    </row>
    <row r="730" spans="1:6" x14ac:dyDescent="0.25">
      <c r="A730" s="2">
        <v>43009</v>
      </c>
      <c r="B730" s="1">
        <v>13788.5</v>
      </c>
      <c r="C730">
        <v>2575.2600000000002</v>
      </c>
      <c r="D730" s="5">
        <f t="shared" si="11"/>
        <v>3.9828743683467671E-3</v>
      </c>
      <c r="E730" s="5"/>
      <c r="F730" s="5"/>
    </row>
    <row r="731" spans="1:6" x14ac:dyDescent="0.25">
      <c r="A731" s="2">
        <v>43040</v>
      </c>
      <c r="B731" s="1">
        <v>13814.7</v>
      </c>
      <c r="C731">
        <v>2647.58</v>
      </c>
      <c r="D731" s="5">
        <f t="shared" ref="D731:D794" si="12">B731/B730-1</f>
        <v>1.9001341697792995E-3</v>
      </c>
      <c r="E731" s="5"/>
      <c r="F731" s="5"/>
    </row>
    <row r="732" spans="1:6" x14ac:dyDescent="0.25">
      <c r="A732" s="2">
        <v>43070</v>
      </c>
      <c r="B732" s="1">
        <v>13860.3</v>
      </c>
      <c r="C732">
        <v>2673.61</v>
      </c>
      <c r="D732" s="5">
        <f t="shared" si="12"/>
        <v>3.3008317227301021E-3</v>
      </c>
      <c r="E732" s="5"/>
      <c r="F732" s="5"/>
    </row>
    <row r="733" spans="1:6" x14ac:dyDescent="0.25">
      <c r="A733" s="2">
        <v>43101</v>
      </c>
      <c r="B733" s="1">
        <v>13869.2</v>
      </c>
      <c r="C733">
        <v>2823.81</v>
      </c>
      <c r="D733" s="5">
        <f t="shared" si="12"/>
        <v>6.4212174339672856E-4</v>
      </c>
      <c r="E733" s="5"/>
      <c r="F733" s="5"/>
    </row>
    <row r="734" spans="1:6" x14ac:dyDescent="0.25">
      <c r="A734" s="2">
        <v>43132</v>
      </c>
      <c r="B734" s="1">
        <v>13907.3</v>
      </c>
      <c r="C734">
        <v>2713.83</v>
      </c>
      <c r="D734" s="5">
        <f t="shared" si="12"/>
        <v>2.7470942808525134E-3</v>
      </c>
      <c r="E734" s="5"/>
      <c r="F734" s="5"/>
    </row>
    <row r="735" spans="1:6" x14ac:dyDescent="0.25">
      <c r="A735" s="2">
        <v>43160</v>
      </c>
      <c r="B735" s="1">
        <v>13966.4</v>
      </c>
      <c r="C735">
        <v>2640.87</v>
      </c>
      <c r="D735" s="5">
        <f t="shared" si="12"/>
        <v>4.2495667742841192E-3</v>
      </c>
      <c r="E735" s="5"/>
      <c r="F735" s="5"/>
    </row>
    <row r="736" spans="1:6" x14ac:dyDescent="0.25">
      <c r="A736" s="2">
        <v>43191</v>
      </c>
      <c r="B736" s="1">
        <v>13989.3</v>
      </c>
      <c r="C736">
        <v>2648.05</v>
      </c>
      <c r="D736" s="5">
        <f t="shared" si="12"/>
        <v>1.6396494443806642E-3</v>
      </c>
      <c r="E736" s="5"/>
      <c r="F736" s="5"/>
    </row>
    <row r="737" spans="1:6" x14ac:dyDescent="0.25">
      <c r="A737" s="2">
        <v>43221</v>
      </c>
      <c r="B737" s="1">
        <v>14055.7</v>
      </c>
      <c r="C737">
        <v>2705.27</v>
      </c>
      <c r="D737" s="5">
        <f t="shared" si="12"/>
        <v>4.7464848133931259E-3</v>
      </c>
      <c r="E737" s="5"/>
      <c r="F737" s="5"/>
    </row>
    <row r="738" spans="1:6" x14ac:dyDescent="0.25">
      <c r="A738" s="2">
        <v>43252</v>
      </c>
      <c r="B738" s="1">
        <v>14117.5</v>
      </c>
      <c r="C738">
        <v>2718.37</v>
      </c>
      <c r="D738" s="5">
        <f t="shared" si="12"/>
        <v>4.3967927602324153E-3</v>
      </c>
      <c r="E738" s="5"/>
      <c r="F738" s="5"/>
    </row>
    <row r="739" spans="1:6" x14ac:dyDescent="0.25">
      <c r="A739" s="2">
        <v>43282</v>
      </c>
      <c r="B739" s="1">
        <v>14157</v>
      </c>
      <c r="C739">
        <v>2816.29</v>
      </c>
      <c r="D739" s="5">
        <f t="shared" si="12"/>
        <v>2.7979458119355982E-3</v>
      </c>
      <c r="E739" s="5"/>
      <c r="F739" s="5"/>
    </row>
    <row r="740" spans="1:6" x14ac:dyDescent="0.25">
      <c r="A740" s="2">
        <v>43313</v>
      </c>
      <c r="B740" s="1">
        <v>14206</v>
      </c>
      <c r="C740">
        <v>2901.52</v>
      </c>
      <c r="D740" s="5">
        <f t="shared" si="12"/>
        <v>3.4611852793671183E-3</v>
      </c>
      <c r="E740" s="5"/>
      <c r="F740" s="5"/>
    </row>
    <row r="741" spans="1:6" x14ac:dyDescent="0.25">
      <c r="A741" s="2">
        <v>43344</v>
      </c>
      <c r="B741" s="1">
        <v>14238.2</v>
      </c>
      <c r="C741">
        <v>2913.98</v>
      </c>
      <c r="D741" s="5">
        <f t="shared" si="12"/>
        <v>2.2666478952555469E-3</v>
      </c>
      <c r="E741" s="5"/>
      <c r="F741" s="5"/>
    </row>
    <row r="742" spans="1:6" x14ac:dyDescent="0.25">
      <c r="A742" s="2">
        <v>43374</v>
      </c>
      <c r="B742" s="1">
        <v>14248.1</v>
      </c>
      <c r="C742">
        <v>2711.74</v>
      </c>
      <c r="D742" s="5">
        <f t="shared" si="12"/>
        <v>6.9531260973998421E-4</v>
      </c>
      <c r="E742" s="5"/>
      <c r="F742" s="5"/>
    </row>
    <row r="743" spans="1:6" x14ac:dyDescent="0.25">
      <c r="A743" s="2">
        <v>43405</v>
      </c>
      <c r="B743" s="1">
        <v>14258.7</v>
      </c>
      <c r="C743">
        <v>2760.17</v>
      </c>
      <c r="D743" s="5">
        <f t="shared" si="12"/>
        <v>7.4395884363531728E-4</v>
      </c>
      <c r="E743" s="5"/>
      <c r="F743" s="5"/>
    </row>
    <row r="744" spans="1:6" x14ac:dyDescent="0.25">
      <c r="A744" s="2">
        <v>43435</v>
      </c>
      <c r="B744" s="1">
        <v>14369.9</v>
      </c>
      <c r="C744">
        <v>2506.85</v>
      </c>
      <c r="D744" s="5">
        <f t="shared" si="12"/>
        <v>7.7987474313927496E-3</v>
      </c>
      <c r="E744" s="5"/>
      <c r="F744" s="5"/>
    </row>
    <row r="745" spans="1:6" x14ac:dyDescent="0.25">
      <c r="A745" s="2">
        <v>43466</v>
      </c>
      <c r="B745" s="1">
        <v>14432.7</v>
      </c>
      <c r="C745">
        <v>2704.1</v>
      </c>
      <c r="D745" s="5">
        <f t="shared" si="12"/>
        <v>4.3702461395001002E-3</v>
      </c>
      <c r="E745" s="5"/>
      <c r="F745" s="5"/>
    </row>
    <row r="746" spans="1:6" x14ac:dyDescent="0.25">
      <c r="A746" s="2">
        <v>43497</v>
      </c>
      <c r="B746" s="1">
        <v>14470.5</v>
      </c>
      <c r="C746">
        <v>2784.49</v>
      </c>
      <c r="D746" s="5">
        <f t="shared" si="12"/>
        <v>2.6190525681264454E-3</v>
      </c>
      <c r="E746" s="5"/>
      <c r="F746" s="5"/>
    </row>
    <row r="747" spans="1:6" x14ac:dyDescent="0.25">
      <c r="A747" s="2">
        <v>43525</v>
      </c>
      <c r="B747" s="1">
        <v>14513.9</v>
      </c>
      <c r="C747">
        <v>2834.4</v>
      </c>
      <c r="D747" s="5">
        <f t="shared" si="12"/>
        <v>2.9992052797069846E-3</v>
      </c>
      <c r="E747" s="5"/>
      <c r="F747" s="5"/>
    </row>
    <row r="748" spans="1:6" x14ac:dyDescent="0.25">
      <c r="A748" s="2">
        <v>43556</v>
      </c>
      <c r="B748" s="1">
        <v>14548.1</v>
      </c>
      <c r="C748">
        <v>2945.83</v>
      </c>
      <c r="D748" s="5">
        <f t="shared" si="12"/>
        <v>2.3563618324502489E-3</v>
      </c>
      <c r="E748" s="5"/>
      <c r="F748" s="5"/>
    </row>
    <row r="749" spans="1:6" x14ac:dyDescent="0.25">
      <c r="A749" s="2">
        <v>43586</v>
      </c>
      <c r="B749" s="1">
        <v>14660.8</v>
      </c>
      <c r="C749">
        <v>2752.06</v>
      </c>
      <c r="D749" s="5">
        <f t="shared" si="12"/>
        <v>7.7467160660154022E-3</v>
      </c>
      <c r="E749" s="5"/>
      <c r="F749" s="5"/>
    </row>
    <row r="750" spans="1:6" x14ac:dyDescent="0.25">
      <c r="A750" s="2">
        <v>43617</v>
      </c>
      <c r="B750" s="1">
        <v>14782.9</v>
      </c>
      <c r="C750">
        <v>2941.76</v>
      </c>
      <c r="D750" s="5">
        <f t="shared" si="12"/>
        <v>8.3283313325330788E-3</v>
      </c>
      <c r="E750" s="5"/>
      <c r="F750" s="5"/>
    </row>
    <row r="751" spans="1:6" x14ac:dyDescent="0.25">
      <c r="A751" s="2">
        <v>43647</v>
      </c>
      <c r="B751" s="1">
        <v>14865.4</v>
      </c>
      <c r="C751">
        <v>2980.38</v>
      </c>
      <c r="D751" s="5">
        <f t="shared" si="12"/>
        <v>5.580772378897203E-3</v>
      </c>
      <c r="E751" s="5"/>
      <c r="F751" s="5"/>
    </row>
    <row r="752" spans="1:6" x14ac:dyDescent="0.25">
      <c r="A752" s="2">
        <v>43678</v>
      </c>
      <c r="B752" s="1">
        <v>14947.6</v>
      </c>
      <c r="C752">
        <v>2926.46</v>
      </c>
      <c r="D752" s="5">
        <f t="shared" si="12"/>
        <v>5.5296191155300711E-3</v>
      </c>
      <c r="E752" s="5"/>
      <c r="F752" s="5"/>
    </row>
    <row r="753" spans="1:6" x14ac:dyDescent="0.25">
      <c r="A753" s="2">
        <v>43709</v>
      </c>
      <c r="B753" s="1">
        <v>15039.5</v>
      </c>
      <c r="C753">
        <v>2976.74</v>
      </c>
      <c r="D753" s="5">
        <f t="shared" si="12"/>
        <v>6.148144183681703E-3</v>
      </c>
      <c r="E753" s="5"/>
      <c r="F753" s="5"/>
    </row>
    <row r="754" spans="1:6" x14ac:dyDescent="0.25">
      <c r="A754" s="2">
        <v>43739</v>
      </c>
      <c r="B754" s="1">
        <v>15174.6</v>
      </c>
      <c r="C754">
        <v>3037.56</v>
      </c>
      <c r="D754" s="5">
        <f t="shared" si="12"/>
        <v>8.9830114033047082E-3</v>
      </c>
      <c r="E754" s="5"/>
      <c r="F754" s="5"/>
    </row>
    <row r="755" spans="1:6" x14ac:dyDescent="0.25">
      <c r="A755" s="2">
        <v>43770</v>
      </c>
      <c r="B755" s="1">
        <v>15273.3</v>
      </c>
      <c r="C755">
        <v>3140.98</v>
      </c>
      <c r="D755" s="5">
        <f t="shared" si="12"/>
        <v>6.5042900636589351E-3</v>
      </c>
      <c r="E755" s="5"/>
      <c r="F755" s="5"/>
    </row>
    <row r="756" spans="1:6" x14ac:dyDescent="0.25">
      <c r="A756" s="2">
        <v>43800</v>
      </c>
      <c r="B756" s="1">
        <v>15334.3</v>
      </c>
      <c r="C756">
        <v>3230.78</v>
      </c>
      <c r="D756" s="5">
        <f t="shared" si="12"/>
        <v>3.9938978478784026E-3</v>
      </c>
      <c r="E756" s="5"/>
      <c r="F756" s="5"/>
    </row>
    <row r="757" spans="1:6" x14ac:dyDescent="0.25">
      <c r="A757" s="2">
        <v>43831</v>
      </c>
      <c r="B757" s="1">
        <v>15401.3</v>
      </c>
      <c r="C757">
        <v>3225.52</v>
      </c>
      <c r="D757" s="5">
        <f t="shared" si="12"/>
        <v>4.3692897621672167E-3</v>
      </c>
      <c r="E757" s="5"/>
      <c r="F757" s="5"/>
    </row>
    <row r="758" spans="1:6" x14ac:dyDescent="0.25">
      <c r="A758" s="2">
        <v>43862</v>
      </c>
      <c r="B758" s="1">
        <v>15453.8</v>
      </c>
      <c r="C758">
        <v>2954.22</v>
      </c>
      <c r="D758" s="5">
        <f t="shared" si="12"/>
        <v>3.408803152980644E-3</v>
      </c>
      <c r="E758" s="5"/>
      <c r="F758" s="5"/>
    </row>
    <row r="759" spans="1:6" x14ac:dyDescent="0.25">
      <c r="A759" s="2">
        <v>43891</v>
      </c>
      <c r="B759" s="1">
        <v>15980.6</v>
      </c>
      <c r="C759">
        <v>2584.59</v>
      </c>
      <c r="D759" s="5">
        <f t="shared" si="12"/>
        <v>3.4088703102149731E-2</v>
      </c>
      <c r="E759" s="5" t="s">
        <v>38</v>
      </c>
      <c r="F759" s="5"/>
    </row>
    <row r="760" spans="1:6" x14ac:dyDescent="0.25">
      <c r="A760" s="2">
        <v>43922</v>
      </c>
      <c r="B760" s="1">
        <v>16999</v>
      </c>
      <c r="C760">
        <v>2912.43</v>
      </c>
      <c r="D760" s="5">
        <f t="shared" si="12"/>
        <v>6.3727269314043156E-2</v>
      </c>
      <c r="E760" s="5" t="s">
        <v>38</v>
      </c>
      <c r="F760" s="5"/>
    </row>
    <row r="761" spans="1:6" x14ac:dyDescent="0.25">
      <c r="A761" s="2">
        <v>43952</v>
      </c>
      <c r="B761" s="1">
        <v>17868.400000000001</v>
      </c>
      <c r="C761">
        <v>3044.31</v>
      </c>
      <c r="D761" s="5">
        <f t="shared" si="12"/>
        <v>5.1144184952056193E-2</v>
      </c>
      <c r="E761" s="5" t="s">
        <v>38</v>
      </c>
      <c r="F761" s="5"/>
    </row>
    <row r="762" spans="1:6" x14ac:dyDescent="0.25">
      <c r="A762" s="2">
        <v>43983</v>
      </c>
      <c r="B762" s="1">
        <v>18161.5</v>
      </c>
      <c r="C762">
        <v>3100.29</v>
      </c>
      <c r="D762" s="5">
        <f t="shared" si="12"/>
        <v>1.640325938528342E-2</v>
      </c>
      <c r="E762" s="5" t="s">
        <v>38</v>
      </c>
      <c r="F762" s="5"/>
    </row>
    <row r="763" spans="1:6" x14ac:dyDescent="0.25">
      <c r="A763" s="2">
        <v>44013</v>
      </c>
      <c r="B763" s="1">
        <v>18311.400000000001</v>
      </c>
      <c r="C763">
        <v>3271.12</v>
      </c>
      <c r="D763" s="5">
        <f t="shared" si="12"/>
        <v>8.2537235360515826E-3</v>
      </c>
      <c r="E763" s="5"/>
      <c r="F763" s="5"/>
    </row>
    <row r="764" spans="1:6" x14ac:dyDescent="0.25">
      <c r="A764" s="2">
        <v>44044</v>
      </c>
      <c r="B764" s="1">
        <v>18382.2</v>
      </c>
      <c r="C764">
        <v>3500.31</v>
      </c>
      <c r="D764" s="5">
        <f t="shared" si="12"/>
        <v>3.8664438546478497E-3</v>
      </c>
      <c r="E764" s="5"/>
      <c r="F764" s="5"/>
    </row>
    <row r="765" spans="1:6" x14ac:dyDescent="0.25">
      <c r="A765" s="2">
        <v>44075</v>
      </c>
      <c r="B765" s="1">
        <v>18606.8</v>
      </c>
      <c r="C765">
        <v>3363</v>
      </c>
      <c r="D765" s="5">
        <f t="shared" si="12"/>
        <v>1.2218341656602405E-2</v>
      </c>
      <c r="E765" s="5"/>
      <c r="F765" s="5"/>
    </row>
    <row r="766" spans="1:6" x14ac:dyDescent="0.25">
      <c r="A766" s="2">
        <v>44105</v>
      </c>
      <c r="B766" s="1">
        <v>18758.099999999999</v>
      </c>
      <c r="C766">
        <v>3269.96</v>
      </c>
      <c r="D766" s="5">
        <f t="shared" si="12"/>
        <v>8.1314358191628688E-3</v>
      </c>
      <c r="E766" s="5"/>
      <c r="F766" s="5"/>
    </row>
    <row r="767" spans="1:6" x14ac:dyDescent="0.25">
      <c r="A767" s="2">
        <v>44136</v>
      </c>
      <c r="B767" s="1">
        <v>18972.900000000001</v>
      </c>
      <c r="C767">
        <v>3621.63</v>
      </c>
      <c r="D767" s="5">
        <f t="shared" si="12"/>
        <v>1.1451053145041579E-2</v>
      </c>
      <c r="E767" s="5"/>
      <c r="F767" s="5"/>
    </row>
    <row r="768" spans="1:6" x14ac:dyDescent="0.25">
      <c r="A768" s="2">
        <v>44166</v>
      </c>
      <c r="B768" s="1">
        <v>19109.900000000001</v>
      </c>
      <c r="C768">
        <v>3756.07</v>
      </c>
      <c r="D768" s="5">
        <f t="shared" si="12"/>
        <v>7.2208254932033533E-3</v>
      </c>
      <c r="E768" s="5"/>
      <c r="F768" s="5"/>
    </row>
    <row r="769" spans="1:6" x14ac:dyDescent="0.25">
      <c r="A769" s="2">
        <v>44197</v>
      </c>
      <c r="B769" s="1">
        <v>19334.599999999999</v>
      </c>
      <c r="C769">
        <v>3714.24</v>
      </c>
      <c r="D769" s="5">
        <f t="shared" si="12"/>
        <v>1.1758303287824567E-2</v>
      </c>
      <c r="E769" s="5" t="s">
        <v>38</v>
      </c>
      <c r="F769" s="5"/>
    </row>
    <row r="770" spans="1:6" x14ac:dyDescent="0.25">
      <c r="A770" s="2">
        <v>44228</v>
      </c>
      <c r="B770" s="1">
        <v>19570.8</v>
      </c>
      <c r="C770" s="76">
        <v>3811.15</v>
      </c>
      <c r="D770" s="5">
        <f t="shared" si="12"/>
        <v>1.2216440991797084E-2</v>
      </c>
      <c r="E770" s="5"/>
      <c r="F770" s="5"/>
    </row>
    <row r="771" spans="1:6" x14ac:dyDescent="0.25">
      <c r="A771" s="2">
        <v>44256</v>
      </c>
      <c r="B771" s="1">
        <v>19809.599999999999</v>
      </c>
      <c r="C771" s="76">
        <v>3972.89</v>
      </c>
      <c r="D771" s="5">
        <f t="shared" si="12"/>
        <v>1.2201851738304015E-2</v>
      </c>
      <c r="E771" s="5"/>
      <c r="F771" s="5"/>
    </row>
    <row r="772" spans="1:6" x14ac:dyDescent="0.25">
      <c r="A772" s="2">
        <v>44287</v>
      </c>
      <c r="B772" s="1">
        <v>20135.3</v>
      </c>
      <c r="C772" s="76">
        <v>4181.17</v>
      </c>
      <c r="D772" s="5">
        <f t="shared" si="12"/>
        <v>1.6441523301833572E-2</v>
      </c>
      <c r="E772" s="5"/>
      <c r="F772" s="5"/>
    </row>
    <row r="773" spans="1:6" x14ac:dyDescent="0.25">
      <c r="A773" s="2">
        <v>44317</v>
      </c>
      <c r="B773" s="1">
        <v>20439.5</v>
      </c>
      <c r="C773" s="76">
        <v>4204.1099999999997</v>
      </c>
      <c r="D773" s="5">
        <f t="shared" si="12"/>
        <v>1.5107795761672316E-2</v>
      </c>
      <c r="E773" s="5"/>
      <c r="F773" s="5"/>
    </row>
    <row r="774" spans="1:6" x14ac:dyDescent="0.25">
      <c r="A774" s="2">
        <v>44348</v>
      </c>
      <c r="B774" s="1">
        <v>20482.400000000001</v>
      </c>
      <c r="C774" s="76">
        <v>4297.5</v>
      </c>
      <c r="D774" s="5">
        <f t="shared" si="12"/>
        <v>2.0988771740992895E-3</v>
      </c>
      <c r="E774" s="5"/>
      <c r="F774" s="5"/>
    </row>
    <row r="775" spans="1:6" x14ac:dyDescent="0.25">
      <c r="A775" s="2">
        <v>44378</v>
      </c>
      <c r="B775" s="1">
        <v>20633.3</v>
      </c>
      <c r="C775" s="76">
        <v>4395.26</v>
      </c>
      <c r="D775" s="5">
        <f t="shared" si="12"/>
        <v>7.3673007069483543E-3</v>
      </c>
      <c r="E775" s="5"/>
      <c r="F775" s="5"/>
    </row>
    <row r="776" spans="1:6" x14ac:dyDescent="0.25">
      <c r="A776" s="2">
        <v>44409</v>
      </c>
      <c r="B776" s="1">
        <v>20844.3</v>
      </c>
      <c r="C776" s="76">
        <v>4522.68</v>
      </c>
      <c r="D776" s="5">
        <f t="shared" si="12"/>
        <v>1.0226187764438954E-2</v>
      </c>
      <c r="E776" s="5"/>
      <c r="F776" s="5"/>
    </row>
    <row r="777" spans="1:6" x14ac:dyDescent="0.25">
      <c r="A777" s="2">
        <v>44440</v>
      </c>
      <c r="B777" s="1">
        <v>20973.7</v>
      </c>
      <c r="C777" s="76">
        <v>4307.54</v>
      </c>
      <c r="D777" s="5">
        <f t="shared" si="12"/>
        <v>6.2079321445192015E-3</v>
      </c>
      <c r="E777" s="5"/>
      <c r="F777" s="5"/>
    </row>
    <row r="778" spans="1:6" x14ac:dyDescent="0.25">
      <c r="A778" s="2">
        <v>44470</v>
      </c>
      <c r="B778" s="1">
        <v>21153.7</v>
      </c>
      <c r="C778" s="76">
        <v>4605.38</v>
      </c>
      <c r="D778" s="5">
        <f t="shared" si="12"/>
        <v>8.5821767260902959E-3</v>
      </c>
      <c r="E778" s="5"/>
      <c r="F778" s="5"/>
    </row>
    <row r="779" spans="1:6" x14ac:dyDescent="0.25">
      <c r="A779" s="2">
        <v>44501</v>
      </c>
      <c r="B779" s="1">
        <v>21327.5</v>
      </c>
      <c r="C779" s="76">
        <v>4567</v>
      </c>
      <c r="D779" s="5">
        <f t="shared" si="12"/>
        <v>8.2160567654829819E-3</v>
      </c>
      <c r="E779" s="5"/>
      <c r="F779" s="5"/>
    </row>
    <row r="780" spans="1:6" x14ac:dyDescent="0.25">
      <c r="A780" s="2">
        <v>44531</v>
      </c>
      <c r="B780" s="1">
        <v>21507.8</v>
      </c>
      <c r="C780" s="76">
        <v>4766.18</v>
      </c>
      <c r="D780" s="5">
        <f t="shared" si="12"/>
        <v>8.4538741062007983E-3</v>
      </c>
      <c r="E780" s="5"/>
      <c r="F780" s="5"/>
    </row>
    <row r="781" spans="1:6" x14ac:dyDescent="0.25">
      <c r="A781" s="2">
        <v>44562</v>
      </c>
      <c r="B781" s="1">
        <v>21566.1</v>
      </c>
      <c r="C781" s="76">
        <v>4515.55</v>
      </c>
      <c r="D781" s="5">
        <f t="shared" si="12"/>
        <v>2.7106445103637355E-3</v>
      </c>
      <c r="E781" s="5"/>
      <c r="F781" s="5"/>
    </row>
    <row r="782" spans="1:6" x14ac:dyDescent="0.25">
      <c r="A782" s="2">
        <v>44593</v>
      </c>
      <c r="B782" s="1">
        <v>21621</v>
      </c>
      <c r="C782" s="76">
        <v>4373.9399999999996</v>
      </c>
      <c r="D782" s="5">
        <f t="shared" si="12"/>
        <v>2.5456619416583948E-3</v>
      </c>
      <c r="E782" s="5"/>
      <c r="F782" s="5"/>
    </row>
    <row r="783" spans="1:6" x14ac:dyDescent="0.25">
      <c r="A783" s="2">
        <v>44621</v>
      </c>
      <c r="B783" s="1">
        <v>21722.799999999999</v>
      </c>
      <c r="C783" s="76">
        <v>4530.41</v>
      </c>
      <c r="D783" s="5">
        <f t="shared" si="12"/>
        <v>4.7083853660792041E-3</v>
      </c>
      <c r="E783" s="5"/>
      <c r="F783" s="5"/>
    </row>
    <row r="784" spans="1:6" x14ac:dyDescent="0.25">
      <c r="A784" s="2">
        <v>44652</v>
      </c>
      <c r="B784" s="1">
        <v>21723.200000000001</v>
      </c>
      <c r="C784" s="76">
        <v>4131.93</v>
      </c>
      <c r="D784" s="5">
        <f t="shared" si="12"/>
        <v>1.8413832471031455E-5</v>
      </c>
      <c r="E784" s="5"/>
      <c r="F784" s="5"/>
    </row>
    <row r="785" spans="1:6" x14ac:dyDescent="0.25">
      <c r="A785" s="2">
        <v>44682</v>
      </c>
      <c r="B785" s="1">
        <v>21696.6</v>
      </c>
      <c r="C785" s="76">
        <v>4132.1499999999996</v>
      </c>
      <c r="D785" s="5">
        <f t="shared" si="12"/>
        <v>-1.2244973116301017E-3</v>
      </c>
      <c r="E785" s="5"/>
      <c r="F785" s="5"/>
    </row>
    <row r="786" spans="1:6" x14ac:dyDescent="0.25">
      <c r="A786" s="2">
        <v>44713</v>
      </c>
      <c r="B786" s="1">
        <v>21652.400000000001</v>
      </c>
      <c r="C786" s="76">
        <v>3785.38</v>
      </c>
      <c r="D786" s="5">
        <f t="shared" si="12"/>
        <v>-2.0371855498094726E-3</v>
      </c>
      <c r="E786" s="5"/>
      <c r="F786" s="5"/>
    </row>
    <row r="787" spans="1:6" x14ac:dyDescent="0.25">
      <c r="A787" s="2">
        <v>44743</v>
      </c>
      <c r="B787" s="1">
        <v>21644.6</v>
      </c>
      <c r="C787" s="76">
        <v>4130.29</v>
      </c>
      <c r="D787" s="5">
        <f t="shared" si="12"/>
        <v>-3.6023720234257262E-4</v>
      </c>
      <c r="E787" s="5"/>
      <c r="F787" s="5"/>
    </row>
    <row r="788" spans="1:6" x14ac:dyDescent="0.25">
      <c r="A788" s="2">
        <v>44774</v>
      </c>
      <c r="B788" s="1">
        <v>21626.7</v>
      </c>
      <c r="C788" s="76">
        <v>3955</v>
      </c>
      <c r="D788" s="5">
        <f t="shared" si="12"/>
        <v>-8.2699610988412608E-4</v>
      </c>
      <c r="E788" s="5"/>
      <c r="F788" s="5"/>
    </row>
    <row r="789" spans="1:6" x14ac:dyDescent="0.25">
      <c r="A789" s="2">
        <v>44805</v>
      </c>
      <c r="B789" s="1">
        <v>21507.7</v>
      </c>
      <c r="C789" s="76">
        <v>3585.62</v>
      </c>
      <c r="D789" s="5">
        <f t="shared" si="12"/>
        <v>-5.5024576102687961E-3</v>
      </c>
      <c r="E789" s="5"/>
      <c r="F789" s="5"/>
    </row>
    <row r="790" spans="1:6" x14ac:dyDescent="0.25">
      <c r="A790" s="2">
        <v>44835</v>
      </c>
      <c r="B790" s="1">
        <v>21433.4</v>
      </c>
      <c r="C790" s="76">
        <v>3871.98</v>
      </c>
      <c r="D790" s="5">
        <f t="shared" si="12"/>
        <v>-3.4545767329839938E-3</v>
      </c>
      <c r="E790" s="5"/>
      <c r="F790" s="5"/>
    </row>
    <row r="791" spans="1:6" x14ac:dyDescent="0.25">
      <c r="A791" s="2">
        <v>44866</v>
      </c>
      <c r="B791" s="1">
        <v>21367.1</v>
      </c>
      <c r="C791" s="76">
        <v>4080.11</v>
      </c>
      <c r="D791" s="5">
        <f t="shared" si="12"/>
        <v>-3.0933029757296282E-3</v>
      </c>
      <c r="E791" s="5"/>
      <c r="F791" s="5"/>
    </row>
    <row r="792" spans="1:6" x14ac:dyDescent="0.25">
      <c r="A792" s="2">
        <v>44896</v>
      </c>
      <c r="B792" s="1">
        <v>21273.200000000001</v>
      </c>
      <c r="C792" s="76">
        <v>3839.5</v>
      </c>
      <c r="D792" s="5">
        <f t="shared" si="12"/>
        <v>-4.3946066616432633E-3</v>
      </c>
      <c r="E792" s="5"/>
      <c r="F792" s="5"/>
    </row>
    <row r="793" spans="1:6" x14ac:dyDescent="0.25">
      <c r="A793" s="2">
        <v>44927</v>
      </c>
      <c r="B793" s="1">
        <v>21188.1</v>
      </c>
      <c r="C793" s="76">
        <v>4076.6</v>
      </c>
      <c r="D793" s="5">
        <f t="shared" si="12"/>
        <v>-4.0003384540173714E-3</v>
      </c>
      <c r="E793" s="5"/>
      <c r="F793" s="5"/>
    </row>
    <row r="794" spans="1:6" x14ac:dyDescent="0.25">
      <c r="A794" s="2">
        <v>44958</v>
      </c>
      <c r="B794" s="1">
        <v>21117.599999999999</v>
      </c>
      <c r="C794" s="76">
        <v>3970.15</v>
      </c>
      <c r="D794" s="5">
        <f t="shared" si="12"/>
        <v>-3.3273394027779624E-3</v>
      </c>
      <c r="E794" s="5"/>
      <c r="F794" s="5"/>
    </row>
    <row r="795" spans="1:6" x14ac:dyDescent="0.25">
      <c r="A795" s="2">
        <v>44986</v>
      </c>
      <c r="B795" s="1">
        <v>20870.5</v>
      </c>
      <c r="C795" s="76">
        <v>4109.3100000000004</v>
      </c>
      <c r="D795" s="5">
        <f t="shared" ref="D795:D816" si="13">B795/B794-1</f>
        <v>-1.1701140281092481E-2</v>
      </c>
      <c r="E795" s="5"/>
      <c r="F795" s="5"/>
    </row>
    <row r="796" spans="1:6" x14ac:dyDescent="0.25">
      <c r="A796" s="2">
        <v>45017</v>
      </c>
      <c r="B796" s="1">
        <v>20711.900000000001</v>
      </c>
      <c r="C796" s="76">
        <v>4169.4799999999996</v>
      </c>
      <c r="D796" s="5">
        <f t="shared" si="13"/>
        <v>-7.5992429505761239E-3</v>
      </c>
      <c r="E796" s="5"/>
      <c r="F796" s="5"/>
    </row>
    <row r="797" spans="1:6" x14ac:dyDescent="0.25">
      <c r="A797" s="2">
        <v>45047</v>
      </c>
      <c r="B797" s="1">
        <v>20804.599999999999</v>
      </c>
      <c r="C797" s="76">
        <v>4179.83</v>
      </c>
      <c r="D797" s="5">
        <f t="shared" si="13"/>
        <v>4.4756878895706453E-3</v>
      </c>
      <c r="E797" s="5"/>
      <c r="F797" s="5"/>
    </row>
    <row r="798" spans="1:6" x14ac:dyDescent="0.25">
      <c r="A798" s="2">
        <v>45078</v>
      </c>
      <c r="B798" s="1">
        <v>20788.400000000001</v>
      </c>
      <c r="C798" s="76">
        <v>4450.38</v>
      </c>
      <c r="D798" s="5">
        <f t="shared" si="13"/>
        <v>-7.7867394710773308E-4</v>
      </c>
      <c r="E798" s="5"/>
      <c r="F798" s="5"/>
    </row>
    <row r="799" spans="1:6" x14ac:dyDescent="0.25">
      <c r="A799" s="2">
        <v>45108</v>
      </c>
      <c r="B799" s="1">
        <v>20762.599999999999</v>
      </c>
      <c r="C799" s="76">
        <v>4588.96</v>
      </c>
      <c r="D799" s="5">
        <f t="shared" si="13"/>
        <v>-1.2410767543439283E-3</v>
      </c>
      <c r="E799" s="5"/>
      <c r="F799" s="5"/>
    </row>
    <row r="800" spans="1:6" x14ac:dyDescent="0.25">
      <c r="A800" s="2">
        <v>45139</v>
      </c>
      <c r="B800" s="1">
        <v>20735.099999999999</v>
      </c>
      <c r="C800" s="76">
        <v>4507.66</v>
      </c>
      <c r="D800" s="5">
        <f t="shared" si="13"/>
        <v>-1.3244969319834432E-3</v>
      </c>
      <c r="E800" s="5"/>
      <c r="F800" s="5"/>
    </row>
    <row r="801" spans="1:6" x14ac:dyDescent="0.25">
      <c r="A801" s="2">
        <v>45170</v>
      </c>
      <c r="B801" s="1">
        <v>20681.400000000001</v>
      </c>
      <c r="C801" s="76">
        <v>4288.05</v>
      </c>
      <c r="D801" s="5">
        <f t="shared" si="13"/>
        <v>-2.5898114790861015E-3</v>
      </c>
      <c r="E801" s="5"/>
      <c r="F801" s="5"/>
    </row>
    <row r="802" spans="1:6" x14ac:dyDescent="0.25">
      <c r="A802" s="2">
        <v>45200</v>
      </c>
      <c r="B802" s="1">
        <v>20662.5</v>
      </c>
      <c r="C802" s="76">
        <v>4193.8</v>
      </c>
      <c r="D802" s="5">
        <f t="shared" si="13"/>
        <v>-9.138646319882815E-4</v>
      </c>
      <c r="E802" s="5"/>
      <c r="F802" s="5"/>
    </row>
    <row r="803" spans="1:6" x14ac:dyDescent="0.25">
      <c r="A803" s="2">
        <v>45231</v>
      </c>
      <c r="B803" s="1">
        <v>20675.8</v>
      </c>
      <c r="C803" s="76">
        <v>4567.8</v>
      </c>
      <c r="D803" s="5">
        <f t="shared" si="13"/>
        <v>6.4367816091959185E-4</v>
      </c>
      <c r="E803" s="5"/>
      <c r="F803" s="5"/>
    </row>
    <row r="804" spans="1:6" x14ac:dyDescent="0.25">
      <c r="A804" s="2">
        <v>45261</v>
      </c>
      <c r="B804" s="1">
        <v>20725.5</v>
      </c>
      <c r="C804" s="76">
        <v>4769.83</v>
      </c>
      <c r="D804" s="5">
        <f t="shared" si="13"/>
        <v>2.4037763955928604E-3</v>
      </c>
      <c r="E804" s="5"/>
      <c r="F804" s="5"/>
    </row>
    <row r="805" spans="1:6" x14ac:dyDescent="0.25">
      <c r="A805" s="2">
        <v>45292</v>
      </c>
      <c r="B805" s="1">
        <v>20726</v>
      </c>
      <c r="C805" s="76">
        <v>4845.6499999999996</v>
      </c>
      <c r="D805" s="5">
        <f t="shared" si="13"/>
        <v>2.4124870328767756E-5</v>
      </c>
      <c r="E805" s="5"/>
      <c r="F805" s="5"/>
    </row>
    <row r="806" spans="1:6" x14ac:dyDescent="0.25">
      <c r="A806" s="2">
        <v>45323</v>
      </c>
      <c r="B806" s="1">
        <v>20762</v>
      </c>
      <c r="C806" s="76">
        <v>5096.2700000000004</v>
      </c>
      <c r="D806" s="5">
        <f t="shared" si="13"/>
        <v>1.7369487600116251E-3</v>
      </c>
      <c r="E806" s="5"/>
      <c r="F806" s="5"/>
    </row>
    <row r="807" spans="1:6" x14ac:dyDescent="0.25">
      <c r="A807" s="2">
        <v>45352</v>
      </c>
      <c r="B807" s="1">
        <v>20863</v>
      </c>
      <c r="C807" s="76">
        <v>5254.35</v>
      </c>
      <c r="D807" s="5">
        <f t="shared" si="13"/>
        <v>4.8646565841441447E-3</v>
      </c>
      <c r="E807" s="5"/>
      <c r="F807" s="5"/>
    </row>
    <row r="808" spans="1:6" x14ac:dyDescent="0.25">
      <c r="A808" s="2">
        <v>45383</v>
      </c>
      <c r="B808" s="1">
        <v>20881.2</v>
      </c>
      <c r="C808" s="76">
        <v>5035.6899999999996</v>
      </c>
      <c r="D808" s="5">
        <f t="shared" si="13"/>
        <v>8.7235776254623865E-4</v>
      </c>
      <c r="E808" s="5"/>
      <c r="F808" s="5"/>
    </row>
    <row r="809" spans="1:6" x14ac:dyDescent="0.25">
      <c r="A809" s="2">
        <v>45413</v>
      </c>
      <c r="B809" s="1">
        <v>20959.400000000001</v>
      </c>
      <c r="C809" s="76">
        <v>5277.51</v>
      </c>
      <c r="D809" s="5">
        <f t="shared" si="13"/>
        <v>3.7449954983430622E-3</v>
      </c>
      <c r="E809" s="5"/>
      <c r="F809" s="5"/>
    </row>
    <row r="810" spans="1:6" x14ac:dyDescent="0.25">
      <c r="A810" s="2">
        <v>45444</v>
      </c>
      <c r="B810" s="1">
        <v>21020.1</v>
      </c>
      <c r="C810" s="76">
        <v>5460.48</v>
      </c>
      <c r="D810" s="5">
        <f t="shared" si="13"/>
        <v>2.8960752693301117E-3</v>
      </c>
      <c r="E810" s="5"/>
      <c r="F810" s="5"/>
    </row>
    <row r="811" spans="1:6" x14ac:dyDescent="0.25">
      <c r="A811" s="2">
        <v>45474</v>
      </c>
      <c r="B811" s="1">
        <v>21039.3</v>
      </c>
      <c r="C811" s="76">
        <v>5522.3</v>
      </c>
      <c r="D811" s="5">
        <f t="shared" si="13"/>
        <v>9.1341144904166782E-4</v>
      </c>
      <c r="E811" s="5"/>
      <c r="F811" s="5"/>
    </row>
    <row r="812" spans="1:6" x14ac:dyDescent="0.25">
      <c r="A812" s="2">
        <v>45505</v>
      </c>
      <c r="B812" s="1">
        <v>21141.1</v>
      </c>
      <c r="C812" s="76">
        <v>5648.4</v>
      </c>
      <c r="D812" s="5">
        <f t="shared" si="13"/>
        <v>4.8385640206660696E-3</v>
      </c>
      <c r="E812" s="5"/>
      <c r="F812" s="5"/>
    </row>
    <row r="813" spans="1:6" x14ac:dyDescent="0.25">
      <c r="A813" s="2">
        <v>45536</v>
      </c>
      <c r="B813" s="1">
        <v>21222.400000000001</v>
      </c>
      <c r="C813" s="76">
        <v>5762.48</v>
      </c>
      <c r="D813" s="5">
        <f t="shared" si="13"/>
        <v>3.8455898699689683E-3</v>
      </c>
      <c r="E813" s="5"/>
      <c r="F813" s="5"/>
    </row>
    <row r="814" spans="1:6" x14ac:dyDescent="0.25">
      <c r="A814" s="2">
        <v>45566</v>
      </c>
      <c r="B814" s="1">
        <v>21311.9</v>
      </c>
      <c r="C814" s="76">
        <v>5705.45</v>
      </c>
      <c r="D814" s="5">
        <f t="shared" si="13"/>
        <v>4.2172421592279186E-3</v>
      </c>
      <c r="E814" s="5"/>
      <c r="F814" s="5"/>
    </row>
    <row r="815" spans="1:6" x14ac:dyDescent="0.25">
      <c r="A815" s="2">
        <v>45597</v>
      </c>
      <c r="B815" s="1">
        <v>21447.599999999999</v>
      </c>
      <c r="C815" s="76">
        <v>6032.38</v>
      </c>
      <c r="D815" s="5">
        <f t="shared" si="13"/>
        <v>6.3673346815626974E-3</v>
      </c>
      <c r="E815" s="5"/>
      <c r="F815" s="5"/>
    </row>
    <row r="816" spans="1:6" x14ac:dyDescent="0.25">
      <c r="B816" s="1"/>
      <c r="C816" s="76"/>
      <c r="E816" s="5"/>
      <c r="F816" s="5"/>
    </row>
    <row r="817" spans="2:6" x14ac:dyDescent="0.25">
      <c r="B817" s="1"/>
      <c r="E817" s="5"/>
      <c r="F817" s="5"/>
    </row>
    <row r="818" spans="2:6" x14ac:dyDescent="0.25">
      <c r="B818" s="1"/>
      <c r="E818" s="5"/>
      <c r="F818" s="5"/>
    </row>
    <row r="819" spans="2:6" x14ac:dyDescent="0.25">
      <c r="B819" s="1"/>
      <c r="E819" s="5"/>
      <c r="F819" s="5"/>
    </row>
    <row r="820" spans="2:6" x14ac:dyDescent="0.25">
      <c r="B820" s="1"/>
      <c r="E820" s="5"/>
      <c r="F820" s="5"/>
    </row>
    <row r="821" spans="2:6" x14ac:dyDescent="0.25">
      <c r="B821" s="1"/>
      <c r="E821" s="5"/>
      <c r="F821" s="5"/>
    </row>
    <row r="822" spans="2:6" x14ac:dyDescent="0.25">
      <c r="B822" s="1"/>
      <c r="E822" s="5"/>
      <c r="F822" s="5"/>
    </row>
    <row r="823" spans="2:6" x14ac:dyDescent="0.25">
      <c r="B823" s="1"/>
      <c r="E823" s="5"/>
      <c r="F823" s="5"/>
    </row>
    <row r="824" spans="2:6" x14ac:dyDescent="0.25">
      <c r="B824" s="1"/>
      <c r="E824" s="5"/>
      <c r="F824" s="5"/>
    </row>
    <row r="825" spans="2:6" x14ac:dyDescent="0.25">
      <c r="B825" s="1"/>
      <c r="E825" s="5"/>
      <c r="F825" s="5"/>
    </row>
    <row r="826" spans="2:6" x14ac:dyDescent="0.25">
      <c r="B826" s="1"/>
      <c r="E826" s="5"/>
      <c r="F826" s="5"/>
    </row>
    <row r="827" spans="2:6" x14ac:dyDescent="0.25">
      <c r="B827" s="1"/>
      <c r="E827" s="5"/>
      <c r="F827" s="5"/>
    </row>
    <row r="828" spans="2:6" x14ac:dyDescent="0.25">
      <c r="B828" s="1"/>
      <c r="E828" s="5"/>
      <c r="F828" s="5"/>
    </row>
    <row r="829" spans="2:6" x14ac:dyDescent="0.25">
      <c r="B829" s="1"/>
      <c r="E829" s="5"/>
      <c r="F829" s="5"/>
    </row>
    <row r="830" spans="2:6" x14ac:dyDescent="0.25">
      <c r="B830" s="1"/>
      <c r="E830" s="5"/>
      <c r="F830" s="5"/>
    </row>
    <row r="831" spans="2:6" x14ac:dyDescent="0.25">
      <c r="B831" s="1"/>
      <c r="E831" s="5"/>
      <c r="F831" s="5"/>
    </row>
    <row r="832" spans="2:6" x14ac:dyDescent="0.25">
      <c r="B832" s="1"/>
      <c r="E832" s="5"/>
      <c r="F832" s="5"/>
    </row>
    <row r="833" spans="2:6" x14ac:dyDescent="0.25">
      <c r="B833" s="1"/>
      <c r="E833" s="5"/>
      <c r="F833" s="5"/>
    </row>
    <row r="834" spans="2:6" x14ac:dyDescent="0.25">
      <c r="B834" s="1"/>
      <c r="E834" s="5"/>
      <c r="F834" s="5"/>
    </row>
    <row r="835" spans="2:6" x14ac:dyDescent="0.25">
      <c r="B835" s="1"/>
      <c r="E835" s="5"/>
      <c r="F835" s="5"/>
    </row>
    <row r="836" spans="2:6" x14ac:dyDescent="0.25">
      <c r="B836" s="1"/>
      <c r="E836" s="5"/>
      <c r="F836" s="5"/>
    </row>
    <row r="837" spans="2:6" x14ac:dyDescent="0.25">
      <c r="B837" s="1"/>
      <c r="E837" s="5"/>
      <c r="F837" s="5"/>
    </row>
    <row r="838" spans="2:6" x14ac:dyDescent="0.25">
      <c r="B838" s="1"/>
      <c r="E838" s="5"/>
      <c r="F838" s="5"/>
    </row>
    <row r="839" spans="2:6" x14ac:dyDescent="0.25">
      <c r="B839" s="1"/>
      <c r="E839" s="5"/>
      <c r="F839" s="5"/>
    </row>
    <row r="840" spans="2:6" x14ac:dyDescent="0.25">
      <c r="B840" s="1"/>
      <c r="E840" s="5"/>
      <c r="F840" s="5"/>
    </row>
    <row r="841" spans="2:6" x14ac:dyDescent="0.25">
      <c r="B841" s="1"/>
      <c r="E841" s="5"/>
      <c r="F841" s="5"/>
    </row>
    <row r="842" spans="2:6" x14ac:dyDescent="0.25">
      <c r="B842" s="1"/>
      <c r="E842" s="5"/>
      <c r="F842" s="5"/>
    </row>
    <row r="843" spans="2:6" x14ac:dyDescent="0.25">
      <c r="B843" s="1"/>
      <c r="E843" s="5"/>
      <c r="F843" s="5"/>
    </row>
    <row r="844" spans="2:6" x14ac:dyDescent="0.25">
      <c r="B844" s="1"/>
      <c r="E844" s="5"/>
      <c r="F844" s="5"/>
    </row>
    <row r="845" spans="2:6" x14ac:dyDescent="0.25">
      <c r="B845" s="1"/>
      <c r="E845" s="5"/>
      <c r="F845" s="5"/>
    </row>
    <row r="846" spans="2:6" x14ac:dyDescent="0.25">
      <c r="B846" s="1"/>
      <c r="E846" s="5"/>
      <c r="F846" s="5"/>
    </row>
    <row r="847" spans="2:6" x14ac:dyDescent="0.25">
      <c r="B847" s="1"/>
      <c r="E847" s="5"/>
      <c r="F847" s="5"/>
    </row>
    <row r="848" spans="2:6" x14ac:dyDescent="0.25">
      <c r="B848" s="1"/>
      <c r="E848" s="5"/>
      <c r="F848" s="5"/>
    </row>
    <row r="849" spans="2:6" x14ac:dyDescent="0.25">
      <c r="B849" s="1"/>
      <c r="E849" s="5"/>
      <c r="F849" s="5"/>
    </row>
    <row r="850" spans="2:6" x14ac:dyDescent="0.25">
      <c r="B850" s="1"/>
      <c r="E850" s="5"/>
      <c r="F850" s="5"/>
    </row>
    <row r="851" spans="2:6" x14ac:dyDescent="0.25">
      <c r="B851" s="1"/>
      <c r="E851" s="5"/>
      <c r="F851" s="5"/>
    </row>
    <row r="852" spans="2:6" x14ac:dyDescent="0.25">
      <c r="B852" s="1"/>
      <c r="E852" s="5"/>
      <c r="F852" s="5"/>
    </row>
    <row r="853" spans="2:6" x14ac:dyDescent="0.25">
      <c r="B853" s="1"/>
      <c r="E853" s="5"/>
      <c r="F853" s="5"/>
    </row>
    <row r="854" spans="2:6" x14ac:dyDescent="0.25">
      <c r="B854" s="1"/>
      <c r="E854" s="5"/>
      <c r="F854" s="5"/>
    </row>
    <row r="855" spans="2:6" x14ac:dyDescent="0.25">
      <c r="B855" s="1"/>
      <c r="E855" s="5"/>
      <c r="F855" s="5"/>
    </row>
    <row r="856" spans="2:6" x14ac:dyDescent="0.25">
      <c r="B856" s="1"/>
      <c r="E856" s="5"/>
      <c r="F856" s="5"/>
    </row>
    <row r="857" spans="2:6" x14ac:dyDescent="0.25">
      <c r="B857" s="1"/>
      <c r="E857" s="5"/>
      <c r="F857" s="5"/>
    </row>
    <row r="858" spans="2:6" x14ac:dyDescent="0.25">
      <c r="B858" s="1"/>
      <c r="E858" s="5"/>
      <c r="F858" s="5"/>
    </row>
    <row r="859" spans="2:6" x14ac:dyDescent="0.25">
      <c r="B859" s="1"/>
      <c r="E859" s="5"/>
      <c r="F859" s="5"/>
    </row>
    <row r="860" spans="2:6" x14ac:dyDescent="0.25">
      <c r="B860" s="1"/>
      <c r="E860" s="5"/>
      <c r="F860" s="5"/>
    </row>
    <row r="861" spans="2:6" x14ac:dyDescent="0.25">
      <c r="B861" s="1"/>
      <c r="E861" s="5"/>
      <c r="F861" s="5"/>
    </row>
    <row r="862" spans="2:6" x14ac:dyDescent="0.25">
      <c r="B862" s="1"/>
      <c r="E862" s="5"/>
      <c r="F862" s="5"/>
    </row>
    <row r="863" spans="2:6" x14ac:dyDescent="0.25">
      <c r="B863" s="1"/>
      <c r="E863" s="5"/>
      <c r="F863" s="5"/>
    </row>
    <row r="864" spans="2:6" x14ac:dyDescent="0.25">
      <c r="B864" s="1"/>
      <c r="E864" s="5"/>
      <c r="F864" s="5"/>
    </row>
    <row r="865" spans="2:6" x14ac:dyDescent="0.25">
      <c r="B865" s="1"/>
      <c r="E865" s="5"/>
      <c r="F865" s="5"/>
    </row>
    <row r="866" spans="2:6" x14ac:dyDescent="0.25">
      <c r="B866" s="1"/>
      <c r="E866" s="5"/>
      <c r="F866" s="5"/>
    </row>
    <row r="867" spans="2:6" x14ac:dyDescent="0.25">
      <c r="B867" s="1"/>
      <c r="E867" s="5"/>
      <c r="F867" s="5"/>
    </row>
    <row r="868" spans="2:6" x14ac:dyDescent="0.25">
      <c r="B868" s="1"/>
      <c r="E868" s="5"/>
      <c r="F868" s="5"/>
    </row>
    <row r="869" spans="2:6" x14ac:dyDescent="0.25">
      <c r="B869" s="1"/>
      <c r="E869" s="5"/>
      <c r="F869" s="5"/>
    </row>
    <row r="870" spans="2:6" x14ac:dyDescent="0.25">
      <c r="B870" s="1"/>
      <c r="E870" s="5"/>
      <c r="F870" s="5"/>
    </row>
    <row r="871" spans="2:6" x14ac:dyDescent="0.25">
      <c r="B871" s="1"/>
      <c r="E871" s="5"/>
      <c r="F871" s="5"/>
    </row>
    <row r="872" spans="2:6" x14ac:dyDescent="0.25">
      <c r="B872" s="1"/>
      <c r="E872" s="5"/>
      <c r="F872" s="5"/>
    </row>
    <row r="873" spans="2:6" x14ac:dyDescent="0.25">
      <c r="B873" s="1"/>
      <c r="E873" s="5"/>
      <c r="F873" s="5"/>
    </row>
    <row r="874" spans="2:6" x14ac:dyDescent="0.25">
      <c r="B874" s="1"/>
      <c r="E874" s="5"/>
      <c r="F874" s="5"/>
    </row>
    <row r="875" spans="2:6" x14ac:dyDescent="0.25">
      <c r="B875" s="1"/>
      <c r="E875" s="5"/>
      <c r="F875" s="5"/>
    </row>
    <row r="876" spans="2:6" x14ac:dyDescent="0.25">
      <c r="B876" s="1"/>
      <c r="E876" s="5"/>
      <c r="F876" s="5"/>
    </row>
    <row r="877" spans="2:6" x14ac:dyDescent="0.25">
      <c r="B877" s="1"/>
      <c r="E877" s="5"/>
      <c r="F877" s="5"/>
    </row>
    <row r="878" spans="2:6" x14ac:dyDescent="0.25">
      <c r="B878" s="1"/>
      <c r="E878" s="5"/>
      <c r="F878" s="5"/>
    </row>
    <row r="879" spans="2:6" x14ac:dyDescent="0.25">
      <c r="B879" s="1"/>
      <c r="E879" s="5"/>
      <c r="F879" s="5"/>
    </row>
    <row r="880" spans="2:6" x14ac:dyDescent="0.25">
      <c r="B880" s="1"/>
      <c r="E880" s="5"/>
      <c r="F880" s="5"/>
    </row>
    <row r="881" spans="2:6" x14ac:dyDescent="0.25">
      <c r="B881" s="1"/>
      <c r="E881" s="5"/>
      <c r="F881" s="5"/>
    </row>
    <row r="882" spans="2:6" x14ac:dyDescent="0.25">
      <c r="B882" s="1"/>
      <c r="E882" s="5"/>
      <c r="F882" s="5"/>
    </row>
    <row r="883" spans="2:6" x14ac:dyDescent="0.25">
      <c r="B883" s="1"/>
      <c r="E883" s="5"/>
      <c r="F883" s="5"/>
    </row>
    <row r="884" spans="2:6" x14ac:dyDescent="0.25">
      <c r="B884" s="1"/>
      <c r="E884" s="5"/>
      <c r="F884" s="5"/>
    </row>
    <row r="885" spans="2:6" x14ac:dyDescent="0.25">
      <c r="B885" s="1"/>
      <c r="E885" s="5"/>
      <c r="F885" s="5"/>
    </row>
    <row r="886" spans="2:6" x14ac:dyDescent="0.25">
      <c r="B886" s="1"/>
      <c r="E886" s="5"/>
      <c r="F886" s="5"/>
    </row>
    <row r="887" spans="2:6" x14ac:dyDescent="0.25">
      <c r="B887" s="1"/>
      <c r="E887" s="5"/>
      <c r="F887" s="5"/>
    </row>
    <row r="888" spans="2:6" x14ac:dyDescent="0.25">
      <c r="B888" s="1"/>
      <c r="E888" s="5"/>
      <c r="F888" s="5"/>
    </row>
    <row r="889" spans="2:6" x14ac:dyDescent="0.25">
      <c r="B889" s="1"/>
      <c r="E889" s="5"/>
      <c r="F889" s="5"/>
    </row>
    <row r="890" spans="2:6" x14ac:dyDescent="0.25">
      <c r="B890" s="1"/>
      <c r="E890" s="5"/>
      <c r="F890" s="5"/>
    </row>
    <row r="891" spans="2:6" x14ac:dyDescent="0.25">
      <c r="B891" s="1"/>
      <c r="E891" s="5"/>
      <c r="F891" s="5"/>
    </row>
    <row r="892" spans="2:6" x14ac:dyDescent="0.25">
      <c r="B892" s="1"/>
      <c r="E892" s="5"/>
      <c r="F892" s="5"/>
    </row>
    <row r="893" spans="2:6" x14ac:dyDescent="0.25">
      <c r="B893" s="1"/>
      <c r="E893" s="5"/>
      <c r="F893" s="5"/>
    </row>
    <row r="894" spans="2:6" x14ac:dyDescent="0.25">
      <c r="B894" s="1"/>
      <c r="E894" s="5"/>
      <c r="F894" s="5"/>
    </row>
    <row r="895" spans="2:6" x14ac:dyDescent="0.25">
      <c r="B895" s="1"/>
      <c r="E895" s="5"/>
      <c r="F895" s="5"/>
    </row>
    <row r="896" spans="2:6" x14ac:dyDescent="0.25">
      <c r="B896" s="1"/>
      <c r="E896" s="5"/>
      <c r="F896" s="5"/>
    </row>
    <row r="897" spans="2:6" x14ac:dyDescent="0.25">
      <c r="B897" s="1"/>
      <c r="E897" s="5"/>
      <c r="F897" s="5"/>
    </row>
    <row r="898" spans="2:6" x14ac:dyDescent="0.25">
      <c r="B898" s="1"/>
      <c r="E898" s="5"/>
      <c r="F898" s="5"/>
    </row>
    <row r="899" spans="2:6" x14ac:dyDescent="0.25">
      <c r="B899" s="1"/>
      <c r="E899" s="5"/>
      <c r="F899" s="5"/>
    </row>
    <row r="900" spans="2:6" x14ac:dyDescent="0.25">
      <c r="B900" s="1"/>
      <c r="E900" s="5"/>
      <c r="F900" s="5"/>
    </row>
    <row r="901" spans="2:6" x14ac:dyDescent="0.25">
      <c r="B901" s="1"/>
      <c r="E901" s="5"/>
      <c r="F901" s="5"/>
    </row>
    <row r="902" spans="2:6" x14ac:dyDescent="0.25">
      <c r="B902" s="1"/>
      <c r="E902" s="5"/>
      <c r="F902" s="5"/>
    </row>
    <row r="903" spans="2:6" x14ac:dyDescent="0.25">
      <c r="B903" s="1"/>
      <c r="E903" s="5"/>
      <c r="F903" s="5"/>
    </row>
    <row r="904" spans="2:6" x14ac:dyDescent="0.25">
      <c r="B904" s="1"/>
      <c r="E904" s="5"/>
      <c r="F904" s="5"/>
    </row>
    <row r="905" spans="2:6" x14ac:dyDescent="0.25">
      <c r="B905" s="1"/>
      <c r="E905" s="5"/>
      <c r="F905" s="5"/>
    </row>
    <row r="906" spans="2:6" x14ac:dyDescent="0.25">
      <c r="B906" s="1"/>
      <c r="E906" s="5"/>
      <c r="F906" s="5"/>
    </row>
    <row r="907" spans="2:6" x14ac:dyDescent="0.25">
      <c r="B907" s="1"/>
      <c r="E907" s="5"/>
      <c r="F907" s="5"/>
    </row>
    <row r="908" spans="2:6" x14ac:dyDescent="0.25">
      <c r="B908" s="1"/>
      <c r="E908" s="5"/>
      <c r="F908" s="5"/>
    </row>
    <row r="909" spans="2:6" x14ac:dyDescent="0.25">
      <c r="B909" s="1"/>
      <c r="E909" s="5"/>
      <c r="F909" s="5"/>
    </row>
    <row r="910" spans="2:6" x14ac:dyDescent="0.25">
      <c r="B910" s="1"/>
      <c r="E910" s="5"/>
      <c r="F910" s="5"/>
    </row>
    <row r="911" spans="2:6" x14ac:dyDescent="0.25">
      <c r="B911" s="1"/>
      <c r="E911" s="5"/>
      <c r="F911" s="5"/>
    </row>
    <row r="912" spans="2:6" x14ac:dyDescent="0.25">
      <c r="B912" s="1"/>
      <c r="E912" s="5"/>
      <c r="F912" s="5"/>
    </row>
    <row r="913" spans="2:6" x14ac:dyDescent="0.25">
      <c r="B913" s="1"/>
      <c r="E913" s="5"/>
      <c r="F913" s="5"/>
    </row>
    <row r="914" spans="2:6" x14ac:dyDescent="0.25">
      <c r="B914" s="1"/>
      <c r="E914" s="5"/>
      <c r="F914" s="5"/>
    </row>
    <row r="915" spans="2:6" x14ac:dyDescent="0.25">
      <c r="B915" s="1"/>
      <c r="E915" s="5"/>
      <c r="F915" s="5"/>
    </row>
    <row r="916" spans="2:6" x14ac:dyDescent="0.25">
      <c r="B916" s="1"/>
      <c r="E916" s="5"/>
      <c r="F916" s="5"/>
    </row>
    <row r="917" spans="2:6" x14ac:dyDescent="0.25">
      <c r="B917" s="1"/>
      <c r="E917" s="5"/>
      <c r="F917" s="5"/>
    </row>
    <row r="918" spans="2:6" x14ac:dyDescent="0.25">
      <c r="B918" s="1"/>
      <c r="E918" s="5"/>
      <c r="F918" s="5"/>
    </row>
    <row r="919" spans="2:6" x14ac:dyDescent="0.25">
      <c r="B919" s="1"/>
      <c r="E919" s="5"/>
      <c r="F919" s="5"/>
    </row>
    <row r="920" spans="2:6" x14ac:dyDescent="0.25">
      <c r="B920" s="1"/>
      <c r="E920" s="5"/>
      <c r="F920" s="5"/>
    </row>
    <row r="921" spans="2:6" x14ac:dyDescent="0.25">
      <c r="B921" s="1"/>
      <c r="E921" s="5"/>
      <c r="F921" s="5"/>
    </row>
    <row r="922" spans="2:6" x14ac:dyDescent="0.25">
      <c r="B922" s="1"/>
      <c r="E922" s="5"/>
      <c r="F922" s="5"/>
    </row>
    <row r="923" spans="2:6" x14ac:dyDescent="0.25">
      <c r="B923" s="1"/>
      <c r="E923" s="5"/>
      <c r="F923" s="5"/>
    </row>
    <row r="924" spans="2:6" x14ac:dyDescent="0.25">
      <c r="B924" s="1"/>
      <c r="E924" s="5"/>
      <c r="F924" s="5"/>
    </row>
    <row r="925" spans="2:6" x14ac:dyDescent="0.25">
      <c r="B925" s="1"/>
      <c r="E925" s="5"/>
      <c r="F925" s="5"/>
    </row>
    <row r="926" spans="2:6" x14ac:dyDescent="0.25">
      <c r="B926" s="1"/>
      <c r="E926" s="5"/>
      <c r="F926" s="5"/>
    </row>
    <row r="927" spans="2:6" x14ac:dyDescent="0.25">
      <c r="B927" s="1"/>
      <c r="E927" s="5"/>
      <c r="F927" s="5"/>
    </row>
    <row r="928" spans="2:6" x14ac:dyDescent="0.25">
      <c r="B928" s="1"/>
      <c r="E928" s="5"/>
      <c r="F928" s="5"/>
    </row>
    <row r="929" spans="2:6" x14ac:dyDescent="0.25">
      <c r="B929" s="1"/>
      <c r="E929" s="5"/>
      <c r="F929" s="5"/>
    </row>
    <row r="930" spans="2:6" x14ac:dyDescent="0.25">
      <c r="B930" s="1"/>
      <c r="E930" s="5"/>
      <c r="F930" s="5"/>
    </row>
    <row r="931" spans="2:6" x14ac:dyDescent="0.25">
      <c r="B931" s="1"/>
      <c r="E931" s="5"/>
      <c r="F931" s="5"/>
    </row>
    <row r="932" spans="2:6" x14ac:dyDescent="0.25">
      <c r="B932" s="1"/>
      <c r="E932" s="5"/>
      <c r="F932" s="5"/>
    </row>
    <row r="933" spans="2:6" x14ac:dyDescent="0.25">
      <c r="B933" s="1"/>
      <c r="E933" s="5"/>
      <c r="F933" s="5"/>
    </row>
    <row r="934" spans="2:6" x14ac:dyDescent="0.25">
      <c r="B934" s="1"/>
      <c r="E934" s="5"/>
      <c r="F934" s="5"/>
    </row>
    <row r="935" spans="2:6" x14ac:dyDescent="0.25">
      <c r="B935" s="1"/>
      <c r="E935" s="5"/>
      <c r="F935" s="5"/>
    </row>
    <row r="936" spans="2:6" x14ac:dyDescent="0.25">
      <c r="B936" s="1"/>
      <c r="E936" s="5"/>
      <c r="F936" s="5"/>
    </row>
    <row r="937" spans="2:6" x14ac:dyDescent="0.25">
      <c r="B937" s="1"/>
      <c r="E937" s="5"/>
      <c r="F937" s="5"/>
    </row>
    <row r="938" spans="2:6" x14ac:dyDescent="0.25">
      <c r="B938" s="1"/>
      <c r="E938" s="5"/>
      <c r="F938" s="5"/>
    </row>
    <row r="939" spans="2:6" x14ac:dyDescent="0.25">
      <c r="B939" s="1"/>
      <c r="E939" s="5"/>
      <c r="F939" s="5"/>
    </row>
    <row r="940" spans="2:6" x14ac:dyDescent="0.25">
      <c r="B940" s="1"/>
      <c r="E940" s="5"/>
      <c r="F940" s="5"/>
    </row>
    <row r="941" spans="2:6" x14ac:dyDescent="0.25">
      <c r="B941" s="1"/>
      <c r="E941" s="5"/>
      <c r="F941" s="5"/>
    </row>
    <row r="942" spans="2:6" x14ac:dyDescent="0.25">
      <c r="B942" s="1"/>
      <c r="E942" s="5"/>
      <c r="F942" s="5"/>
    </row>
    <row r="943" spans="2:6" x14ac:dyDescent="0.25">
      <c r="B943" s="1"/>
      <c r="E943" s="5"/>
      <c r="F943" s="5"/>
    </row>
    <row r="944" spans="2:6" x14ac:dyDescent="0.25">
      <c r="B944" s="1"/>
      <c r="E944" s="5"/>
      <c r="F944" s="5"/>
    </row>
    <row r="945" spans="2:6" x14ac:dyDescent="0.25">
      <c r="B945" s="1"/>
      <c r="E945" s="5"/>
      <c r="F945" s="5"/>
    </row>
    <row r="946" spans="2:6" x14ac:dyDescent="0.25">
      <c r="B946" s="1"/>
      <c r="E946" s="5"/>
      <c r="F946" s="5"/>
    </row>
    <row r="947" spans="2:6" x14ac:dyDescent="0.25">
      <c r="B947" s="1"/>
      <c r="E947" s="5"/>
      <c r="F947" s="5"/>
    </row>
    <row r="948" spans="2:6" x14ac:dyDescent="0.25">
      <c r="B948" s="1"/>
      <c r="E948" s="5"/>
      <c r="F948" s="5"/>
    </row>
    <row r="949" spans="2:6" x14ac:dyDescent="0.25">
      <c r="B949" s="1"/>
      <c r="E949" s="5"/>
      <c r="F949" s="5"/>
    </row>
    <row r="950" spans="2:6" x14ac:dyDescent="0.25">
      <c r="B950" s="1"/>
      <c r="E950" s="5"/>
      <c r="F950" s="5"/>
    </row>
    <row r="951" spans="2:6" x14ac:dyDescent="0.25">
      <c r="B951" s="1"/>
      <c r="E951" s="5"/>
      <c r="F951" s="5"/>
    </row>
    <row r="952" spans="2:6" x14ac:dyDescent="0.25">
      <c r="B952" s="1"/>
      <c r="E952" s="5"/>
      <c r="F952" s="5"/>
    </row>
    <row r="953" spans="2:6" x14ac:dyDescent="0.25">
      <c r="B953" s="1"/>
      <c r="E953" s="5"/>
      <c r="F953" s="5"/>
    </row>
    <row r="954" spans="2:6" x14ac:dyDescent="0.25">
      <c r="B954" s="1"/>
      <c r="E954" s="5"/>
      <c r="F954" s="5"/>
    </row>
    <row r="955" spans="2:6" x14ac:dyDescent="0.25">
      <c r="B955" s="1"/>
      <c r="E955" s="5"/>
      <c r="F955" s="5"/>
    </row>
    <row r="956" spans="2:6" x14ac:dyDescent="0.25">
      <c r="B956" s="1"/>
      <c r="E956" s="5"/>
      <c r="F956" s="5"/>
    </row>
    <row r="957" spans="2:6" x14ac:dyDescent="0.25">
      <c r="B957" s="1"/>
      <c r="E957" s="5"/>
      <c r="F957" s="5"/>
    </row>
    <row r="958" spans="2:6" x14ac:dyDescent="0.25">
      <c r="B958" s="1"/>
      <c r="E958" s="5"/>
      <c r="F958" s="5"/>
    </row>
    <row r="959" spans="2:6" x14ac:dyDescent="0.25">
      <c r="B959" s="1"/>
      <c r="E959" s="5"/>
      <c r="F959" s="5"/>
    </row>
    <row r="960" spans="2:6" x14ac:dyDescent="0.25">
      <c r="B960" s="1"/>
      <c r="E960" s="5"/>
      <c r="F960" s="5"/>
    </row>
    <row r="961" spans="2:6" x14ac:dyDescent="0.25">
      <c r="B961" s="1"/>
      <c r="E961" s="5"/>
      <c r="F961" s="5"/>
    </row>
    <row r="962" spans="2:6" x14ac:dyDescent="0.25">
      <c r="B962" s="1"/>
      <c r="E962" s="5"/>
      <c r="F962" s="5"/>
    </row>
    <row r="963" spans="2:6" x14ac:dyDescent="0.25">
      <c r="B963" s="1"/>
      <c r="E963" s="5"/>
      <c r="F963" s="5"/>
    </row>
    <row r="964" spans="2:6" x14ac:dyDescent="0.25">
      <c r="B964" s="1"/>
      <c r="E964" s="5"/>
      <c r="F964" s="5"/>
    </row>
    <row r="965" spans="2:6" x14ac:dyDescent="0.25">
      <c r="B965" s="1"/>
      <c r="E965" s="5"/>
      <c r="F965" s="5"/>
    </row>
    <row r="966" spans="2:6" x14ac:dyDescent="0.25">
      <c r="B966" s="1"/>
      <c r="E966" s="5"/>
      <c r="F966" s="5"/>
    </row>
    <row r="967" spans="2:6" x14ac:dyDescent="0.25">
      <c r="B967" s="1"/>
      <c r="E967" s="5"/>
      <c r="F967" s="5"/>
    </row>
    <row r="968" spans="2:6" x14ac:dyDescent="0.25">
      <c r="B968" s="1"/>
      <c r="E968" s="5"/>
      <c r="F968" s="5"/>
    </row>
    <row r="969" spans="2:6" x14ac:dyDescent="0.25">
      <c r="B969" s="1"/>
      <c r="E969" s="5"/>
      <c r="F969" s="5"/>
    </row>
    <row r="970" spans="2:6" x14ac:dyDescent="0.25">
      <c r="B970" s="1"/>
      <c r="E970" s="5"/>
      <c r="F970" s="5"/>
    </row>
    <row r="971" spans="2:6" x14ac:dyDescent="0.25">
      <c r="B971" s="1"/>
      <c r="E971" s="5"/>
      <c r="F971" s="5"/>
    </row>
    <row r="972" spans="2:6" x14ac:dyDescent="0.25">
      <c r="B972" s="1"/>
      <c r="E972" s="5"/>
      <c r="F972" s="5"/>
    </row>
    <row r="973" spans="2:6" x14ac:dyDescent="0.25">
      <c r="B973" s="1"/>
      <c r="E973" s="5"/>
      <c r="F973" s="5"/>
    </row>
    <row r="974" spans="2:6" x14ac:dyDescent="0.25">
      <c r="B974" s="1"/>
      <c r="E974" s="5"/>
      <c r="F974" s="5"/>
    </row>
    <row r="975" spans="2:6" x14ac:dyDescent="0.25">
      <c r="B975" s="1"/>
      <c r="E975" s="5"/>
      <c r="F975" s="5"/>
    </row>
    <row r="976" spans="2:6" x14ac:dyDescent="0.25">
      <c r="B976" s="1"/>
      <c r="E976" s="5"/>
      <c r="F976" s="5"/>
    </row>
    <row r="977" spans="2:6" x14ac:dyDescent="0.25">
      <c r="B977" s="1"/>
      <c r="E977" s="5"/>
      <c r="F977" s="5"/>
    </row>
    <row r="978" spans="2:6" x14ac:dyDescent="0.25">
      <c r="B978" s="1"/>
      <c r="E978" s="5"/>
      <c r="F978" s="5"/>
    </row>
    <row r="979" spans="2:6" x14ac:dyDescent="0.25">
      <c r="B979" s="1"/>
      <c r="E979" s="5"/>
      <c r="F979" s="5"/>
    </row>
    <row r="980" spans="2:6" x14ac:dyDescent="0.25">
      <c r="B980" s="1"/>
      <c r="E980" s="5"/>
      <c r="F980" s="5"/>
    </row>
    <row r="981" spans="2:6" x14ac:dyDescent="0.25">
      <c r="B981" s="1"/>
      <c r="E981" s="5"/>
      <c r="F981" s="5"/>
    </row>
    <row r="982" spans="2:6" x14ac:dyDescent="0.25">
      <c r="B982" s="1"/>
      <c r="E982" s="5"/>
      <c r="F982" s="5"/>
    </row>
    <row r="983" spans="2:6" x14ac:dyDescent="0.25">
      <c r="B983" s="1"/>
      <c r="E983" s="5"/>
      <c r="F983" s="5"/>
    </row>
    <row r="984" spans="2:6" x14ac:dyDescent="0.25">
      <c r="B984" s="1"/>
      <c r="E984" s="5"/>
      <c r="F984" s="5"/>
    </row>
    <row r="985" spans="2:6" x14ac:dyDescent="0.25">
      <c r="B985" s="1"/>
      <c r="E985" s="5"/>
      <c r="F985" s="5"/>
    </row>
    <row r="986" spans="2:6" x14ac:dyDescent="0.25">
      <c r="B986" s="1"/>
      <c r="E986" s="5"/>
      <c r="F986" s="5"/>
    </row>
    <row r="987" spans="2:6" x14ac:dyDescent="0.25">
      <c r="B987" s="1"/>
      <c r="E987" s="5"/>
      <c r="F987" s="5"/>
    </row>
    <row r="988" spans="2:6" x14ac:dyDescent="0.25">
      <c r="B988" s="1"/>
      <c r="E988" s="5"/>
      <c r="F988" s="5"/>
    </row>
    <row r="989" spans="2:6" x14ac:dyDescent="0.25">
      <c r="B989" s="1"/>
      <c r="E989" s="5"/>
      <c r="F989" s="5"/>
    </row>
    <row r="990" spans="2:6" x14ac:dyDescent="0.25">
      <c r="B990" s="1"/>
      <c r="E990" s="5"/>
      <c r="F990" s="5"/>
    </row>
    <row r="991" spans="2:6" x14ac:dyDescent="0.25">
      <c r="B991" s="1"/>
      <c r="E991" s="5"/>
      <c r="F991" s="5"/>
    </row>
    <row r="992" spans="2:6" x14ac:dyDescent="0.25">
      <c r="B992" s="1"/>
      <c r="E992" s="5"/>
      <c r="F992" s="5"/>
    </row>
    <row r="993" spans="2:6" x14ac:dyDescent="0.25">
      <c r="B993" s="1"/>
      <c r="E993" s="5"/>
      <c r="F993" s="5"/>
    </row>
    <row r="994" spans="2:6" x14ac:dyDescent="0.25">
      <c r="B994" s="1"/>
      <c r="E994" s="5"/>
      <c r="F994" s="5"/>
    </row>
    <row r="995" spans="2:6" x14ac:dyDescent="0.25">
      <c r="B995" s="1"/>
      <c r="E995" s="5"/>
      <c r="F995" s="5"/>
    </row>
    <row r="996" spans="2:6" x14ac:dyDescent="0.25">
      <c r="B996" s="1"/>
      <c r="E996" s="5"/>
      <c r="F996" s="5"/>
    </row>
    <row r="997" spans="2:6" x14ac:dyDescent="0.25">
      <c r="B997" s="1"/>
      <c r="E997" s="5"/>
      <c r="F997" s="5"/>
    </row>
    <row r="998" spans="2:6" x14ac:dyDescent="0.25">
      <c r="B998" s="1"/>
      <c r="E998" s="5"/>
      <c r="F998" s="5"/>
    </row>
    <row r="999" spans="2:6" x14ac:dyDescent="0.25">
      <c r="B999" s="1"/>
      <c r="E999" s="5"/>
      <c r="F999" s="5"/>
    </row>
    <row r="1000" spans="2:6" x14ac:dyDescent="0.25">
      <c r="B1000" s="1"/>
      <c r="E1000" s="5"/>
      <c r="F1000" s="5"/>
    </row>
    <row r="1001" spans="2:6" x14ac:dyDescent="0.25">
      <c r="B1001" s="1"/>
      <c r="E1001" s="5"/>
      <c r="F1001" s="5"/>
    </row>
    <row r="1002" spans="2:6" x14ac:dyDescent="0.25">
      <c r="B1002" s="1"/>
      <c r="E1002" s="5"/>
      <c r="F1002" s="5"/>
    </row>
    <row r="1003" spans="2:6" x14ac:dyDescent="0.25">
      <c r="B1003" s="1"/>
      <c r="E1003" s="5"/>
      <c r="F1003" s="5"/>
    </row>
    <row r="1004" spans="2:6" x14ac:dyDescent="0.25">
      <c r="B1004" s="1"/>
      <c r="E1004" s="5"/>
      <c r="F1004" s="5"/>
    </row>
    <row r="1005" spans="2:6" x14ac:dyDescent="0.25">
      <c r="B1005" s="1"/>
      <c r="E1005" s="5"/>
      <c r="F1005" s="5"/>
    </row>
    <row r="1006" spans="2:6" x14ac:dyDescent="0.25">
      <c r="B1006" s="1"/>
      <c r="E1006" s="5"/>
      <c r="F1006" s="5"/>
    </row>
    <row r="1007" spans="2:6" x14ac:dyDescent="0.25">
      <c r="B1007" s="1"/>
      <c r="E1007" s="5"/>
      <c r="F1007" s="5"/>
    </row>
    <row r="1008" spans="2:6" x14ac:dyDescent="0.25">
      <c r="B1008" s="1"/>
      <c r="E1008" s="5"/>
      <c r="F1008" s="5"/>
    </row>
    <row r="1009" spans="2:6" x14ac:dyDescent="0.25">
      <c r="B1009" s="1"/>
      <c r="E1009" s="5"/>
      <c r="F1009" s="5"/>
    </row>
    <row r="1010" spans="2:6" x14ac:dyDescent="0.25">
      <c r="B1010" s="1"/>
      <c r="E1010" s="5"/>
      <c r="F1010" s="5"/>
    </row>
    <row r="1011" spans="2:6" x14ac:dyDescent="0.25">
      <c r="B1011" s="1"/>
      <c r="E1011" s="5"/>
      <c r="F1011" s="5"/>
    </row>
    <row r="1012" spans="2:6" x14ac:dyDescent="0.25">
      <c r="B1012" s="1"/>
      <c r="E1012" s="5"/>
      <c r="F1012" s="5"/>
    </row>
    <row r="1013" spans="2:6" x14ac:dyDescent="0.25">
      <c r="B1013" s="1"/>
      <c r="E1013" s="5"/>
      <c r="F1013" s="5"/>
    </row>
    <row r="1014" spans="2:6" x14ac:dyDescent="0.25">
      <c r="B1014" s="1"/>
      <c r="E1014" s="5"/>
      <c r="F1014" s="5"/>
    </row>
    <row r="1015" spans="2:6" x14ac:dyDescent="0.25">
      <c r="B1015" s="1"/>
      <c r="E1015" s="5"/>
      <c r="F1015" s="5"/>
    </row>
    <row r="1016" spans="2:6" x14ac:dyDescent="0.25">
      <c r="B1016" s="1"/>
      <c r="E1016" s="5"/>
      <c r="F1016" s="5"/>
    </row>
    <row r="1017" spans="2:6" x14ac:dyDescent="0.25">
      <c r="B1017" s="1"/>
      <c r="E1017" s="5"/>
      <c r="F1017" s="5"/>
    </row>
    <row r="1018" spans="2:6" x14ac:dyDescent="0.25">
      <c r="B1018" s="1"/>
      <c r="E1018" s="5"/>
      <c r="F1018" s="5"/>
    </row>
    <row r="1019" spans="2:6" x14ac:dyDescent="0.25">
      <c r="B1019" s="1"/>
      <c r="E1019" s="5"/>
      <c r="F1019" s="5"/>
    </row>
    <row r="1020" spans="2:6" x14ac:dyDescent="0.25">
      <c r="B1020" s="1"/>
      <c r="E1020" s="5"/>
      <c r="F1020" s="5"/>
    </row>
    <row r="1021" spans="2:6" x14ac:dyDescent="0.25">
      <c r="B1021" s="1"/>
      <c r="E1021" s="5"/>
      <c r="F1021" s="5"/>
    </row>
    <row r="1022" spans="2:6" x14ac:dyDescent="0.25">
      <c r="B1022" s="1"/>
      <c r="E1022" s="5"/>
      <c r="F1022" s="5"/>
    </row>
    <row r="1023" spans="2:6" x14ac:dyDescent="0.25">
      <c r="B1023" s="1"/>
      <c r="E1023" s="5"/>
      <c r="F1023" s="5"/>
    </row>
    <row r="1024" spans="2:6" x14ac:dyDescent="0.25">
      <c r="B1024" s="1"/>
      <c r="E1024" s="5"/>
      <c r="F1024" s="5"/>
    </row>
    <row r="1025" spans="2:6" x14ac:dyDescent="0.25">
      <c r="B1025" s="1"/>
      <c r="E1025" s="5"/>
      <c r="F1025" s="5"/>
    </row>
    <row r="1026" spans="2:6" x14ac:dyDescent="0.25">
      <c r="B1026" s="1"/>
      <c r="E1026" s="5"/>
      <c r="F1026" s="5"/>
    </row>
    <row r="1027" spans="2:6" x14ac:dyDescent="0.25">
      <c r="B1027" s="1"/>
      <c r="E1027" s="5"/>
      <c r="F1027" s="5"/>
    </row>
    <row r="1028" spans="2:6" x14ac:dyDescent="0.25">
      <c r="B1028" s="1"/>
      <c r="E1028" s="5"/>
      <c r="F1028" s="5"/>
    </row>
    <row r="1029" spans="2:6" x14ac:dyDescent="0.25">
      <c r="B1029" s="1"/>
      <c r="E1029" s="5"/>
      <c r="F1029" s="5"/>
    </row>
    <row r="1030" spans="2:6" x14ac:dyDescent="0.25">
      <c r="B1030" s="1"/>
      <c r="E1030" s="5"/>
      <c r="F1030" s="5"/>
    </row>
    <row r="1031" spans="2:6" x14ac:dyDescent="0.25">
      <c r="B1031" s="1"/>
      <c r="E1031" s="5"/>
      <c r="F1031" s="5"/>
    </row>
    <row r="1032" spans="2:6" x14ac:dyDescent="0.25">
      <c r="B1032" s="1"/>
      <c r="E1032" s="5"/>
      <c r="F1032" s="5"/>
    </row>
    <row r="1033" spans="2:6" x14ac:dyDescent="0.25">
      <c r="B1033" s="1"/>
      <c r="E1033" s="5"/>
      <c r="F1033" s="5"/>
    </row>
    <row r="1034" spans="2:6" x14ac:dyDescent="0.25">
      <c r="B1034" s="1"/>
      <c r="E1034" s="5"/>
      <c r="F1034" s="5"/>
    </row>
    <row r="1035" spans="2:6" x14ac:dyDescent="0.25">
      <c r="B1035" s="1"/>
      <c r="E1035" s="5"/>
      <c r="F1035" s="5"/>
    </row>
    <row r="1036" spans="2:6" x14ac:dyDescent="0.25">
      <c r="B1036" s="1"/>
      <c r="E1036" s="5"/>
      <c r="F1036" s="5"/>
    </row>
    <row r="1037" spans="2:6" x14ac:dyDescent="0.25">
      <c r="B1037" s="1"/>
      <c r="E1037" s="5"/>
      <c r="F1037" s="5"/>
    </row>
    <row r="1038" spans="2:6" x14ac:dyDescent="0.25">
      <c r="B1038" s="1"/>
      <c r="E1038" s="5"/>
      <c r="F1038" s="5"/>
    </row>
    <row r="1039" spans="2:6" x14ac:dyDescent="0.25">
      <c r="B1039" s="1"/>
      <c r="E1039" s="5"/>
      <c r="F1039" s="5"/>
    </row>
    <row r="1040" spans="2:6" x14ac:dyDescent="0.25">
      <c r="B1040" s="1"/>
      <c r="E1040" s="5"/>
      <c r="F1040" s="5"/>
    </row>
    <row r="1041" spans="2:6" x14ac:dyDescent="0.25">
      <c r="B1041" s="1"/>
      <c r="E1041" s="5"/>
      <c r="F1041" s="5"/>
    </row>
    <row r="1042" spans="2:6" x14ac:dyDescent="0.25">
      <c r="B1042" s="1"/>
      <c r="E1042" s="5"/>
      <c r="F1042" s="5"/>
    </row>
    <row r="1043" spans="2:6" x14ac:dyDescent="0.25">
      <c r="B1043" s="1"/>
      <c r="E1043" s="5"/>
      <c r="F1043" s="5"/>
    </row>
    <row r="1044" spans="2:6" x14ac:dyDescent="0.25">
      <c r="B1044" s="1"/>
      <c r="E1044" s="5"/>
      <c r="F1044" s="5"/>
    </row>
    <row r="1045" spans="2:6" x14ac:dyDescent="0.25">
      <c r="B1045" s="1"/>
      <c r="E1045" s="5"/>
      <c r="F1045" s="5"/>
    </row>
    <row r="1046" spans="2:6" x14ac:dyDescent="0.25">
      <c r="B1046" s="1"/>
      <c r="E1046" s="5"/>
      <c r="F1046" s="5"/>
    </row>
    <row r="1047" spans="2:6" x14ac:dyDescent="0.25">
      <c r="B1047" s="1"/>
      <c r="E1047" s="5"/>
      <c r="F1047" s="5"/>
    </row>
    <row r="1048" spans="2:6" x14ac:dyDescent="0.25">
      <c r="B1048" s="1"/>
      <c r="E1048" s="5"/>
      <c r="F1048" s="5"/>
    </row>
    <row r="1049" spans="2:6" x14ac:dyDescent="0.25">
      <c r="B1049" s="1"/>
      <c r="E1049" s="5"/>
      <c r="F1049" s="5"/>
    </row>
    <row r="1050" spans="2:6" x14ac:dyDescent="0.25">
      <c r="B1050" s="1"/>
      <c r="E1050" s="5"/>
      <c r="F1050" s="5"/>
    </row>
    <row r="1051" spans="2:6" x14ac:dyDescent="0.25">
      <c r="B1051" s="1"/>
      <c r="E1051" s="5"/>
      <c r="F1051" s="5"/>
    </row>
    <row r="1052" spans="2:6" x14ac:dyDescent="0.25">
      <c r="B1052" s="1"/>
      <c r="E1052" s="5"/>
      <c r="F1052" s="5"/>
    </row>
    <row r="1053" spans="2:6" x14ac:dyDescent="0.25">
      <c r="B1053" s="1"/>
      <c r="E1053" s="5"/>
      <c r="F1053" s="5"/>
    </row>
    <row r="1054" spans="2:6" x14ac:dyDescent="0.25">
      <c r="B1054" s="1"/>
      <c r="E1054" s="5"/>
      <c r="F1054" s="5"/>
    </row>
    <row r="1055" spans="2:6" x14ac:dyDescent="0.25">
      <c r="B1055" s="1"/>
      <c r="E1055" s="5"/>
      <c r="F1055" s="5"/>
    </row>
    <row r="1056" spans="2:6" x14ac:dyDescent="0.25">
      <c r="B1056" s="1"/>
      <c r="E1056" s="5"/>
      <c r="F1056" s="5"/>
    </row>
    <row r="1057" spans="2:6" x14ac:dyDescent="0.25">
      <c r="B1057" s="1"/>
      <c r="E1057" s="5"/>
      <c r="F1057" s="5"/>
    </row>
    <row r="1058" spans="2:6" x14ac:dyDescent="0.25">
      <c r="B1058" s="1"/>
      <c r="E1058" s="5"/>
      <c r="F1058" s="5"/>
    </row>
    <row r="1059" spans="2:6" x14ac:dyDescent="0.25">
      <c r="B1059" s="1"/>
      <c r="E1059" s="5"/>
      <c r="F1059" s="5"/>
    </row>
    <row r="1060" spans="2:6" x14ac:dyDescent="0.25">
      <c r="B1060" s="1"/>
      <c r="E1060" s="5"/>
      <c r="F1060" s="5"/>
    </row>
    <row r="1061" spans="2:6" x14ac:dyDescent="0.25">
      <c r="B1061" s="1"/>
      <c r="E1061" s="5"/>
      <c r="F1061" s="5"/>
    </row>
    <row r="1062" spans="2:6" x14ac:dyDescent="0.25">
      <c r="B1062" s="1"/>
      <c r="E1062" s="5"/>
      <c r="F1062" s="5"/>
    </row>
    <row r="1063" spans="2:6" x14ac:dyDescent="0.25">
      <c r="B1063" s="1"/>
      <c r="E1063" s="5"/>
      <c r="F1063" s="5"/>
    </row>
    <row r="1064" spans="2:6" x14ac:dyDescent="0.25">
      <c r="B1064" s="1"/>
      <c r="E1064" s="5"/>
      <c r="F1064" s="5"/>
    </row>
    <row r="1065" spans="2:6" x14ac:dyDescent="0.25">
      <c r="B1065" s="1"/>
      <c r="E1065" s="5"/>
      <c r="F1065" s="5"/>
    </row>
    <row r="1066" spans="2:6" x14ac:dyDescent="0.25">
      <c r="B1066" s="1"/>
      <c r="E1066" s="5"/>
      <c r="F1066" s="5"/>
    </row>
    <row r="1067" spans="2:6" x14ac:dyDescent="0.25">
      <c r="B1067" s="1"/>
      <c r="E1067" s="5"/>
      <c r="F1067" s="5"/>
    </row>
    <row r="1068" spans="2:6" x14ac:dyDescent="0.25">
      <c r="B1068" s="1"/>
      <c r="E1068" s="5"/>
      <c r="F1068" s="5"/>
    </row>
    <row r="1069" spans="2:6" x14ac:dyDescent="0.25">
      <c r="B1069" s="1"/>
      <c r="E1069" s="5"/>
      <c r="F1069" s="5"/>
    </row>
    <row r="1070" spans="2:6" x14ac:dyDescent="0.25">
      <c r="B1070" s="1"/>
      <c r="E1070" s="5"/>
      <c r="F1070" s="5"/>
    </row>
    <row r="1071" spans="2:6" x14ac:dyDescent="0.25">
      <c r="B1071" s="1"/>
      <c r="E1071" s="5"/>
      <c r="F1071" s="5"/>
    </row>
    <row r="1072" spans="2:6" x14ac:dyDescent="0.25">
      <c r="B1072" s="1"/>
      <c r="E1072" s="5"/>
      <c r="F1072" s="5"/>
    </row>
    <row r="1073" spans="2:6" x14ac:dyDescent="0.25">
      <c r="B1073" s="1"/>
      <c r="E1073" s="5"/>
      <c r="F1073" s="5"/>
    </row>
    <row r="1074" spans="2:6" x14ac:dyDescent="0.25">
      <c r="B1074" s="1"/>
      <c r="E1074" s="5"/>
      <c r="F1074" s="5"/>
    </row>
    <row r="1075" spans="2:6" x14ac:dyDescent="0.25">
      <c r="B1075" s="1"/>
      <c r="E1075" s="5"/>
      <c r="F1075" s="5"/>
    </row>
    <row r="1076" spans="2:6" x14ac:dyDescent="0.25">
      <c r="B1076" s="1"/>
      <c r="E1076" s="5"/>
      <c r="F1076" s="5"/>
    </row>
    <row r="1077" spans="2:6" x14ac:dyDescent="0.25">
      <c r="B1077" s="1"/>
      <c r="E1077" s="5"/>
      <c r="F1077" s="5"/>
    </row>
    <row r="1078" spans="2:6" x14ac:dyDescent="0.25">
      <c r="B1078" s="1"/>
      <c r="E1078" s="5"/>
      <c r="F1078" s="5"/>
    </row>
    <row r="1079" spans="2:6" x14ac:dyDescent="0.25">
      <c r="B1079" s="1"/>
      <c r="E1079" s="5"/>
      <c r="F1079" s="5"/>
    </row>
    <row r="1080" spans="2:6" x14ac:dyDescent="0.25">
      <c r="B1080" s="1"/>
      <c r="E1080" s="5"/>
      <c r="F1080" s="5"/>
    </row>
    <row r="1081" spans="2:6" x14ac:dyDescent="0.25">
      <c r="B1081" s="1"/>
      <c r="E1081" s="5"/>
      <c r="F1081" s="5"/>
    </row>
    <row r="1082" spans="2:6" x14ac:dyDescent="0.25">
      <c r="B1082" s="1"/>
      <c r="E1082" s="5"/>
      <c r="F1082" s="5"/>
    </row>
    <row r="1083" spans="2:6" x14ac:dyDescent="0.25">
      <c r="B1083" s="1"/>
      <c r="E1083" s="5"/>
      <c r="F1083" s="5"/>
    </row>
    <row r="1084" spans="2:6" x14ac:dyDescent="0.25">
      <c r="B1084" s="1"/>
      <c r="E1084" s="5"/>
      <c r="F1084" s="5"/>
    </row>
    <row r="1085" spans="2:6" x14ac:dyDescent="0.25">
      <c r="B1085" s="1"/>
      <c r="E1085" s="5"/>
      <c r="F1085" s="5"/>
    </row>
    <row r="1086" spans="2:6" x14ac:dyDescent="0.25">
      <c r="B1086" s="1"/>
      <c r="E1086" s="5"/>
      <c r="F1086" s="5"/>
    </row>
    <row r="1087" spans="2:6" x14ac:dyDescent="0.25">
      <c r="B1087" s="1"/>
      <c r="E1087" s="5"/>
      <c r="F1087" s="5"/>
    </row>
    <row r="1088" spans="2:6" x14ac:dyDescent="0.25">
      <c r="B1088" s="1"/>
      <c r="E1088" s="5"/>
      <c r="F1088" s="5"/>
    </row>
    <row r="1089" spans="2:6" x14ac:dyDescent="0.25">
      <c r="B1089" s="1"/>
      <c r="E1089" s="5"/>
      <c r="F1089" s="5"/>
    </row>
    <row r="1090" spans="2:6" x14ac:dyDescent="0.25">
      <c r="B1090" s="1"/>
      <c r="E1090" s="5"/>
      <c r="F1090" s="5"/>
    </row>
    <row r="1091" spans="2:6" x14ac:dyDescent="0.25">
      <c r="B1091" s="1"/>
      <c r="E1091" s="5"/>
      <c r="F1091" s="5"/>
    </row>
    <row r="1092" spans="2:6" x14ac:dyDescent="0.25">
      <c r="B1092" s="1"/>
      <c r="E1092" s="5"/>
      <c r="F1092" s="5"/>
    </row>
    <row r="1093" spans="2:6" x14ac:dyDescent="0.25">
      <c r="B1093" s="1"/>
      <c r="E1093" s="5"/>
      <c r="F1093" s="5"/>
    </row>
    <row r="1094" spans="2:6" x14ac:dyDescent="0.25">
      <c r="B1094" s="1"/>
      <c r="E1094" s="5"/>
      <c r="F1094" s="5"/>
    </row>
    <row r="1095" spans="2:6" x14ac:dyDescent="0.25">
      <c r="B1095" s="1"/>
      <c r="E1095" s="5"/>
      <c r="F1095" s="5"/>
    </row>
    <row r="1096" spans="2:6" x14ac:dyDescent="0.25">
      <c r="B1096" s="1"/>
      <c r="E1096" s="5"/>
      <c r="F1096" s="5"/>
    </row>
    <row r="1097" spans="2:6" x14ac:dyDescent="0.25">
      <c r="B1097" s="1"/>
      <c r="E1097" s="5"/>
      <c r="F1097" s="5"/>
    </row>
    <row r="1098" spans="2:6" x14ac:dyDescent="0.25">
      <c r="B1098" s="1"/>
      <c r="E1098" s="5"/>
      <c r="F1098" s="5"/>
    </row>
    <row r="1099" spans="2:6" x14ac:dyDescent="0.25">
      <c r="B1099" s="1"/>
      <c r="E1099" s="5"/>
      <c r="F1099" s="5"/>
    </row>
    <row r="1100" spans="2:6" x14ac:dyDescent="0.25">
      <c r="B1100" s="1"/>
      <c r="E1100" s="5"/>
      <c r="F1100" s="5"/>
    </row>
    <row r="1101" spans="2:6" x14ac:dyDescent="0.25">
      <c r="B1101" s="1"/>
      <c r="E1101" s="5"/>
      <c r="F1101" s="5"/>
    </row>
    <row r="1102" spans="2:6" x14ac:dyDescent="0.25">
      <c r="B1102" s="1"/>
      <c r="E1102" s="5"/>
      <c r="F1102" s="5"/>
    </row>
    <row r="1103" spans="2:6" x14ac:dyDescent="0.25">
      <c r="B1103" s="1"/>
      <c r="E1103" s="5"/>
      <c r="F1103" s="5"/>
    </row>
    <row r="1104" spans="2:6" x14ac:dyDescent="0.25">
      <c r="B1104" s="1"/>
      <c r="E1104" s="5"/>
      <c r="F1104" s="5"/>
    </row>
    <row r="1105" spans="2:6" x14ac:dyDescent="0.25">
      <c r="B1105" s="1"/>
      <c r="E1105" s="5"/>
      <c r="F1105" s="5"/>
    </row>
    <row r="1106" spans="2:6" x14ac:dyDescent="0.25">
      <c r="B1106" s="1"/>
      <c r="E1106" s="5"/>
      <c r="F1106" s="5"/>
    </row>
    <row r="1107" spans="2:6" x14ac:dyDescent="0.25">
      <c r="B1107" s="1"/>
      <c r="E1107" s="5"/>
      <c r="F1107" s="5"/>
    </row>
    <row r="1108" spans="2:6" x14ac:dyDescent="0.25">
      <c r="B1108" s="1"/>
      <c r="E1108" s="5"/>
      <c r="F1108" s="5"/>
    </row>
    <row r="1109" spans="2:6" x14ac:dyDescent="0.25">
      <c r="B1109" s="1"/>
      <c r="E1109" s="5"/>
      <c r="F1109" s="5"/>
    </row>
    <row r="1110" spans="2:6" x14ac:dyDescent="0.25">
      <c r="B1110" s="1"/>
      <c r="E1110" s="5"/>
      <c r="F1110" s="5"/>
    </row>
    <row r="1111" spans="2:6" x14ac:dyDescent="0.25">
      <c r="B1111" s="1"/>
      <c r="E1111" s="5"/>
      <c r="F1111" s="5"/>
    </row>
    <row r="1112" spans="2:6" x14ac:dyDescent="0.25">
      <c r="B1112" s="1"/>
      <c r="E1112" s="5"/>
      <c r="F1112" s="5"/>
    </row>
    <row r="1113" spans="2:6" x14ac:dyDescent="0.25">
      <c r="B1113" s="1"/>
      <c r="E1113" s="5"/>
      <c r="F1113" s="5"/>
    </row>
    <row r="1114" spans="2:6" x14ac:dyDescent="0.25">
      <c r="B1114" s="1"/>
      <c r="E1114" s="5"/>
      <c r="F1114" s="5"/>
    </row>
    <row r="1115" spans="2:6" x14ac:dyDescent="0.25">
      <c r="B1115" s="1"/>
      <c r="E1115" s="5"/>
      <c r="F1115" s="5"/>
    </row>
    <row r="1116" spans="2:6" x14ac:dyDescent="0.25">
      <c r="B1116" s="1"/>
      <c r="E1116" s="5"/>
      <c r="F1116" s="5"/>
    </row>
    <row r="1117" spans="2:6" x14ac:dyDescent="0.25">
      <c r="B1117" s="1"/>
      <c r="E1117" s="5"/>
      <c r="F1117" s="5"/>
    </row>
    <row r="1118" spans="2:6" x14ac:dyDescent="0.25">
      <c r="B1118" s="1"/>
      <c r="E1118" s="5"/>
      <c r="F1118" s="5"/>
    </row>
    <row r="1119" spans="2:6" x14ac:dyDescent="0.25">
      <c r="B1119" s="1"/>
      <c r="E1119" s="5"/>
      <c r="F1119" s="5"/>
    </row>
    <row r="1120" spans="2:6" x14ac:dyDescent="0.25">
      <c r="B1120" s="1"/>
      <c r="E1120" s="5"/>
      <c r="F1120" s="5"/>
    </row>
    <row r="1121" spans="2:6" x14ac:dyDescent="0.25">
      <c r="B1121" s="1"/>
      <c r="E1121" s="5"/>
      <c r="F1121" s="5"/>
    </row>
    <row r="1122" spans="2:6" x14ac:dyDescent="0.25">
      <c r="B1122" s="1"/>
      <c r="E1122" s="5"/>
      <c r="F1122" s="5"/>
    </row>
    <row r="1123" spans="2:6" x14ac:dyDescent="0.25">
      <c r="B1123" s="1"/>
      <c r="E1123" s="5"/>
      <c r="F1123" s="5"/>
    </row>
    <row r="1124" spans="2:6" x14ac:dyDescent="0.25">
      <c r="B1124" s="1"/>
      <c r="E1124" s="5"/>
      <c r="F1124" s="5"/>
    </row>
    <row r="1125" spans="2:6" x14ac:dyDescent="0.25">
      <c r="B1125" s="1"/>
      <c r="E1125" s="5"/>
      <c r="F1125" s="5"/>
    </row>
    <row r="1126" spans="2:6" x14ac:dyDescent="0.25">
      <c r="B1126" s="1"/>
      <c r="E1126" s="5"/>
      <c r="F1126" s="5"/>
    </row>
    <row r="1127" spans="2:6" x14ac:dyDescent="0.25">
      <c r="B1127" s="1"/>
      <c r="E1127" s="5"/>
      <c r="F1127" s="5"/>
    </row>
    <row r="1128" spans="2:6" x14ac:dyDescent="0.25">
      <c r="B1128" s="1"/>
      <c r="E1128" s="5"/>
      <c r="F1128" s="5"/>
    </row>
    <row r="1129" spans="2:6" x14ac:dyDescent="0.25">
      <c r="B1129" s="1"/>
      <c r="E1129" s="5"/>
      <c r="F1129" s="5"/>
    </row>
    <row r="1130" spans="2:6" x14ac:dyDescent="0.25">
      <c r="B1130" s="1"/>
      <c r="E1130" s="5"/>
      <c r="F1130" s="5"/>
    </row>
    <row r="1131" spans="2:6" x14ac:dyDescent="0.25">
      <c r="B1131" s="1"/>
      <c r="E1131" s="5"/>
      <c r="F1131" s="5"/>
    </row>
    <row r="1132" spans="2:6" x14ac:dyDescent="0.25">
      <c r="B1132" s="1"/>
      <c r="E1132" s="5"/>
      <c r="F1132" s="5"/>
    </row>
    <row r="1133" spans="2:6" x14ac:dyDescent="0.25">
      <c r="B1133" s="1"/>
      <c r="E1133" s="5"/>
      <c r="F1133" s="5"/>
    </row>
    <row r="1134" spans="2:6" x14ac:dyDescent="0.25">
      <c r="B1134" s="1"/>
      <c r="E1134" s="5"/>
      <c r="F1134" s="5"/>
    </row>
    <row r="1135" spans="2:6" x14ac:dyDescent="0.25">
      <c r="B1135" s="1"/>
      <c r="E1135" s="5"/>
      <c r="F1135" s="5"/>
    </row>
    <row r="1136" spans="2:6" x14ac:dyDescent="0.25">
      <c r="B1136" s="1"/>
      <c r="E1136" s="5"/>
      <c r="F1136" s="5"/>
    </row>
    <row r="1137" spans="2:6" x14ac:dyDescent="0.25">
      <c r="B1137" s="1"/>
      <c r="E1137" s="5"/>
      <c r="F1137" s="5"/>
    </row>
    <row r="1138" spans="2:6" x14ac:dyDescent="0.25">
      <c r="B1138" s="1"/>
      <c r="E1138" s="5"/>
      <c r="F1138" s="5"/>
    </row>
    <row r="1139" spans="2:6" x14ac:dyDescent="0.25">
      <c r="B1139" s="1"/>
      <c r="E1139" s="5"/>
      <c r="F1139" s="5"/>
    </row>
    <row r="1140" spans="2:6" x14ac:dyDescent="0.25">
      <c r="B1140" s="1"/>
      <c r="E1140" s="5"/>
      <c r="F1140" s="5"/>
    </row>
    <row r="1141" spans="2:6" x14ac:dyDescent="0.25">
      <c r="B1141" s="1"/>
      <c r="E1141" s="5"/>
      <c r="F1141" s="5"/>
    </row>
    <row r="1142" spans="2:6" x14ac:dyDescent="0.25">
      <c r="B1142" s="1"/>
      <c r="E1142" s="5"/>
      <c r="F1142" s="5"/>
    </row>
    <row r="1143" spans="2:6" x14ac:dyDescent="0.25">
      <c r="B1143" s="1"/>
      <c r="E1143" s="5"/>
      <c r="F1143" s="5"/>
    </row>
    <row r="1144" spans="2:6" x14ac:dyDescent="0.25">
      <c r="B1144" s="1"/>
      <c r="E1144" s="5"/>
      <c r="F1144" s="5"/>
    </row>
    <row r="1145" spans="2:6" x14ac:dyDescent="0.25">
      <c r="B1145" s="1"/>
      <c r="E1145" s="5"/>
      <c r="F1145" s="5"/>
    </row>
    <row r="1146" spans="2:6" x14ac:dyDescent="0.25">
      <c r="B1146" s="1"/>
      <c r="E1146" s="5"/>
      <c r="F1146" s="5"/>
    </row>
    <row r="1147" spans="2:6" x14ac:dyDescent="0.25">
      <c r="B1147" s="1"/>
      <c r="E1147" s="5"/>
      <c r="F1147" s="5"/>
    </row>
    <row r="1148" spans="2:6" x14ac:dyDescent="0.25">
      <c r="B1148" s="1"/>
      <c r="E1148" s="5"/>
      <c r="F1148" s="5"/>
    </row>
    <row r="1149" spans="2:6" x14ac:dyDescent="0.25">
      <c r="B1149" s="1"/>
      <c r="E1149" s="5"/>
      <c r="F1149" s="5"/>
    </row>
    <row r="1150" spans="2:6" x14ac:dyDescent="0.25">
      <c r="B1150" s="1"/>
      <c r="E1150" s="5"/>
      <c r="F1150" s="5"/>
    </row>
    <row r="1151" spans="2:6" x14ac:dyDescent="0.25">
      <c r="B1151" s="1"/>
      <c r="E1151" s="5"/>
      <c r="F1151" s="5"/>
    </row>
    <row r="1152" spans="2:6" x14ac:dyDescent="0.25">
      <c r="B1152" s="1"/>
      <c r="E1152" s="5"/>
      <c r="F1152" s="5"/>
    </row>
    <row r="1153" spans="2:6" x14ac:dyDescent="0.25">
      <c r="B1153" s="1"/>
      <c r="E1153" s="5"/>
      <c r="F1153" s="5"/>
    </row>
    <row r="1154" spans="2:6" x14ac:dyDescent="0.25">
      <c r="B1154" s="1"/>
      <c r="E1154" s="5"/>
      <c r="F1154" s="5"/>
    </row>
    <row r="1155" spans="2:6" x14ac:dyDescent="0.25">
      <c r="B1155" s="1"/>
      <c r="E1155" s="5"/>
      <c r="F1155" s="5"/>
    </row>
    <row r="1156" spans="2:6" x14ac:dyDescent="0.25">
      <c r="B1156" s="1"/>
      <c r="E1156" s="5"/>
      <c r="F1156" s="5"/>
    </row>
    <row r="1157" spans="2:6" x14ac:dyDescent="0.25">
      <c r="B1157" s="1"/>
      <c r="E1157" s="5"/>
      <c r="F1157" s="5"/>
    </row>
    <row r="1158" spans="2:6" x14ac:dyDescent="0.25">
      <c r="B1158" s="1"/>
      <c r="E1158" s="5"/>
      <c r="F1158" s="5"/>
    </row>
    <row r="1159" spans="2:6" x14ac:dyDescent="0.25">
      <c r="B1159" s="1"/>
      <c r="E1159" s="5"/>
      <c r="F1159" s="5"/>
    </row>
    <row r="1160" spans="2:6" x14ac:dyDescent="0.25">
      <c r="B1160" s="1"/>
      <c r="E1160" s="5"/>
      <c r="F1160" s="5"/>
    </row>
    <row r="1161" spans="2:6" x14ac:dyDescent="0.25">
      <c r="B1161" s="1"/>
      <c r="E1161" s="5"/>
      <c r="F1161" s="5"/>
    </row>
    <row r="1162" spans="2:6" x14ac:dyDescent="0.25">
      <c r="B1162" s="1"/>
      <c r="E1162" s="5"/>
      <c r="F1162" s="5"/>
    </row>
    <row r="1163" spans="2:6" x14ac:dyDescent="0.25">
      <c r="B1163" s="1"/>
      <c r="E1163" s="5"/>
      <c r="F1163" s="5"/>
    </row>
    <row r="1164" spans="2:6" x14ac:dyDescent="0.25">
      <c r="B1164" s="1"/>
      <c r="E1164" s="5"/>
      <c r="F1164" s="5"/>
    </row>
    <row r="1165" spans="2:6" x14ac:dyDescent="0.25">
      <c r="B1165" s="1"/>
      <c r="E1165" s="5"/>
      <c r="F1165" s="5"/>
    </row>
    <row r="1166" spans="2:6" x14ac:dyDescent="0.25">
      <c r="B1166" s="1"/>
      <c r="E1166" s="5"/>
      <c r="F1166" s="5"/>
    </row>
    <row r="1167" spans="2:6" x14ac:dyDescent="0.25">
      <c r="B1167" s="1"/>
      <c r="E1167" s="5"/>
      <c r="F1167" s="5"/>
    </row>
    <row r="1168" spans="2:6" x14ac:dyDescent="0.25">
      <c r="B1168" s="1"/>
      <c r="E1168" s="5"/>
      <c r="F1168" s="5"/>
    </row>
    <row r="1169" spans="2:6" x14ac:dyDescent="0.25">
      <c r="B1169" s="1"/>
      <c r="E1169" s="5"/>
      <c r="F1169" s="5"/>
    </row>
    <row r="1170" spans="2:6" x14ac:dyDescent="0.25">
      <c r="B1170" s="1"/>
      <c r="E1170" s="5"/>
      <c r="F1170" s="5"/>
    </row>
    <row r="1171" spans="2:6" x14ac:dyDescent="0.25">
      <c r="B1171" s="1"/>
      <c r="E1171" s="5"/>
      <c r="F1171" s="5"/>
    </row>
    <row r="1172" spans="2:6" x14ac:dyDescent="0.25">
      <c r="B1172" s="1"/>
      <c r="E1172" s="5"/>
      <c r="F1172" s="5"/>
    </row>
    <row r="1173" spans="2:6" x14ac:dyDescent="0.25">
      <c r="B1173" s="1"/>
      <c r="E1173" s="5"/>
      <c r="F1173" s="5"/>
    </row>
    <row r="1174" spans="2:6" x14ac:dyDescent="0.25">
      <c r="B1174" s="1"/>
      <c r="E1174" s="5"/>
      <c r="F1174" s="5"/>
    </row>
    <row r="1175" spans="2:6" x14ac:dyDescent="0.25">
      <c r="B1175" s="1"/>
      <c r="E1175" s="5"/>
      <c r="F1175" s="5"/>
    </row>
    <row r="1176" spans="2:6" x14ac:dyDescent="0.25">
      <c r="B1176" s="1"/>
      <c r="E1176" s="5"/>
      <c r="F1176" s="5"/>
    </row>
    <row r="1177" spans="2:6" x14ac:dyDescent="0.25">
      <c r="B1177" s="1"/>
      <c r="E1177" s="5"/>
      <c r="F1177" s="5"/>
    </row>
    <row r="1178" spans="2:6" x14ac:dyDescent="0.25">
      <c r="B1178" s="1"/>
      <c r="E1178" s="5"/>
      <c r="F1178" s="5"/>
    </row>
    <row r="1179" spans="2:6" x14ac:dyDescent="0.25">
      <c r="B1179" s="1"/>
      <c r="E1179" s="5"/>
      <c r="F1179" s="5"/>
    </row>
    <row r="1180" spans="2:6" x14ac:dyDescent="0.25">
      <c r="B1180" s="1"/>
      <c r="E1180" s="5"/>
      <c r="F1180" s="5"/>
    </row>
    <row r="1181" spans="2:6" x14ac:dyDescent="0.25">
      <c r="B1181" s="1"/>
      <c r="E1181" s="5"/>
      <c r="F1181" s="5"/>
    </row>
    <row r="1182" spans="2:6" x14ac:dyDescent="0.25">
      <c r="B1182" s="1"/>
      <c r="E1182" s="5"/>
      <c r="F1182" s="5"/>
    </row>
    <row r="1183" spans="2:6" x14ac:dyDescent="0.25">
      <c r="B1183" s="1"/>
      <c r="E1183" s="5"/>
      <c r="F1183" s="5"/>
    </row>
    <row r="1184" spans="2:6" x14ac:dyDescent="0.25">
      <c r="B1184" s="1"/>
      <c r="E1184" s="5"/>
      <c r="F1184" s="5"/>
    </row>
    <row r="1185" spans="2:6" x14ac:dyDescent="0.25">
      <c r="B1185" s="1"/>
      <c r="E1185" s="5"/>
      <c r="F1185" s="5"/>
    </row>
    <row r="1186" spans="2:6" x14ac:dyDescent="0.25">
      <c r="B1186" s="1"/>
      <c r="E1186" s="5"/>
      <c r="F1186" s="5"/>
    </row>
    <row r="1187" spans="2:6" x14ac:dyDescent="0.25">
      <c r="B1187" s="1"/>
      <c r="E1187" s="5"/>
      <c r="F1187" s="5"/>
    </row>
    <row r="1188" spans="2:6" x14ac:dyDescent="0.25">
      <c r="B1188" s="1"/>
      <c r="E1188" s="5"/>
      <c r="F1188" s="5"/>
    </row>
    <row r="1189" spans="2:6" x14ac:dyDescent="0.25">
      <c r="B1189" s="1"/>
      <c r="E1189" s="5"/>
      <c r="F1189" s="5"/>
    </row>
    <row r="1190" spans="2:6" x14ac:dyDescent="0.25">
      <c r="B1190" s="1"/>
      <c r="E1190" s="5"/>
      <c r="F1190" s="5"/>
    </row>
    <row r="1191" spans="2:6" x14ac:dyDescent="0.25">
      <c r="B1191" s="1"/>
      <c r="E1191" s="5"/>
      <c r="F1191" s="5"/>
    </row>
    <row r="1192" spans="2:6" x14ac:dyDescent="0.25">
      <c r="B1192" s="1"/>
      <c r="E1192" s="5"/>
      <c r="F1192" s="5"/>
    </row>
    <row r="1193" spans="2:6" x14ac:dyDescent="0.25">
      <c r="B1193" s="1"/>
      <c r="E1193" s="5"/>
      <c r="F1193" s="5"/>
    </row>
    <row r="1194" spans="2:6" x14ac:dyDescent="0.25">
      <c r="B1194" s="1"/>
      <c r="E1194" s="5"/>
      <c r="F1194" s="5"/>
    </row>
    <row r="1195" spans="2:6" x14ac:dyDescent="0.25">
      <c r="B1195" s="1"/>
      <c r="E1195" s="5"/>
      <c r="F1195" s="5"/>
    </row>
    <row r="1196" spans="2:6" x14ac:dyDescent="0.25">
      <c r="B1196" s="1"/>
      <c r="E1196" s="5"/>
      <c r="F1196" s="5"/>
    </row>
    <row r="1197" spans="2:6" x14ac:dyDescent="0.25">
      <c r="B1197" s="1"/>
      <c r="E1197" s="5"/>
      <c r="F1197" s="5"/>
    </row>
    <row r="1198" spans="2:6" x14ac:dyDescent="0.25">
      <c r="B1198" s="1"/>
      <c r="E1198" s="5"/>
      <c r="F1198" s="5"/>
    </row>
    <row r="1199" spans="2:6" x14ac:dyDescent="0.25">
      <c r="B1199" s="1"/>
      <c r="E1199" s="5"/>
      <c r="F1199" s="5"/>
    </row>
    <row r="1200" spans="2:6" x14ac:dyDescent="0.25">
      <c r="B1200" s="1"/>
      <c r="E1200" s="5"/>
      <c r="F1200" s="5"/>
    </row>
    <row r="1201" spans="2:6" x14ac:dyDescent="0.25">
      <c r="B1201" s="1"/>
      <c r="E1201" s="5"/>
      <c r="F1201" s="5"/>
    </row>
    <row r="1202" spans="2:6" x14ac:dyDescent="0.25">
      <c r="B1202" s="1"/>
      <c r="E1202" s="5"/>
      <c r="F1202" s="5"/>
    </row>
    <row r="1203" spans="2:6" x14ac:dyDescent="0.25">
      <c r="B1203" s="1"/>
      <c r="E1203" s="5"/>
      <c r="F1203" s="5"/>
    </row>
    <row r="1204" spans="2:6" x14ac:dyDescent="0.25">
      <c r="B1204" s="1"/>
      <c r="E1204" s="5"/>
      <c r="F1204" s="5"/>
    </row>
    <row r="1205" spans="2:6" x14ac:dyDescent="0.25">
      <c r="B1205" s="1"/>
      <c r="E1205" s="5"/>
      <c r="F1205" s="5"/>
    </row>
    <row r="1206" spans="2:6" x14ac:dyDescent="0.25">
      <c r="B1206" s="1"/>
      <c r="E1206" s="5"/>
      <c r="F1206" s="5"/>
    </row>
    <row r="1207" spans="2:6" x14ac:dyDescent="0.25">
      <c r="B1207" s="1"/>
      <c r="E1207" s="5"/>
      <c r="F1207" s="5"/>
    </row>
    <row r="1208" spans="2:6" x14ac:dyDescent="0.25">
      <c r="B1208" s="1"/>
      <c r="E1208" s="5"/>
      <c r="F1208" s="5"/>
    </row>
    <row r="1209" spans="2:6" x14ac:dyDescent="0.25">
      <c r="B1209" s="1"/>
      <c r="E1209" s="5"/>
      <c r="F1209" s="5"/>
    </row>
    <row r="1210" spans="2:6" x14ac:dyDescent="0.25">
      <c r="B1210" s="1"/>
      <c r="E1210" s="5"/>
      <c r="F1210" s="5"/>
    </row>
    <row r="1211" spans="2:6" x14ac:dyDescent="0.25">
      <c r="B1211" s="1"/>
      <c r="E1211" s="5"/>
      <c r="F1211" s="5"/>
    </row>
    <row r="1212" spans="2:6" x14ac:dyDescent="0.25">
      <c r="B1212" s="1"/>
      <c r="E1212" s="5"/>
      <c r="F1212" s="5"/>
    </row>
    <row r="1213" spans="2:6" x14ac:dyDescent="0.25">
      <c r="B1213" s="1"/>
      <c r="E1213" s="5"/>
      <c r="F1213" s="5"/>
    </row>
    <row r="1214" spans="2:6" x14ac:dyDescent="0.25">
      <c r="B1214" s="1"/>
      <c r="E1214" s="5"/>
      <c r="F1214" s="5"/>
    </row>
    <row r="1215" spans="2:6" x14ac:dyDescent="0.25">
      <c r="B1215" s="1"/>
      <c r="E1215" s="5"/>
      <c r="F1215" s="5"/>
    </row>
    <row r="1216" spans="2:6" x14ac:dyDescent="0.25">
      <c r="B1216" s="1"/>
      <c r="E1216" s="5"/>
      <c r="F1216" s="5"/>
    </row>
    <row r="1217" spans="2:6" x14ac:dyDescent="0.25">
      <c r="B1217" s="1"/>
      <c r="E1217" s="5"/>
      <c r="F1217" s="5"/>
    </row>
    <row r="1218" spans="2:6" x14ac:dyDescent="0.25">
      <c r="B1218" s="1"/>
      <c r="E1218" s="5"/>
      <c r="F1218" s="5"/>
    </row>
    <row r="1219" spans="2:6" x14ac:dyDescent="0.25">
      <c r="B1219" s="1"/>
      <c r="E1219" s="5"/>
      <c r="F1219" s="5"/>
    </row>
    <row r="1220" spans="2:6" x14ac:dyDescent="0.25">
      <c r="B1220" s="1"/>
      <c r="E1220" s="5"/>
      <c r="F1220" s="5"/>
    </row>
    <row r="1221" spans="2:6" x14ac:dyDescent="0.25">
      <c r="B1221" s="1"/>
      <c r="E1221" s="5"/>
      <c r="F1221" s="5"/>
    </row>
    <row r="1222" spans="2:6" x14ac:dyDescent="0.25">
      <c r="B1222" s="1"/>
      <c r="E1222" s="5"/>
      <c r="F1222" s="5"/>
    </row>
    <row r="1223" spans="2:6" x14ac:dyDescent="0.25">
      <c r="B1223" s="1"/>
      <c r="E1223" s="5"/>
      <c r="F1223" s="5"/>
    </row>
    <row r="1224" spans="2:6" x14ac:dyDescent="0.25">
      <c r="B1224" s="1"/>
      <c r="E1224" s="5"/>
      <c r="F1224" s="5"/>
    </row>
    <row r="1225" spans="2:6" x14ac:dyDescent="0.25">
      <c r="B1225" s="1"/>
      <c r="E1225" s="5"/>
      <c r="F1225" s="5"/>
    </row>
    <row r="1226" spans="2:6" x14ac:dyDescent="0.25">
      <c r="B1226" s="1"/>
      <c r="E1226" s="5"/>
      <c r="F1226" s="5"/>
    </row>
    <row r="1227" spans="2:6" x14ac:dyDescent="0.25">
      <c r="B1227" s="1"/>
      <c r="E1227" s="5"/>
      <c r="F1227" s="5"/>
    </row>
    <row r="1228" spans="2:6" x14ac:dyDescent="0.25">
      <c r="B1228" s="1"/>
      <c r="E1228" s="5"/>
      <c r="F1228" s="5"/>
    </row>
    <row r="1229" spans="2:6" x14ac:dyDescent="0.25">
      <c r="B1229" s="1"/>
      <c r="E1229" s="5"/>
      <c r="F1229" s="5"/>
    </row>
    <row r="1230" spans="2:6" x14ac:dyDescent="0.25">
      <c r="B1230" s="1"/>
      <c r="E1230" s="5"/>
      <c r="F1230" s="5"/>
    </row>
    <row r="1231" spans="2:6" x14ac:dyDescent="0.25">
      <c r="B1231" s="1"/>
      <c r="E1231" s="5"/>
      <c r="F1231" s="5"/>
    </row>
    <row r="1232" spans="2:6" x14ac:dyDescent="0.25">
      <c r="B1232" s="1"/>
      <c r="E1232" s="5"/>
      <c r="F1232" s="5"/>
    </row>
    <row r="1233" spans="2:6" x14ac:dyDescent="0.25">
      <c r="B1233" s="1"/>
      <c r="E1233" s="5"/>
      <c r="F1233" s="5"/>
    </row>
    <row r="1234" spans="2:6" x14ac:dyDescent="0.25">
      <c r="B1234" s="1"/>
      <c r="E1234" s="5"/>
      <c r="F1234" s="5"/>
    </row>
    <row r="1235" spans="2:6" x14ac:dyDescent="0.25">
      <c r="B1235" s="1"/>
      <c r="E1235" s="5"/>
      <c r="F1235" s="5"/>
    </row>
    <row r="1236" spans="2:6" x14ac:dyDescent="0.25">
      <c r="B1236" s="1"/>
      <c r="E1236" s="5"/>
      <c r="F1236" s="5"/>
    </row>
    <row r="1237" spans="2:6" x14ac:dyDescent="0.25">
      <c r="B1237" s="1"/>
      <c r="E1237" s="5"/>
      <c r="F1237" s="5"/>
    </row>
    <row r="1238" spans="2:6" x14ac:dyDescent="0.25">
      <c r="B1238" s="1"/>
      <c r="E1238" s="5"/>
      <c r="F1238" s="5"/>
    </row>
    <row r="1239" spans="2:6" x14ac:dyDescent="0.25">
      <c r="B1239" s="1"/>
      <c r="E1239" s="5"/>
      <c r="F1239" s="5"/>
    </row>
    <row r="1240" spans="2:6" x14ac:dyDescent="0.25">
      <c r="B1240" s="1"/>
      <c r="E1240" s="5"/>
      <c r="F1240" s="5"/>
    </row>
    <row r="1241" spans="2:6" x14ac:dyDescent="0.25">
      <c r="B1241" s="1"/>
      <c r="E1241" s="5"/>
      <c r="F1241" s="5"/>
    </row>
    <row r="1242" spans="2:6" x14ac:dyDescent="0.25">
      <c r="B1242" s="1"/>
      <c r="E1242" s="5"/>
      <c r="F1242" s="5"/>
    </row>
    <row r="1243" spans="2:6" x14ac:dyDescent="0.25">
      <c r="B1243" s="1"/>
      <c r="E1243" s="5"/>
      <c r="F1243" s="5"/>
    </row>
    <row r="1244" spans="2:6" x14ac:dyDescent="0.25">
      <c r="B1244" s="1"/>
      <c r="E1244" s="5"/>
      <c r="F1244" s="5"/>
    </row>
    <row r="1245" spans="2:6" x14ac:dyDescent="0.25">
      <c r="B1245" s="1"/>
      <c r="E1245" s="5"/>
      <c r="F1245" s="5"/>
    </row>
    <row r="1246" spans="2:6" x14ac:dyDescent="0.25">
      <c r="B1246" s="1"/>
      <c r="E1246" s="5"/>
      <c r="F1246" s="5"/>
    </row>
    <row r="1247" spans="2:6" x14ac:dyDescent="0.25">
      <c r="B1247" s="1"/>
      <c r="E1247" s="5"/>
      <c r="F1247" s="5"/>
    </row>
    <row r="1248" spans="2:6" x14ac:dyDescent="0.25">
      <c r="B1248" s="1"/>
      <c r="E1248" s="5"/>
      <c r="F1248" s="5"/>
    </row>
    <row r="1249" spans="2:6" x14ac:dyDescent="0.25">
      <c r="B1249" s="1"/>
      <c r="E1249" s="5"/>
      <c r="F1249" s="5"/>
    </row>
    <row r="1250" spans="2:6" x14ac:dyDescent="0.25">
      <c r="B1250" s="1"/>
      <c r="E1250" s="5"/>
      <c r="F1250" s="5"/>
    </row>
    <row r="1251" spans="2:6" x14ac:dyDescent="0.25">
      <c r="B1251" s="1"/>
      <c r="E1251" s="5"/>
      <c r="F1251" s="5"/>
    </row>
    <row r="1252" spans="2:6" x14ac:dyDescent="0.25">
      <c r="B1252" s="1"/>
      <c r="E1252" s="5"/>
      <c r="F1252" s="5"/>
    </row>
    <row r="1253" spans="2:6" x14ac:dyDescent="0.25">
      <c r="B1253" s="1"/>
      <c r="E1253" s="5"/>
      <c r="F1253" s="5"/>
    </row>
    <row r="1254" spans="2:6" x14ac:dyDescent="0.25">
      <c r="B1254" s="1"/>
      <c r="E1254" s="5"/>
      <c r="F1254" s="5"/>
    </row>
    <row r="1255" spans="2:6" x14ac:dyDescent="0.25">
      <c r="B1255" s="1"/>
      <c r="E1255" s="5"/>
      <c r="F1255" s="5"/>
    </row>
    <row r="1256" spans="2:6" x14ac:dyDescent="0.25">
      <c r="B1256" s="1"/>
      <c r="E1256" s="5"/>
      <c r="F1256" s="5"/>
    </row>
    <row r="1257" spans="2:6" x14ac:dyDescent="0.25">
      <c r="B1257" s="1"/>
      <c r="E1257" s="5"/>
      <c r="F1257" s="5"/>
    </row>
    <row r="1258" spans="2:6" x14ac:dyDescent="0.25">
      <c r="B1258" s="1"/>
      <c r="E1258" s="5"/>
      <c r="F1258" s="5"/>
    </row>
    <row r="1259" spans="2:6" x14ac:dyDescent="0.25">
      <c r="B1259" s="1"/>
      <c r="E1259" s="5"/>
      <c r="F1259" s="5"/>
    </row>
    <row r="1260" spans="2:6" x14ac:dyDescent="0.25">
      <c r="B1260" s="1"/>
      <c r="E1260" s="5"/>
      <c r="F1260" s="5"/>
    </row>
    <row r="1261" spans="2:6" x14ac:dyDescent="0.25">
      <c r="B1261" s="1"/>
      <c r="E1261" s="5"/>
      <c r="F1261" s="5"/>
    </row>
    <row r="1262" spans="2:6" x14ac:dyDescent="0.25">
      <c r="B1262" s="1"/>
      <c r="E1262" s="5"/>
      <c r="F1262" s="5"/>
    </row>
    <row r="1263" spans="2:6" x14ac:dyDescent="0.25">
      <c r="B1263" s="1"/>
      <c r="E1263" s="5"/>
      <c r="F1263" s="5"/>
    </row>
    <row r="1264" spans="2:6" x14ac:dyDescent="0.25">
      <c r="B1264" s="1"/>
      <c r="E1264" s="5"/>
      <c r="F1264" s="5"/>
    </row>
    <row r="1265" spans="2:6" x14ac:dyDescent="0.25">
      <c r="B1265" s="1"/>
      <c r="E1265" s="5"/>
      <c r="F1265" s="5"/>
    </row>
    <row r="1266" spans="2:6" x14ac:dyDescent="0.25">
      <c r="B1266" s="1"/>
      <c r="E1266" s="5"/>
      <c r="F1266" s="5"/>
    </row>
    <row r="1267" spans="2:6" x14ac:dyDescent="0.25">
      <c r="B1267" s="1"/>
      <c r="E1267" s="5"/>
      <c r="F1267" s="5"/>
    </row>
    <row r="1268" spans="2:6" x14ac:dyDescent="0.25">
      <c r="B1268" s="1"/>
      <c r="E1268" s="5"/>
      <c r="F1268" s="5"/>
    </row>
    <row r="1269" spans="2:6" x14ac:dyDescent="0.25">
      <c r="B1269" s="1"/>
      <c r="E1269" s="5"/>
      <c r="F1269" s="5"/>
    </row>
    <row r="1270" spans="2:6" x14ac:dyDescent="0.25">
      <c r="B1270" s="1"/>
      <c r="E1270" s="5"/>
      <c r="F1270" s="5"/>
    </row>
    <row r="1271" spans="2:6" x14ac:dyDescent="0.25">
      <c r="B1271" s="1"/>
      <c r="E1271" s="5"/>
      <c r="F1271" s="5"/>
    </row>
    <row r="1272" spans="2:6" x14ac:dyDescent="0.25">
      <c r="B1272" s="1"/>
      <c r="E1272" s="5"/>
      <c r="F1272" s="5"/>
    </row>
    <row r="1273" spans="2:6" x14ac:dyDescent="0.25">
      <c r="B1273" s="1"/>
      <c r="E1273" s="5"/>
      <c r="F1273" s="5"/>
    </row>
    <row r="1274" spans="2:6" x14ac:dyDescent="0.25">
      <c r="B1274" s="1"/>
      <c r="E1274" s="5"/>
      <c r="F1274" s="5"/>
    </row>
    <row r="1275" spans="2:6" x14ac:dyDescent="0.25">
      <c r="B1275" s="1"/>
      <c r="E1275" s="5"/>
      <c r="F1275" s="5"/>
    </row>
    <row r="1276" spans="2:6" x14ac:dyDescent="0.25">
      <c r="B1276" s="1"/>
      <c r="E1276" s="5"/>
      <c r="F1276" s="5"/>
    </row>
    <row r="1277" spans="2:6" x14ac:dyDescent="0.25">
      <c r="B1277" s="1"/>
      <c r="E1277" s="5"/>
      <c r="F1277" s="5"/>
    </row>
    <row r="1278" spans="2:6" x14ac:dyDescent="0.25">
      <c r="B1278" s="1"/>
      <c r="E1278" s="5"/>
      <c r="F1278" s="5"/>
    </row>
    <row r="1279" spans="2:6" x14ac:dyDescent="0.25">
      <c r="B1279" s="1"/>
      <c r="E1279" s="5"/>
      <c r="F1279" s="5"/>
    </row>
    <row r="1280" spans="2:6" x14ac:dyDescent="0.25">
      <c r="B1280" s="1"/>
      <c r="E1280" s="5"/>
      <c r="F1280" s="5"/>
    </row>
    <row r="1281" spans="2:6" x14ac:dyDescent="0.25">
      <c r="B1281" s="1"/>
      <c r="E1281" s="5"/>
      <c r="F1281" s="5"/>
    </row>
    <row r="1282" spans="2:6" x14ac:dyDescent="0.25">
      <c r="B1282" s="1"/>
      <c r="E1282" s="5"/>
      <c r="F1282" s="5"/>
    </row>
    <row r="1283" spans="2:6" x14ac:dyDescent="0.25">
      <c r="B1283" s="1"/>
      <c r="E1283" s="5"/>
      <c r="F1283" s="5"/>
    </row>
    <row r="1284" spans="2:6" x14ac:dyDescent="0.25">
      <c r="B1284" s="1"/>
      <c r="E1284" s="5"/>
      <c r="F1284" s="5"/>
    </row>
    <row r="1285" spans="2:6" x14ac:dyDescent="0.25">
      <c r="B1285" s="1"/>
      <c r="E1285" s="5"/>
      <c r="F1285" s="5"/>
    </row>
    <row r="1286" spans="2:6" x14ac:dyDescent="0.25">
      <c r="B1286" s="1"/>
      <c r="E1286" s="5"/>
      <c r="F1286" s="5"/>
    </row>
    <row r="1287" spans="2:6" x14ac:dyDescent="0.25">
      <c r="B1287" s="1"/>
      <c r="E1287" s="5"/>
      <c r="F1287" s="5"/>
    </row>
    <row r="1288" spans="2:6" x14ac:dyDescent="0.25">
      <c r="B1288" s="1"/>
      <c r="E1288" s="5"/>
      <c r="F1288" s="5"/>
    </row>
    <row r="1289" spans="2:6" x14ac:dyDescent="0.25">
      <c r="B1289" s="1"/>
      <c r="E1289" s="5"/>
      <c r="F1289" s="5"/>
    </row>
    <row r="1290" spans="2:6" x14ac:dyDescent="0.25">
      <c r="B1290" s="1"/>
      <c r="E1290" s="5"/>
      <c r="F1290" s="5"/>
    </row>
    <row r="1291" spans="2:6" x14ac:dyDescent="0.25">
      <c r="B1291" s="1"/>
      <c r="E1291" s="5"/>
      <c r="F1291" s="5"/>
    </row>
    <row r="1292" spans="2:6" x14ac:dyDescent="0.25">
      <c r="B1292" s="1"/>
      <c r="E1292" s="5"/>
      <c r="F1292" s="5"/>
    </row>
    <row r="1293" spans="2:6" x14ac:dyDescent="0.25">
      <c r="B1293" s="1"/>
      <c r="E1293" s="5"/>
      <c r="F1293" s="5"/>
    </row>
    <row r="1294" spans="2:6" x14ac:dyDescent="0.25">
      <c r="B1294" s="1"/>
      <c r="E1294" s="5"/>
      <c r="F1294" s="5"/>
    </row>
    <row r="1295" spans="2:6" x14ac:dyDescent="0.25">
      <c r="B1295" s="1"/>
      <c r="E1295" s="5"/>
      <c r="F1295" s="5"/>
    </row>
    <row r="1296" spans="2:6" x14ac:dyDescent="0.25">
      <c r="B1296" s="1"/>
      <c r="E1296" s="5"/>
      <c r="F1296" s="5"/>
    </row>
    <row r="1297" spans="2:6" x14ac:dyDescent="0.25">
      <c r="B1297" s="1"/>
      <c r="E1297" s="5"/>
      <c r="F1297" s="5"/>
    </row>
    <row r="1298" spans="2:6" x14ac:dyDescent="0.25">
      <c r="B1298" s="1"/>
      <c r="E1298" s="5"/>
      <c r="F1298" s="5"/>
    </row>
    <row r="1299" spans="2:6" x14ac:dyDescent="0.25">
      <c r="B1299" s="1"/>
      <c r="E1299" s="5"/>
      <c r="F1299" s="5"/>
    </row>
    <row r="1300" spans="2:6" x14ac:dyDescent="0.25">
      <c r="B1300" s="1"/>
      <c r="E1300" s="5"/>
      <c r="F1300" s="5"/>
    </row>
    <row r="1301" spans="2:6" x14ac:dyDescent="0.25">
      <c r="B1301" s="1"/>
      <c r="E1301" s="5"/>
      <c r="F1301" s="5"/>
    </row>
    <row r="1302" spans="2:6" x14ac:dyDescent="0.25">
      <c r="B1302" s="1"/>
      <c r="E1302" s="5"/>
      <c r="F1302" s="5"/>
    </row>
    <row r="1303" spans="2:6" x14ac:dyDescent="0.25">
      <c r="B1303" s="1"/>
      <c r="E1303" s="5"/>
      <c r="F1303" s="5"/>
    </row>
    <row r="1304" spans="2:6" x14ac:dyDescent="0.25">
      <c r="B1304" s="1"/>
      <c r="E1304" s="5"/>
      <c r="F1304" s="5"/>
    </row>
    <row r="1305" spans="2:6" x14ac:dyDescent="0.25">
      <c r="B1305" s="1"/>
      <c r="E1305" s="5"/>
      <c r="F1305" s="5"/>
    </row>
    <row r="1306" spans="2:6" x14ac:dyDescent="0.25">
      <c r="B1306" s="1"/>
      <c r="E1306" s="5"/>
      <c r="F1306" s="5"/>
    </row>
    <row r="1307" spans="2:6" x14ac:dyDescent="0.25">
      <c r="B1307" s="1"/>
      <c r="E1307" s="5"/>
      <c r="F1307" s="5"/>
    </row>
    <row r="1308" spans="2:6" x14ac:dyDescent="0.25">
      <c r="B1308" s="1"/>
      <c r="E1308" s="5"/>
      <c r="F1308" s="5"/>
    </row>
    <row r="1309" spans="2:6" x14ac:dyDescent="0.25">
      <c r="B1309" s="1"/>
      <c r="E1309" s="5"/>
      <c r="F1309" s="5"/>
    </row>
    <row r="1310" spans="2:6" x14ac:dyDescent="0.25">
      <c r="B1310" s="1"/>
      <c r="E1310" s="5"/>
      <c r="F1310" s="5"/>
    </row>
    <row r="1311" spans="2:6" x14ac:dyDescent="0.25">
      <c r="B1311" s="1"/>
      <c r="E1311" s="5"/>
      <c r="F1311" s="5"/>
    </row>
    <row r="1312" spans="2:6" x14ac:dyDescent="0.25">
      <c r="B1312" s="1"/>
      <c r="E1312" s="5"/>
      <c r="F1312" s="5"/>
    </row>
    <row r="1313" spans="2:6" x14ac:dyDescent="0.25">
      <c r="B1313" s="1"/>
      <c r="E1313" s="5"/>
      <c r="F1313" s="5"/>
    </row>
    <row r="1314" spans="2:6" x14ac:dyDescent="0.25">
      <c r="B1314" s="1"/>
      <c r="E1314" s="5"/>
      <c r="F1314" s="5"/>
    </row>
    <row r="1315" spans="2:6" x14ac:dyDescent="0.25">
      <c r="B1315" s="1"/>
      <c r="E1315" s="5"/>
      <c r="F1315" s="5"/>
    </row>
    <row r="1316" spans="2:6" x14ac:dyDescent="0.25">
      <c r="B1316" s="1"/>
      <c r="E1316" s="5"/>
      <c r="F1316" s="5"/>
    </row>
    <row r="1317" spans="2:6" x14ac:dyDescent="0.25">
      <c r="B1317" s="1"/>
      <c r="E1317" s="5"/>
      <c r="F1317" s="5"/>
    </row>
    <row r="1318" spans="2:6" x14ac:dyDescent="0.25">
      <c r="B1318" s="1"/>
      <c r="E1318" s="5"/>
      <c r="F1318" s="5"/>
    </row>
    <row r="1319" spans="2:6" x14ac:dyDescent="0.25">
      <c r="B1319" s="1"/>
      <c r="E1319" s="5"/>
      <c r="F1319" s="5"/>
    </row>
    <row r="1320" spans="2:6" x14ac:dyDescent="0.25">
      <c r="B1320" s="1"/>
      <c r="E1320" s="5"/>
      <c r="F1320" s="5"/>
    </row>
    <row r="1321" spans="2:6" x14ac:dyDescent="0.25">
      <c r="B1321" s="1"/>
      <c r="E1321" s="5"/>
      <c r="F1321" s="5"/>
    </row>
    <row r="1322" spans="2:6" x14ac:dyDescent="0.25">
      <c r="B1322" s="1"/>
      <c r="E1322" s="5"/>
      <c r="F1322" s="5"/>
    </row>
    <row r="1323" spans="2:6" x14ac:dyDescent="0.25">
      <c r="B1323" s="1"/>
      <c r="E1323" s="5"/>
      <c r="F1323" s="5"/>
    </row>
    <row r="1324" spans="2:6" x14ac:dyDescent="0.25">
      <c r="B1324" s="1"/>
      <c r="E1324" s="5"/>
      <c r="F1324" s="5"/>
    </row>
    <row r="1325" spans="2:6" x14ac:dyDescent="0.25">
      <c r="B1325" s="1"/>
      <c r="E1325" s="5"/>
      <c r="F1325" s="5"/>
    </row>
    <row r="1326" spans="2:6" x14ac:dyDescent="0.25">
      <c r="B1326" s="1"/>
      <c r="E1326" s="5"/>
      <c r="F1326" s="5"/>
    </row>
    <row r="1327" spans="2:6" x14ac:dyDescent="0.25">
      <c r="B1327" s="1"/>
      <c r="E1327" s="5"/>
      <c r="F1327" s="5"/>
    </row>
    <row r="1328" spans="2:6" x14ac:dyDescent="0.25">
      <c r="B1328" s="1"/>
      <c r="E1328" s="5"/>
      <c r="F1328" s="5"/>
    </row>
    <row r="1329" spans="2:6" x14ac:dyDescent="0.25">
      <c r="B1329" s="1"/>
      <c r="E1329" s="5"/>
      <c r="F1329" s="5"/>
    </row>
    <row r="1330" spans="2:6" x14ac:dyDescent="0.25">
      <c r="B1330" s="1"/>
      <c r="E1330" s="5"/>
      <c r="F1330" s="5"/>
    </row>
    <row r="1331" spans="2:6" x14ac:dyDescent="0.25">
      <c r="B1331" s="1"/>
      <c r="E1331" s="5"/>
      <c r="F1331" s="5"/>
    </row>
    <row r="1332" spans="2:6" x14ac:dyDescent="0.25">
      <c r="B1332" s="1"/>
      <c r="E1332" s="5"/>
      <c r="F1332" s="5"/>
    </row>
    <row r="1333" spans="2:6" x14ac:dyDescent="0.25">
      <c r="B1333" s="1"/>
      <c r="E1333" s="5"/>
      <c r="F1333" s="5"/>
    </row>
    <row r="1334" spans="2:6" x14ac:dyDescent="0.25">
      <c r="B1334" s="1"/>
      <c r="E1334" s="5"/>
      <c r="F1334" s="5"/>
    </row>
    <row r="1335" spans="2:6" x14ac:dyDescent="0.25">
      <c r="B1335" s="1"/>
      <c r="E1335" s="5"/>
      <c r="F1335" s="5"/>
    </row>
    <row r="1336" spans="2:6" x14ac:dyDescent="0.25">
      <c r="B1336" s="1"/>
      <c r="E1336" s="5"/>
      <c r="F1336" s="5"/>
    </row>
    <row r="1337" spans="2:6" x14ac:dyDescent="0.25">
      <c r="B1337" s="1"/>
      <c r="E1337" s="5"/>
      <c r="F1337" s="5"/>
    </row>
    <row r="1338" spans="2:6" x14ac:dyDescent="0.25">
      <c r="B1338" s="1"/>
      <c r="E1338" s="5"/>
      <c r="F1338" s="5"/>
    </row>
    <row r="1339" spans="2:6" x14ac:dyDescent="0.25">
      <c r="B1339" s="1"/>
      <c r="E1339" s="5"/>
      <c r="F1339" s="5"/>
    </row>
    <row r="1340" spans="2:6" x14ac:dyDescent="0.25">
      <c r="B1340" s="1"/>
      <c r="E1340" s="5"/>
      <c r="F1340" s="5"/>
    </row>
    <row r="1341" spans="2:6" x14ac:dyDescent="0.25">
      <c r="B1341" s="1"/>
      <c r="E1341" s="5"/>
      <c r="F1341" s="5"/>
    </row>
    <row r="1342" spans="2:6" x14ac:dyDescent="0.25">
      <c r="B1342" s="1"/>
      <c r="E1342" s="5"/>
      <c r="F1342" s="5"/>
    </row>
    <row r="1343" spans="2:6" x14ac:dyDescent="0.25">
      <c r="B1343" s="1"/>
      <c r="E1343" s="5"/>
      <c r="F1343" s="5"/>
    </row>
    <row r="1344" spans="2:6" x14ac:dyDescent="0.25">
      <c r="B1344" s="1"/>
      <c r="E1344" s="5"/>
      <c r="F1344" s="5"/>
    </row>
    <row r="1345" spans="2:6" x14ac:dyDescent="0.25">
      <c r="B1345" s="1"/>
      <c r="E1345" s="5"/>
      <c r="F1345" s="5"/>
    </row>
    <row r="1346" spans="2:6" x14ac:dyDescent="0.25">
      <c r="B1346" s="1"/>
      <c r="E1346" s="5"/>
      <c r="F1346" s="5"/>
    </row>
    <row r="1347" spans="2:6" x14ac:dyDescent="0.25">
      <c r="B1347" s="1"/>
      <c r="E1347" s="5"/>
      <c r="F1347" s="5"/>
    </row>
    <row r="1348" spans="2:6" x14ac:dyDescent="0.25">
      <c r="B1348" s="1"/>
      <c r="E1348" s="5"/>
      <c r="F1348" s="5"/>
    </row>
    <row r="1349" spans="2:6" x14ac:dyDescent="0.25">
      <c r="B1349" s="1"/>
      <c r="E1349" s="5"/>
      <c r="F1349" s="5"/>
    </row>
    <row r="1350" spans="2:6" x14ac:dyDescent="0.25">
      <c r="B1350" s="1"/>
      <c r="E1350" s="5"/>
      <c r="F1350" s="5"/>
    </row>
    <row r="1351" spans="2:6" x14ac:dyDescent="0.25">
      <c r="B1351" s="1"/>
      <c r="E1351" s="5"/>
      <c r="F1351" s="5"/>
    </row>
    <row r="1352" spans="2:6" x14ac:dyDescent="0.25">
      <c r="B1352" s="1"/>
      <c r="E1352" s="5"/>
      <c r="F1352" s="5"/>
    </row>
    <row r="1353" spans="2:6" x14ac:dyDescent="0.25">
      <c r="B1353" s="1"/>
      <c r="E1353" s="5"/>
      <c r="F1353" s="5"/>
    </row>
    <row r="1354" spans="2:6" x14ac:dyDescent="0.25">
      <c r="B1354" s="1"/>
      <c r="E1354" s="5"/>
      <c r="F1354" s="5"/>
    </row>
    <row r="1355" spans="2:6" x14ac:dyDescent="0.25">
      <c r="B1355" s="1"/>
      <c r="E1355" s="5"/>
      <c r="F1355" s="5"/>
    </row>
    <row r="1356" spans="2:6" x14ac:dyDescent="0.25">
      <c r="B1356" s="1"/>
      <c r="E1356" s="5"/>
      <c r="F1356" s="5"/>
    </row>
    <row r="1357" spans="2:6" x14ac:dyDescent="0.25">
      <c r="B1357" s="1"/>
      <c r="E1357" s="5"/>
      <c r="F1357" s="5"/>
    </row>
    <row r="1358" spans="2:6" x14ac:dyDescent="0.25">
      <c r="B1358" s="1"/>
      <c r="E1358" s="5"/>
      <c r="F1358" s="5"/>
    </row>
    <row r="1359" spans="2:6" x14ac:dyDescent="0.25">
      <c r="B1359" s="1"/>
      <c r="E1359" s="5"/>
      <c r="F1359" s="5"/>
    </row>
    <row r="1360" spans="2:6" x14ac:dyDescent="0.25">
      <c r="B1360" s="1"/>
      <c r="E1360" s="5"/>
      <c r="F1360" s="5"/>
    </row>
    <row r="1361" spans="2:6" x14ac:dyDescent="0.25">
      <c r="B1361" s="1"/>
      <c r="E1361" s="5"/>
      <c r="F1361" s="5"/>
    </row>
    <row r="1362" spans="2:6" x14ac:dyDescent="0.25">
      <c r="B1362" s="1"/>
      <c r="E1362" s="5"/>
      <c r="F1362" s="5"/>
    </row>
    <row r="1363" spans="2:6" x14ac:dyDescent="0.25">
      <c r="B1363" s="1"/>
      <c r="E1363" s="5"/>
      <c r="F1363" s="5"/>
    </row>
    <row r="1364" spans="2:6" x14ac:dyDescent="0.25">
      <c r="B1364" s="1"/>
      <c r="E1364" s="5"/>
      <c r="F1364" s="5"/>
    </row>
    <row r="1365" spans="2:6" x14ac:dyDescent="0.25">
      <c r="B1365" s="1"/>
      <c r="E1365" s="5"/>
      <c r="F1365" s="5"/>
    </row>
    <row r="1366" spans="2:6" x14ac:dyDescent="0.25">
      <c r="B1366" s="1"/>
      <c r="E1366" s="5"/>
      <c r="F1366" s="5"/>
    </row>
    <row r="1367" spans="2:6" x14ac:dyDescent="0.25">
      <c r="B1367" s="1"/>
      <c r="E1367" s="5"/>
      <c r="F1367" s="5"/>
    </row>
    <row r="1368" spans="2:6" x14ac:dyDescent="0.25">
      <c r="B1368" s="1"/>
      <c r="E1368" s="5"/>
      <c r="F1368" s="5"/>
    </row>
    <row r="1369" spans="2:6" x14ac:dyDescent="0.25">
      <c r="B1369" s="1"/>
      <c r="E1369" s="5"/>
      <c r="F1369" s="5"/>
    </row>
    <row r="1370" spans="2:6" x14ac:dyDescent="0.25">
      <c r="B1370" s="1"/>
      <c r="E1370" s="5"/>
      <c r="F1370" s="5"/>
    </row>
    <row r="1371" spans="2:6" x14ac:dyDescent="0.25">
      <c r="B1371" s="1"/>
      <c r="E1371" s="5"/>
      <c r="F1371" s="5"/>
    </row>
    <row r="1372" spans="2:6" x14ac:dyDescent="0.25">
      <c r="B1372" s="1"/>
      <c r="E1372" s="5"/>
      <c r="F1372" s="5"/>
    </row>
    <row r="1373" spans="2:6" x14ac:dyDescent="0.25">
      <c r="B1373" s="1"/>
      <c r="E1373" s="5"/>
      <c r="F1373" s="5"/>
    </row>
    <row r="1374" spans="2:6" x14ac:dyDescent="0.25">
      <c r="B1374" s="1"/>
      <c r="E1374" s="5"/>
      <c r="F1374" s="5"/>
    </row>
    <row r="1375" spans="2:6" x14ac:dyDescent="0.25">
      <c r="B1375" s="1"/>
      <c r="E1375" s="5"/>
      <c r="F1375" s="5"/>
    </row>
    <row r="1376" spans="2:6" x14ac:dyDescent="0.25">
      <c r="B1376" s="1"/>
      <c r="E1376" s="5"/>
      <c r="F1376" s="5"/>
    </row>
    <row r="1377" spans="2:6" x14ac:dyDescent="0.25">
      <c r="B1377" s="1"/>
      <c r="E1377" s="5"/>
      <c r="F1377" s="5"/>
    </row>
    <row r="1378" spans="2:6" x14ac:dyDescent="0.25">
      <c r="B1378" s="1"/>
      <c r="E1378" s="5"/>
      <c r="F1378" s="5"/>
    </row>
    <row r="1379" spans="2:6" x14ac:dyDescent="0.25">
      <c r="B1379" s="1"/>
      <c r="E1379" s="5"/>
      <c r="F1379" s="5"/>
    </row>
    <row r="1380" spans="2:6" x14ac:dyDescent="0.25">
      <c r="B1380" s="1"/>
      <c r="E1380" s="5"/>
      <c r="F1380" s="5"/>
    </row>
    <row r="1381" spans="2:6" x14ac:dyDescent="0.25">
      <c r="B1381" s="1"/>
      <c r="E1381" s="5"/>
      <c r="F1381" s="5"/>
    </row>
    <row r="1382" spans="2:6" x14ac:dyDescent="0.25">
      <c r="B1382" s="1"/>
      <c r="E1382" s="5"/>
      <c r="F1382" s="5"/>
    </row>
    <row r="1383" spans="2:6" x14ac:dyDescent="0.25">
      <c r="B1383" s="1"/>
      <c r="E1383" s="5"/>
      <c r="F1383" s="5"/>
    </row>
    <row r="1384" spans="2:6" x14ac:dyDescent="0.25">
      <c r="B1384" s="1"/>
      <c r="E1384" s="5"/>
      <c r="F1384" s="5"/>
    </row>
    <row r="1385" spans="2:6" x14ac:dyDescent="0.25">
      <c r="B1385" s="1"/>
      <c r="E1385" s="5"/>
      <c r="F1385" s="5"/>
    </row>
    <row r="1386" spans="2:6" x14ac:dyDescent="0.25">
      <c r="B1386" s="1"/>
      <c r="E1386" s="5"/>
      <c r="F1386" s="5"/>
    </row>
    <row r="1387" spans="2:6" x14ac:dyDescent="0.25">
      <c r="B1387" s="1"/>
      <c r="E1387" s="5"/>
      <c r="F1387" s="5"/>
    </row>
    <row r="1388" spans="2:6" x14ac:dyDescent="0.25">
      <c r="B1388" s="1"/>
      <c r="E1388" s="5"/>
      <c r="F1388" s="5"/>
    </row>
    <row r="1389" spans="2:6" x14ac:dyDescent="0.25">
      <c r="B1389" s="1"/>
      <c r="E1389" s="5"/>
      <c r="F1389" s="5"/>
    </row>
    <row r="1390" spans="2:6" x14ac:dyDescent="0.25">
      <c r="B1390" s="1"/>
      <c r="E1390" s="5"/>
      <c r="F1390" s="5"/>
    </row>
    <row r="1391" spans="2:6" x14ac:dyDescent="0.25">
      <c r="B1391" s="1"/>
      <c r="E1391" s="5"/>
      <c r="F1391" s="5"/>
    </row>
    <row r="1392" spans="2:6" x14ac:dyDescent="0.25">
      <c r="B1392" s="1"/>
      <c r="E1392" s="5"/>
      <c r="F1392" s="5"/>
    </row>
    <row r="1393" spans="2:6" x14ac:dyDescent="0.25">
      <c r="B1393" s="1"/>
      <c r="E1393" s="5"/>
      <c r="F1393" s="5"/>
    </row>
    <row r="1394" spans="2:6" x14ac:dyDescent="0.25">
      <c r="B1394" s="1"/>
      <c r="E1394" s="5"/>
      <c r="F1394" s="5"/>
    </row>
    <row r="1395" spans="2:6" x14ac:dyDescent="0.25">
      <c r="B1395" s="1"/>
      <c r="E1395" s="5"/>
      <c r="F1395" s="5"/>
    </row>
    <row r="1396" spans="2:6" x14ac:dyDescent="0.25">
      <c r="B1396" s="1"/>
      <c r="E1396" s="5"/>
      <c r="F1396" s="5"/>
    </row>
    <row r="1397" spans="2:6" x14ac:dyDescent="0.25">
      <c r="B1397" s="1"/>
      <c r="E1397" s="5"/>
      <c r="F1397" s="5"/>
    </row>
    <row r="1398" spans="2:6" x14ac:dyDescent="0.25">
      <c r="B1398" s="1"/>
      <c r="E1398" s="5"/>
      <c r="F1398" s="5"/>
    </row>
    <row r="1399" spans="2:6" x14ac:dyDescent="0.25">
      <c r="B1399" s="1"/>
      <c r="E1399" s="5"/>
      <c r="F1399" s="5"/>
    </row>
    <row r="1400" spans="2:6" x14ac:dyDescent="0.25">
      <c r="B1400" s="1"/>
      <c r="E1400" s="5"/>
      <c r="F1400" s="5"/>
    </row>
    <row r="1401" spans="2:6" x14ac:dyDescent="0.25">
      <c r="B1401" s="1"/>
      <c r="E1401" s="5"/>
      <c r="F1401" s="5"/>
    </row>
    <row r="1402" spans="2:6" x14ac:dyDescent="0.25">
      <c r="B1402" s="1"/>
      <c r="E1402" s="5"/>
      <c r="F1402" s="5"/>
    </row>
    <row r="1403" spans="2:6" x14ac:dyDescent="0.25">
      <c r="B1403" s="1"/>
      <c r="E1403" s="5"/>
      <c r="F1403" s="5"/>
    </row>
    <row r="1404" spans="2:6" x14ac:dyDescent="0.25">
      <c r="B1404" s="1"/>
      <c r="E1404" s="5"/>
      <c r="F1404" s="5"/>
    </row>
    <row r="1405" spans="2:6" x14ac:dyDescent="0.25">
      <c r="B1405" s="1"/>
      <c r="E1405" s="5"/>
      <c r="F1405" s="5"/>
    </row>
    <row r="1406" spans="2:6" x14ac:dyDescent="0.25">
      <c r="B1406" s="1"/>
      <c r="E1406" s="5"/>
      <c r="F1406" s="5"/>
    </row>
    <row r="1407" spans="2:6" x14ac:dyDescent="0.25">
      <c r="B1407" s="1"/>
      <c r="E1407" s="5"/>
      <c r="F1407" s="5"/>
    </row>
    <row r="1408" spans="2:6" x14ac:dyDescent="0.25">
      <c r="B1408" s="1"/>
      <c r="E1408" s="5"/>
      <c r="F1408" s="5"/>
    </row>
    <row r="1409" spans="2:6" x14ac:dyDescent="0.25">
      <c r="B1409" s="1"/>
      <c r="E1409" s="5"/>
      <c r="F1409" s="5"/>
    </row>
    <row r="1410" spans="2:6" x14ac:dyDescent="0.25">
      <c r="B1410" s="1"/>
      <c r="E1410" s="5"/>
      <c r="F1410" s="5"/>
    </row>
    <row r="1411" spans="2:6" x14ac:dyDescent="0.25">
      <c r="B1411" s="1"/>
      <c r="E1411" s="5"/>
      <c r="F1411" s="5"/>
    </row>
    <row r="1412" spans="2:6" x14ac:dyDescent="0.25">
      <c r="B1412" s="1"/>
      <c r="E1412" s="5"/>
      <c r="F1412" s="5"/>
    </row>
    <row r="1413" spans="2:6" x14ac:dyDescent="0.25">
      <c r="B1413" s="1"/>
      <c r="E1413" s="5"/>
      <c r="F1413" s="5"/>
    </row>
    <row r="1414" spans="2:6" x14ac:dyDescent="0.25">
      <c r="B1414" s="1"/>
      <c r="E1414" s="5"/>
      <c r="F1414" s="5"/>
    </row>
    <row r="1415" spans="2:6" x14ac:dyDescent="0.25">
      <c r="B1415" s="1"/>
      <c r="E1415" s="5"/>
      <c r="F1415" s="5"/>
    </row>
    <row r="1416" spans="2:6" x14ac:dyDescent="0.25">
      <c r="B1416" s="1"/>
      <c r="E1416" s="5"/>
      <c r="F1416" s="5"/>
    </row>
    <row r="1417" spans="2:6" x14ac:dyDescent="0.25">
      <c r="B1417" s="1"/>
      <c r="E1417" s="5"/>
      <c r="F1417" s="5"/>
    </row>
    <row r="1418" spans="2:6" x14ac:dyDescent="0.25">
      <c r="B1418" s="1"/>
      <c r="E1418" s="5"/>
      <c r="F1418" s="5"/>
    </row>
    <row r="1419" spans="2:6" x14ac:dyDescent="0.25">
      <c r="B1419" s="1"/>
      <c r="E1419" s="5"/>
      <c r="F1419" s="5"/>
    </row>
    <row r="1420" spans="2:6" x14ac:dyDescent="0.25">
      <c r="B1420" s="1"/>
      <c r="E1420" s="5"/>
      <c r="F1420" s="5"/>
    </row>
    <row r="1421" spans="2:6" x14ac:dyDescent="0.25">
      <c r="B1421" s="1"/>
      <c r="E1421" s="5"/>
      <c r="F1421" s="5"/>
    </row>
    <row r="1422" spans="2:6" x14ac:dyDescent="0.25">
      <c r="B1422" s="1"/>
      <c r="E1422" s="5"/>
      <c r="F1422" s="5"/>
    </row>
    <row r="1423" spans="2:6" x14ac:dyDescent="0.25">
      <c r="B1423" s="1"/>
      <c r="E1423" s="5"/>
      <c r="F1423" s="5"/>
    </row>
    <row r="1424" spans="2:6" x14ac:dyDescent="0.25">
      <c r="B1424" s="1"/>
      <c r="E1424" s="5"/>
      <c r="F1424" s="5"/>
    </row>
    <row r="1425" spans="2:6" x14ac:dyDescent="0.25">
      <c r="B1425" s="1"/>
      <c r="E1425" s="5"/>
      <c r="F1425" s="5"/>
    </row>
    <row r="1426" spans="2:6" x14ac:dyDescent="0.25">
      <c r="B1426" s="1"/>
      <c r="E1426" s="5"/>
      <c r="F1426" s="5"/>
    </row>
    <row r="1427" spans="2:6" x14ac:dyDescent="0.25">
      <c r="B1427" s="1"/>
      <c r="E1427" s="5"/>
      <c r="F1427" s="5"/>
    </row>
    <row r="1428" spans="2:6" x14ac:dyDescent="0.25">
      <c r="B1428" s="1"/>
      <c r="E1428" s="5"/>
      <c r="F1428" s="5"/>
    </row>
    <row r="1429" spans="2:6" x14ac:dyDescent="0.25">
      <c r="B1429" s="1"/>
      <c r="E1429" s="5"/>
      <c r="F1429" s="5"/>
    </row>
    <row r="1430" spans="2:6" x14ac:dyDescent="0.25">
      <c r="B1430" s="1"/>
      <c r="E1430" s="5"/>
      <c r="F1430" s="5"/>
    </row>
    <row r="1431" spans="2:6" x14ac:dyDescent="0.25">
      <c r="B1431" s="1"/>
      <c r="E1431" s="5"/>
      <c r="F1431" s="5"/>
    </row>
    <row r="1432" spans="2:6" x14ac:dyDescent="0.25">
      <c r="B1432" s="1"/>
      <c r="E1432" s="5"/>
      <c r="F1432" s="5"/>
    </row>
    <row r="1433" spans="2:6" x14ac:dyDescent="0.25">
      <c r="B1433" s="1"/>
      <c r="E1433" s="5"/>
      <c r="F1433" s="5"/>
    </row>
    <row r="1434" spans="2:6" x14ac:dyDescent="0.25">
      <c r="B1434" s="1"/>
      <c r="E1434" s="5"/>
      <c r="F1434" s="5"/>
    </row>
    <row r="1435" spans="2:6" x14ac:dyDescent="0.25">
      <c r="B1435" s="1"/>
      <c r="E1435" s="5"/>
      <c r="F1435" s="5"/>
    </row>
    <row r="1436" spans="2:6" x14ac:dyDescent="0.25">
      <c r="B1436" s="1"/>
      <c r="E1436" s="5"/>
      <c r="F1436" s="5"/>
    </row>
    <row r="1437" spans="2:6" x14ac:dyDescent="0.25">
      <c r="B1437" s="1"/>
      <c r="E1437" s="5"/>
      <c r="F1437" s="5"/>
    </row>
    <row r="1438" spans="2:6" x14ac:dyDescent="0.25">
      <c r="B1438" s="1"/>
      <c r="E1438" s="5"/>
      <c r="F1438" s="5"/>
    </row>
    <row r="1439" spans="2:6" x14ac:dyDescent="0.25">
      <c r="B1439" s="1"/>
      <c r="E1439" s="5"/>
      <c r="F1439" s="5"/>
    </row>
    <row r="1440" spans="2:6" x14ac:dyDescent="0.25">
      <c r="B1440" s="1"/>
      <c r="E1440" s="5"/>
      <c r="F1440" s="5"/>
    </row>
    <row r="1441" spans="2:6" x14ac:dyDescent="0.25">
      <c r="B1441" s="1"/>
      <c r="E1441" s="5"/>
      <c r="F1441" s="5"/>
    </row>
    <row r="1442" spans="2:6" x14ac:dyDescent="0.25">
      <c r="B1442" s="1"/>
      <c r="E1442" s="5"/>
      <c r="F1442" s="5"/>
    </row>
    <row r="1443" spans="2:6" x14ac:dyDescent="0.25">
      <c r="B1443" s="1"/>
      <c r="E1443" s="5"/>
      <c r="F1443" s="5"/>
    </row>
    <row r="1444" spans="2:6" x14ac:dyDescent="0.25">
      <c r="B1444" s="1"/>
      <c r="E1444" s="5"/>
      <c r="F1444" s="5"/>
    </row>
    <row r="1445" spans="2:6" x14ac:dyDescent="0.25">
      <c r="B1445" s="1"/>
      <c r="E1445" s="5"/>
      <c r="F1445" s="5"/>
    </row>
    <row r="1446" spans="2:6" x14ac:dyDescent="0.25">
      <c r="B1446" s="1"/>
      <c r="E1446" s="5"/>
      <c r="F1446" s="5"/>
    </row>
    <row r="1447" spans="2:6" x14ac:dyDescent="0.25">
      <c r="B1447" s="1"/>
      <c r="E1447" s="5"/>
      <c r="F1447" s="5"/>
    </row>
    <row r="1448" spans="2:6" x14ac:dyDescent="0.25">
      <c r="B1448" s="1"/>
      <c r="E1448" s="5"/>
      <c r="F1448" s="5"/>
    </row>
    <row r="1449" spans="2:6" x14ac:dyDescent="0.25">
      <c r="B1449" s="1"/>
      <c r="E1449" s="5"/>
      <c r="F1449" s="5"/>
    </row>
    <row r="1450" spans="2:6" x14ac:dyDescent="0.25">
      <c r="B1450" s="1"/>
      <c r="E1450" s="5"/>
      <c r="F1450" s="5"/>
    </row>
    <row r="1451" spans="2:6" x14ac:dyDescent="0.25">
      <c r="B1451" s="1"/>
      <c r="E1451" s="5"/>
      <c r="F1451" s="5"/>
    </row>
    <row r="1452" spans="2:6" x14ac:dyDescent="0.25">
      <c r="B1452" s="1"/>
      <c r="E1452" s="5"/>
      <c r="F1452" s="5"/>
    </row>
    <row r="1453" spans="2:6" x14ac:dyDescent="0.25">
      <c r="B1453" s="1"/>
      <c r="E1453" s="5"/>
      <c r="F1453" s="5"/>
    </row>
    <row r="1454" spans="2:6" x14ac:dyDescent="0.25">
      <c r="B1454" s="1"/>
      <c r="E1454" s="5"/>
      <c r="F1454" s="5"/>
    </row>
    <row r="1455" spans="2:6" x14ac:dyDescent="0.25">
      <c r="B1455" s="1"/>
      <c r="E1455" s="5"/>
      <c r="F1455" s="5"/>
    </row>
    <row r="1456" spans="2:6" x14ac:dyDescent="0.25">
      <c r="B1456" s="1"/>
      <c r="E1456" s="5"/>
      <c r="F1456" s="5"/>
    </row>
    <row r="1457" spans="2:6" x14ac:dyDescent="0.25">
      <c r="B1457" s="1"/>
      <c r="E1457" s="5"/>
      <c r="F1457" s="5"/>
    </row>
    <row r="1458" spans="2:6" x14ac:dyDescent="0.25">
      <c r="B1458" s="1"/>
      <c r="E1458" s="5"/>
      <c r="F1458" s="5"/>
    </row>
    <row r="1459" spans="2:6" x14ac:dyDescent="0.25">
      <c r="B1459" s="1"/>
      <c r="E1459" s="5"/>
      <c r="F1459" s="5"/>
    </row>
    <row r="1460" spans="2:6" x14ac:dyDescent="0.25">
      <c r="B1460" s="1"/>
      <c r="E1460" s="5"/>
      <c r="F1460" s="5"/>
    </row>
    <row r="1461" spans="2:6" x14ac:dyDescent="0.25">
      <c r="B1461" s="1"/>
      <c r="E1461" s="5"/>
      <c r="F1461" s="5"/>
    </row>
    <row r="1462" spans="2:6" x14ac:dyDescent="0.25">
      <c r="B1462" s="1"/>
      <c r="E1462" s="5"/>
      <c r="F1462" s="5"/>
    </row>
    <row r="1463" spans="2:6" x14ac:dyDescent="0.25">
      <c r="B1463" s="1"/>
      <c r="E1463" s="5"/>
      <c r="F1463" s="5"/>
    </row>
    <row r="1464" spans="2:6" x14ac:dyDescent="0.25">
      <c r="B1464" s="1"/>
      <c r="E1464" s="5"/>
      <c r="F1464" s="5"/>
    </row>
    <row r="1465" spans="2:6" x14ac:dyDescent="0.25">
      <c r="B1465" s="1"/>
      <c r="E1465" s="5"/>
      <c r="F1465" s="5"/>
    </row>
    <row r="1466" spans="2:6" x14ac:dyDescent="0.25">
      <c r="B1466" s="1"/>
      <c r="E1466" s="5"/>
      <c r="F1466" s="5"/>
    </row>
    <row r="1467" spans="2:6" x14ac:dyDescent="0.25">
      <c r="B1467" s="1"/>
      <c r="E1467" s="5"/>
      <c r="F1467" s="5"/>
    </row>
    <row r="1468" spans="2:6" x14ac:dyDescent="0.25">
      <c r="B1468" s="1"/>
      <c r="E1468" s="5"/>
      <c r="F1468" s="5"/>
    </row>
    <row r="1469" spans="2:6" x14ac:dyDescent="0.25">
      <c r="B1469" s="1"/>
      <c r="E1469" s="5"/>
      <c r="F1469" s="5"/>
    </row>
    <row r="1470" spans="2:6" x14ac:dyDescent="0.25">
      <c r="B1470" s="1"/>
      <c r="E1470" s="5"/>
      <c r="F1470" s="5"/>
    </row>
    <row r="1471" spans="2:6" x14ac:dyDescent="0.25">
      <c r="B1471" s="1"/>
      <c r="E1471" s="5"/>
      <c r="F1471" s="5"/>
    </row>
    <row r="1472" spans="2:6" x14ac:dyDescent="0.25">
      <c r="B1472" s="1"/>
      <c r="E1472" s="5"/>
      <c r="F1472" s="5"/>
    </row>
    <row r="1473" spans="2:6" x14ac:dyDescent="0.25">
      <c r="B1473" s="1"/>
      <c r="E1473" s="5"/>
      <c r="F1473" s="5"/>
    </row>
    <row r="1474" spans="2:6" x14ac:dyDescent="0.25">
      <c r="B1474" s="1"/>
      <c r="E1474" s="5"/>
      <c r="F1474" s="5"/>
    </row>
    <row r="1475" spans="2:6" x14ac:dyDescent="0.25">
      <c r="B1475" s="1"/>
      <c r="E1475" s="5"/>
      <c r="F1475" s="5"/>
    </row>
    <row r="1476" spans="2:6" x14ac:dyDescent="0.25">
      <c r="B1476" s="1"/>
      <c r="E1476" s="5"/>
      <c r="F1476" s="5"/>
    </row>
    <row r="1477" spans="2:6" x14ac:dyDescent="0.25">
      <c r="B1477" s="1"/>
      <c r="E1477" s="5"/>
      <c r="F1477" s="5"/>
    </row>
    <row r="1478" spans="2:6" x14ac:dyDescent="0.25">
      <c r="B1478" s="1"/>
      <c r="E1478" s="5"/>
      <c r="F1478" s="5"/>
    </row>
    <row r="1479" spans="2:6" x14ac:dyDescent="0.25">
      <c r="B1479" s="1"/>
      <c r="E1479" s="5"/>
      <c r="F1479" s="5"/>
    </row>
    <row r="1480" spans="2:6" x14ac:dyDescent="0.25">
      <c r="B1480" s="1"/>
      <c r="E1480" s="5"/>
      <c r="F1480" s="5"/>
    </row>
    <row r="1481" spans="2:6" x14ac:dyDescent="0.25">
      <c r="B1481" s="1"/>
      <c r="E1481" s="5"/>
      <c r="F1481" s="5"/>
    </row>
    <row r="1482" spans="2:6" x14ac:dyDescent="0.25">
      <c r="B1482" s="1"/>
      <c r="E1482" s="5"/>
      <c r="F1482" s="5"/>
    </row>
    <row r="1483" spans="2:6" x14ac:dyDescent="0.25">
      <c r="B1483" s="1"/>
      <c r="E1483" s="5"/>
      <c r="F1483" s="5"/>
    </row>
    <row r="1484" spans="2:6" x14ac:dyDescent="0.25">
      <c r="B1484" s="1"/>
      <c r="E1484" s="5"/>
      <c r="F1484" s="5"/>
    </row>
    <row r="1485" spans="2:6" x14ac:dyDescent="0.25">
      <c r="B1485" s="1"/>
      <c r="E1485" s="5"/>
      <c r="F1485" s="5"/>
    </row>
    <row r="1486" spans="2:6" x14ac:dyDescent="0.25">
      <c r="B1486" s="1"/>
      <c r="E1486" s="5"/>
      <c r="F1486" s="5"/>
    </row>
    <row r="1487" spans="2:6" x14ac:dyDescent="0.25">
      <c r="B1487" s="1"/>
      <c r="E1487" s="5"/>
      <c r="F1487" s="5"/>
    </row>
    <row r="1488" spans="2:6" x14ac:dyDescent="0.25">
      <c r="B1488" s="1"/>
      <c r="E1488" s="5"/>
      <c r="F1488" s="5"/>
    </row>
    <row r="1489" spans="2:6" x14ac:dyDescent="0.25">
      <c r="B1489" s="1"/>
      <c r="E1489" s="5"/>
      <c r="F1489" s="5"/>
    </row>
    <row r="1490" spans="2:6" x14ac:dyDescent="0.25">
      <c r="B1490" s="1"/>
      <c r="E1490" s="5"/>
      <c r="F1490" s="5"/>
    </row>
    <row r="1491" spans="2:6" x14ac:dyDescent="0.25">
      <c r="B1491" s="1"/>
      <c r="E1491" s="5"/>
      <c r="F1491" s="5"/>
    </row>
    <row r="1492" spans="2:6" x14ac:dyDescent="0.25">
      <c r="B1492" s="1"/>
      <c r="E1492" s="5"/>
      <c r="F1492" s="5"/>
    </row>
    <row r="1493" spans="2:6" x14ac:dyDescent="0.25">
      <c r="B1493" s="1"/>
      <c r="E1493" s="5"/>
      <c r="F1493" s="5"/>
    </row>
    <row r="1494" spans="2:6" x14ac:dyDescent="0.25">
      <c r="B1494" s="1"/>
      <c r="E1494" s="5"/>
      <c r="F1494" s="5"/>
    </row>
    <row r="1495" spans="2:6" x14ac:dyDescent="0.25">
      <c r="B1495" s="1"/>
      <c r="E1495" s="5"/>
      <c r="F1495" s="5"/>
    </row>
    <row r="1496" spans="2:6" x14ac:dyDescent="0.25">
      <c r="B1496" s="1"/>
      <c r="E1496" s="5"/>
      <c r="F1496" s="5"/>
    </row>
    <row r="1497" spans="2:6" x14ac:dyDescent="0.25">
      <c r="B1497" s="1"/>
      <c r="E1497" s="5"/>
      <c r="F1497" s="5"/>
    </row>
    <row r="1498" spans="2:6" x14ac:dyDescent="0.25">
      <c r="B1498" s="1"/>
      <c r="E1498" s="5"/>
      <c r="F1498" s="5"/>
    </row>
    <row r="1499" spans="2:6" x14ac:dyDescent="0.25">
      <c r="B1499" s="1"/>
      <c r="E1499" s="5"/>
      <c r="F1499" s="5"/>
    </row>
    <row r="1500" spans="2:6" x14ac:dyDescent="0.25">
      <c r="B1500" s="1"/>
      <c r="E1500" s="5"/>
      <c r="F1500" s="5"/>
    </row>
    <row r="1501" spans="2:6" x14ac:dyDescent="0.25">
      <c r="B1501" s="1"/>
      <c r="E1501" s="5"/>
      <c r="F1501" s="5"/>
    </row>
    <row r="1502" spans="2:6" x14ac:dyDescent="0.25">
      <c r="B1502" s="1"/>
      <c r="E1502" s="5"/>
      <c r="F1502" s="5"/>
    </row>
    <row r="1503" spans="2:6" x14ac:dyDescent="0.25">
      <c r="B1503" s="1"/>
      <c r="E1503" s="5"/>
      <c r="F1503" s="5"/>
    </row>
    <row r="1504" spans="2:6" x14ac:dyDescent="0.25">
      <c r="B1504" s="1"/>
      <c r="E1504" s="5"/>
      <c r="F1504" s="5"/>
    </row>
    <row r="1505" spans="2:6" x14ac:dyDescent="0.25">
      <c r="B1505" s="1"/>
      <c r="E1505" s="5"/>
      <c r="F1505" s="5"/>
    </row>
    <row r="1506" spans="2:6" x14ac:dyDescent="0.25">
      <c r="B1506" s="1"/>
      <c r="E1506" s="5"/>
      <c r="F1506" s="5"/>
    </row>
    <row r="1507" spans="2:6" x14ac:dyDescent="0.25">
      <c r="B1507" s="1"/>
      <c r="E1507" s="5"/>
      <c r="F1507" s="5"/>
    </row>
    <row r="1508" spans="2:6" x14ac:dyDescent="0.25">
      <c r="B1508" s="1"/>
      <c r="E1508" s="5"/>
      <c r="F1508" s="5"/>
    </row>
    <row r="1509" spans="2:6" x14ac:dyDescent="0.25">
      <c r="B1509" s="1"/>
      <c r="E1509" s="5"/>
      <c r="F1509" s="5"/>
    </row>
    <row r="1510" spans="2:6" x14ac:dyDescent="0.25">
      <c r="B1510" s="1"/>
      <c r="E1510" s="5"/>
      <c r="F1510" s="5"/>
    </row>
    <row r="1511" spans="2:6" x14ac:dyDescent="0.25">
      <c r="B1511" s="1"/>
      <c r="E1511" s="5"/>
      <c r="F1511" s="5"/>
    </row>
    <row r="1512" spans="2:6" x14ac:dyDescent="0.25">
      <c r="B1512" s="1"/>
      <c r="E1512" s="5"/>
      <c r="F1512" s="5"/>
    </row>
    <row r="1513" spans="2:6" x14ac:dyDescent="0.25">
      <c r="B1513" s="1"/>
      <c r="E1513" s="5"/>
      <c r="F1513" s="5"/>
    </row>
    <row r="1514" spans="2:6" x14ac:dyDescent="0.25">
      <c r="B1514" s="1"/>
      <c r="E1514" s="5"/>
      <c r="F1514" s="5"/>
    </row>
    <row r="1515" spans="2:6" x14ac:dyDescent="0.25">
      <c r="B1515" s="1"/>
      <c r="E1515" s="5"/>
      <c r="F1515" s="5"/>
    </row>
    <row r="1516" spans="2:6" x14ac:dyDescent="0.25">
      <c r="B1516" s="1"/>
      <c r="E1516" s="5"/>
      <c r="F1516" s="5"/>
    </row>
    <row r="1517" spans="2:6" x14ac:dyDescent="0.25">
      <c r="B1517" s="1"/>
      <c r="E1517" s="5"/>
      <c r="F1517" s="5"/>
    </row>
    <row r="1518" spans="2:6" x14ac:dyDescent="0.25">
      <c r="B1518" s="1"/>
      <c r="E1518" s="5"/>
      <c r="F1518" s="5"/>
    </row>
    <row r="1519" spans="2:6" x14ac:dyDescent="0.25">
      <c r="B1519" s="1"/>
      <c r="E1519" s="5"/>
      <c r="F1519" s="5"/>
    </row>
    <row r="1520" spans="2:6" x14ac:dyDescent="0.25">
      <c r="B1520" s="1"/>
      <c r="E1520" s="5"/>
      <c r="F1520" s="5"/>
    </row>
    <row r="1521" spans="2:6" x14ac:dyDescent="0.25">
      <c r="B1521" s="1"/>
      <c r="E1521" s="5"/>
      <c r="F1521" s="5"/>
    </row>
    <row r="1522" spans="2:6" x14ac:dyDescent="0.25">
      <c r="B1522" s="1"/>
      <c r="E1522" s="5"/>
      <c r="F1522" s="5"/>
    </row>
    <row r="1523" spans="2:6" x14ac:dyDescent="0.25">
      <c r="B1523" s="1"/>
      <c r="E1523" s="5"/>
      <c r="F1523" s="5"/>
    </row>
    <row r="1524" spans="2:6" x14ac:dyDescent="0.25">
      <c r="B1524" s="1"/>
      <c r="E1524" s="5"/>
      <c r="F1524" s="5"/>
    </row>
    <row r="1525" spans="2:6" x14ac:dyDescent="0.25">
      <c r="B1525" s="1"/>
      <c r="E1525" s="5"/>
      <c r="F1525" s="5"/>
    </row>
    <row r="1526" spans="2:6" x14ac:dyDescent="0.25">
      <c r="B1526" s="1"/>
      <c r="E1526" s="5"/>
      <c r="F1526" s="5"/>
    </row>
    <row r="1527" spans="2:6" x14ac:dyDescent="0.25">
      <c r="B1527" s="1"/>
      <c r="E1527" s="5"/>
      <c r="F1527" s="5"/>
    </row>
    <row r="1528" spans="2:6" x14ac:dyDescent="0.25">
      <c r="B1528" s="1"/>
      <c r="E1528" s="5"/>
      <c r="F1528" s="5"/>
    </row>
    <row r="1529" spans="2:6" x14ac:dyDescent="0.25">
      <c r="B1529" s="1"/>
      <c r="E1529" s="5"/>
      <c r="F1529" s="5"/>
    </row>
    <row r="1530" spans="2:6" x14ac:dyDescent="0.25">
      <c r="B1530" s="1"/>
      <c r="E1530" s="5"/>
      <c r="F1530" s="5"/>
    </row>
    <row r="1531" spans="2:6" x14ac:dyDescent="0.25">
      <c r="B1531" s="1"/>
      <c r="E1531" s="5"/>
      <c r="F1531" s="5"/>
    </row>
    <row r="1532" spans="2:6" x14ac:dyDescent="0.25">
      <c r="B1532" s="1"/>
      <c r="E1532" s="5"/>
      <c r="F1532" s="5"/>
    </row>
    <row r="1533" spans="2:6" x14ac:dyDescent="0.25">
      <c r="B1533" s="1"/>
      <c r="E1533" s="5"/>
      <c r="F1533" s="5"/>
    </row>
    <row r="1534" spans="2:6" x14ac:dyDescent="0.25">
      <c r="B1534" s="1"/>
      <c r="E1534" s="5"/>
      <c r="F1534" s="5"/>
    </row>
    <row r="1535" spans="2:6" x14ac:dyDescent="0.25">
      <c r="B1535" s="1"/>
      <c r="E1535" s="5"/>
      <c r="F1535" s="5"/>
    </row>
    <row r="1536" spans="2:6" x14ac:dyDescent="0.25">
      <c r="B1536" s="1"/>
      <c r="E1536" s="5"/>
      <c r="F1536" s="5"/>
    </row>
    <row r="1537" spans="2:6" x14ac:dyDescent="0.25">
      <c r="B1537" s="1"/>
      <c r="E1537" s="5"/>
      <c r="F1537" s="5"/>
    </row>
    <row r="1538" spans="2:6" x14ac:dyDescent="0.25">
      <c r="B1538" s="1"/>
      <c r="E1538" s="5"/>
      <c r="F1538" s="5"/>
    </row>
    <row r="1539" spans="2:6" x14ac:dyDescent="0.25">
      <c r="B1539" s="1"/>
      <c r="E1539" s="5"/>
      <c r="F1539" s="5"/>
    </row>
    <row r="1540" spans="2:6" x14ac:dyDescent="0.25">
      <c r="B1540" s="1"/>
      <c r="E1540" s="5"/>
      <c r="F1540" s="5"/>
    </row>
    <row r="1541" spans="2:6" x14ac:dyDescent="0.25">
      <c r="B1541" s="1"/>
      <c r="E1541" s="5"/>
      <c r="F1541" s="5"/>
    </row>
    <row r="1542" spans="2:6" x14ac:dyDescent="0.25">
      <c r="B1542" s="1"/>
      <c r="E1542" s="5"/>
      <c r="F1542" s="5"/>
    </row>
    <row r="1543" spans="2:6" x14ac:dyDescent="0.25">
      <c r="B1543" s="1"/>
      <c r="E1543" s="5"/>
      <c r="F1543" s="5"/>
    </row>
    <row r="1544" spans="2:6" x14ac:dyDescent="0.25">
      <c r="B1544" s="1"/>
      <c r="E1544" s="5"/>
      <c r="F1544" s="5"/>
    </row>
    <row r="1545" spans="2:6" x14ac:dyDescent="0.25">
      <c r="B1545" s="1"/>
      <c r="E1545" s="5"/>
      <c r="F1545" s="5"/>
    </row>
    <row r="1546" spans="2:6" x14ac:dyDescent="0.25">
      <c r="B1546" s="1"/>
      <c r="E1546" s="5"/>
      <c r="F1546" s="5"/>
    </row>
    <row r="1547" spans="2:6" x14ac:dyDescent="0.25">
      <c r="B1547" s="1"/>
      <c r="E1547" s="5"/>
      <c r="F1547" s="5"/>
    </row>
    <row r="1548" spans="2:6" x14ac:dyDescent="0.25">
      <c r="B1548" s="1"/>
      <c r="E1548" s="5"/>
      <c r="F1548" s="5"/>
    </row>
    <row r="1549" spans="2:6" x14ac:dyDescent="0.25">
      <c r="B1549" s="1"/>
      <c r="E1549" s="5"/>
      <c r="F1549" s="5"/>
    </row>
    <row r="1550" spans="2:6" x14ac:dyDescent="0.25">
      <c r="B1550" s="1"/>
      <c r="E1550" s="5"/>
      <c r="F1550" s="5"/>
    </row>
    <row r="1551" spans="2:6" x14ac:dyDescent="0.25">
      <c r="B1551" s="1"/>
      <c r="E1551" s="5"/>
      <c r="F1551" s="5"/>
    </row>
    <row r="1552" spans="2:6" x14ac:dyDescent="0.25">
      <c r="B1552" s="1"/>
      <c r="E1552" s="5"/>
      <c r="F1552" s="5"/>
    </row>
    <row r="1553" spans="2:6" x14ac:dyDescent="0.25">
      <c r="B1553" s="1"/>
      <c r="E1553" s="5"/>
      <c r="F1553" s="5"/>
    </row>
    <row r="1554" spans="2:6" x14ac:dyDescent="0.25">
      <c r="B1554" s="1"/>
      <c r="E1554" s="5"/>
      <c r="F1554" s="5"/>
    </row>
    <row r="1555" spans="2:6" x14ac:dyDescent="0.25">
      <c r="B1555" s="1"/>
      <c r="E1555" s="5"/>
      <c r="F1555" s="5"/>
    </row>
    <row r="1556" spans="2:6" x14ac:dyDescent="0.25">
      <c r="B1556" s="1"/>
      <c r="E1556" s="5"/>
      <c r="F1556" s="5"/>
    </row>
    <row r="1557" spans="2:6" x14ac:dyDescent="0.25">
      <c r="B1557" s="1"/>
      <c r="E1557" s="5"/>
      <c r="F1557" s="5"/>
    </row>
    <row r="1558" spans="2:6" x14ac:dyDescent="0.25">
      <c r="B1558" s="1"/>
      <c r="E1558" s="5"/>
      <c r="F1558" s="5"/>
    </row>
    <row r="1559" spans="2:6" x14ac:dyDescent="0.25">
      <c r="B1559" s="1"/>
      <c r="E1559" s="5"/>
      <c r="F1559" s="5"/>
    </row>
    <row r="1560" spans="2:6" x14ac:dyDescent="0.25">
      <c r="B1560" s="1"/>
      <c r="E1560" s="5"/>
      <c r="F1560" s="5"/>
    </row>
    <row r="1561" spans="2:6" x14ac:dyDescent="0.25">
      <c r="B1561" s="1"/>
      <c r="E1561" s="5"/>
      <c r="F1561" s="5"/>
    </row>
    <row r="1562" spans="2:6" x14ac:dyDescent="0.25">
      <c r="B1562" s="1"/>
      <c r="E1562" s="5"/>
      <c r="F1562" s="5"/>
    </row>
    <row r="1563" spans="2:6" x14ac:dyDescent="0.25">
      <c r="B1563" s="1"/>
      <c r="E1563" s="5"/>
      <c r="F1563" s="5"/>
    </row>
    <row r="1564" spans="2:6" x14ac:dyDescent="0.25">
      <c r="B1564" s="1"/>
      <c r="E1564" s="5"/>
      <c r="F1564" s="5"/>
    </row>
    <row r="1565" spans="2:6" x14ac:dyDescent="0.25">
      <c r="B1565" s="1"/>
      <c r="E1565" s="5"/>
      <c r="F1565" s="5"/>
    </row>
    <row r="1566" spans="2:6" x14ac:dyDescent="0.25">
      <c r="B1566" s="1"/>
      <c r="E1566" s="5"/>
      <c r="F1566" s="5"/>
    </row>
    <row r="1567" spans="2:6" x14ac:dyDescent="0.25">
      <c r="B1567" s="1"/>
      <c r="E1567" s="5"/>
      <c r="F1567" s="5"/>
    </row>
    <row r="1568" spans="2:6" x14ac:dyDescent="0.25">
      <c r="B1568" s="1"/>
      <c r="E1568" s="5"/>
      <c r="F1568" s="5"/>
    </row>
    <row r="1569" spans="2:6" x14ac:dyDescent="0.25">
      <c r="B1569" s="1"/>
      <c r="E1569" s="5"/>
      <c r="F1569" s="5"/>
    </row>
    <row r="1570" spans="2:6" x14ac:dyDescent="0.25">
      <c r="B1570" s="1"/>
      <c r="E1570" s="5"/>
      <c r="F1570" s="5"/>
    </row>
    <row r="1571" spans="2:6" x14ac:dyDescent="0.25">
      <c r="B1571" s="1"/>
      <c r="E1571" s="5"/>
      <c r="F1571" s="5"/>
    </row>
    <row r="1572" spans="2:6" x14ac:dyDescent="0.25">
      <c r="B1572" s="1"/>
      <c r="E1572" s="5"/>
      <c r="F1572" s="5"/>
    </row>
    <row r="1573" spans="2:6" x14ac:dyDescent="0.25">
      <c r="B1573" s="1"/>
      <c r="E1573" s="5"/>
      <c r="F1573" s="5"/>
    </row>
    <row r="1574" spans="2:6" x14ac:dyDescent="0.25">
      <c r="B1574" s="1"/>
      <c r="E1574" s="5"/>
      <c r="F1574" s="5"/>
    </row>
    <row r="1575" spans="2:6" x14ac:dyDescent="0.25">
      <c r="B1575" s="1"/>
      <c r="E1575" s="5"/>
      <c r="F1575" s="5"/>
    </row>
    <row r="1576" spans="2:6" x14ac:dyDescent="0.25">
      <c r="B1576" s="1"/>
      <c r="E1576" s="5"/>
      <c r="F1576" s="5"/>
    </row>
    <row r="1577" spans="2:6" x14ac:dyDescent="0.25">
      <c r="B1577" s="1"/>
      <c r="E1577" s="5"/>
      <c r="F1577" s="5"/>
    </row>
    <row r="1578" spans="2:6" x14ac:dyDescent="0.25">
      <c r="B1578" s="1"/>
      <c r="E1578" s="5"/>
      <c r="F1578" s="5"/>
    </row>
    <row r="1579" spans="2:6" x14ac:dyDescent="0.25">
      <c r="B1579" s="1"/>
      <c r="E1579" s="5"/>
      <c r="F1579" s="5"/>
    </row>
    <row r="1580" spans="2:6" x14ac:dyDescent="0.25">
      <c r="B1580" s="1"/>
      <c r="E1580" s="5"/>
      <c r="F1580" s="5"/>
    </row>
    <row r="1581" spans="2:6" x14ac:dyDescent="0.25">
      <c r="B1581" s="1"/>
      <c r="E1581" s="5"/>
      <c r="F1581" s="5"/>
    </row>
    <row r="1582" spans="2:6" x14ac:dyDescent="0.25">
      <c r="B1582" s="1"/>
      <c r="E1582" s="5"/>
      <c r="F1582" s="5"/>
    </row>
    <row r="1583" spans="2:6" x14ac:dyDescent="0.25">
      <c r="B1583" s="1"/>
      <c r="E1583" s="5"/>
      <c r="F1583" s="5"/>
    </row>
    <row r="1584" spans="2:6" x14ac:dyDescent="0.25">
      <c r="B1584" s="1"/>
      <c r="E1584" s="5"/>
      <c r="F1584" s="5"/>
    </row>
    <row r="1585" spans="2:6" x14ac:dyDescent="0.25">
      <c r="B1585" s="1"/>
      <c r="E1585" s="5"/>
      <c r="F1585" s="5"/>
    </row>
    <row r="1586" spans="2:6" x14ac:dyDescent="0.25">
      <c r="B1586" s="1"/>
      <c r="E1586" s="5"/>
      <c r="F1586" s="5"/>
    </row>
    <row r="1587" spans="2:6" x14ac:dyDescent="0.25">
      <c r="B1587" s="1"/>
      <c r="E1587" s="5"/>
      <c r="F1587" s="5"/>
    </row>
    <row r="1588" spans="2:6" x14ac:dyDescent="0.25">
      <c r="B1588" s="1"/>
      <c r="E1588" s="5"/>
      <c r="F1588" s="5"/>
    </row>
    <row r="1589" spans="2:6" x14ac:dyDescent="0.25">
      <c r="B1589" s="1"/>
      <c r="E1589" s="5"/>
      <c r="F1589" s="5"/>
    </row>
    <row r="1590" spans="2:6" x14ac:dyDescent="0.25">
      <c r="B1590" s="1"/>
      <c r="E1590" s="5"/>
      <c r="F1590" s="5"/>
    </row>
    <row r="1591" spans="2:6" x14ac:dyDescent="0.25">
      <c r="B1591" s="1"/>
      <c r="E1591" s="5"/>
      <c r="F1591" s="5"/>
    </row>
    <row r="1592" spans="2:6" x14ac:dyDescent="0.25">
      <c r="B1592" s="1"/>
      <c r="E1592" s="5"/>
      <c r="F1592" s="5"/>
    </row>
    <row r="1593" spans="2:6" x14ac:dyDescent="0.25">
      <c r="B1593" s="1"/>
      <c r="E1593" s="5"/>
      <c r="F1593" s="5"/>
    </row>
    <row r="1594" spans="2:6" x14ac:dyDescent="0.25">
      <c r="B1594" s="1"/>
      <c r="E1594" s="5"/>
      <c r="F1594" s="5"/>
    </row>
    <row r="1595" spans="2:6" x14ac:dyDescent="0.25">
      <c r="B1595" s="1"/>
      <c r="E1595" s="5"/>
      <c r="F1595" s="5"/>
    </row>
    <row r="1596" spans="2:6" x14ac:dyDescent="0.25">
      <c r="B1596" s="1"/>
      <c r="E1596" s="5"/>
      <c r="F1596" s="5"/>
    </row>
    <row r="1597" spans="2:6" x14ac:dyDescent="0.25">
      <c r="B1597" s="1"/>
      <c r="E1597" s="5"/>
      <c r="F1597" s="5"/>
    </row>
    <row r="1598" spans="2:6" x14ac:dyDescent="0.25">
      <c r="B1598" s="1"/>
      <c r="E1598" s="5"/>
      <c r="F1598" s="5"/>
    </row>
    <row r="1599" spans="2:6" x14ac:dyDescent="0.25">
      <c r="B1599" s="1"/>
      <c r="E1599" s="5"/>
      <c r="F1599" s="5"/>
    </row>
    <row r="1600" spans="2:6" x14ac:dyDescent="0.25">
      <c r="B1600" s="1"/>
      <c r="E1600" s="5"/>
      <c r="F1600" s="5"/>
    </row>
    <row r="1601" spans="2:6" x14ac:dyDescent="0.25">
      <c r="B1601" s="1"/>
      <c r="E1601" s="5"/>
      <c r="F1601" s="5"/>
    </row>
    <row r="1602" spans="2:6" x14ac:dyDescent="0.25">
      <c r="B1602" s="1"/>
      <c r="E1602" s="5"/>
      <c r="F1602" s="5"/>
    </row>
    <row r="1603" spans="2:6" x14ac:dyDescent="0.25">
      <c r="B1603" s="1"/>
      <c r="E1603" s="5"/>
      <c r="F1603" s="5"/>
    </row>
    <row r="1604" spans="2:6" x14ac:dyDescent="0.25">
      <c r="B1604" s="1"/>
      <c r="E1604" s="5"/>
      <c r="F1604" s="5"/>
    </row>
    <row r="1605" spans="2:6" x14ac:dyDescent="0.25">
      <c r="B1605" s="1"/>
      <c r="E1605" s="5"/>
      <c r="F1605" s="5"/>
    </row>
    <row r="1606" spans="2:6" x14ac:dyDescent="0.25">
      <c r="B1606" s="1"/>
      <c r="E1606" s="5"/>
      <c r="F1606" s="5"/>
    </row>
    <row r="1607" spans="2:6" x14ac:dyDescent="0.25">
      <c r="B1607" s="1"/>
      <c r="E1607" s="5"/>
      <c r="F1607" s="5"/>
    </row>
    <row r="1608" spans="2:6" x14ac:dyDescent="0.25">
      <c r="B1608" s="1"/>
      <c r="E1608" s="5"/>
      <c r="F1608" s="5"/>
    </row>
    <row r="1609" spans="2:6" x14ac:dyDescent="0.25">
      <c r="B1609" s="1"/>
      <c r="E1609" s="5"/>
      <c r="F1609" s="5"/>
    </row>
    <row r="1610" spans="2:6" x14ac:dyDescent="0.25">
      <c r="B1610" s="1"/>
      <c r="E1610" s="5"/>
      <c r="F1610" s="5"/>
    </row>
    <row r="1611" spans="2:6" x14ac:dyDescent="0.25">
      <c r="B1611" s="1"/>
      <c r="E1611" s="5"/>
      <c r="F1611" s="5"/>
    </row>
    <row r="1612" spans="2:6" x14ac:dyDescent="0.25">
      <c r="B1612" s="1"/>
      <c r="E1612" s="5"/>
      <c r="F1612" s="5"/>
    </row>
    <row r="1613" spans="2:6" x14ac:dyDescent="0.25">
      <c r="B1613" s="1"/>
      <c r="E1613" s="5"/>
      <c r="F1613" s="5"/>
    </row>
    <row r="1614" spans="2:6" x14ac:dyDescent="0.25">
      <c r="B1614" s="1"/>
      <c r="E1614" s="5"/>
      <c r="F1614" s="5"/>
    </row>
    <row r="1615" spans="2:6" x14ac:dyDescent="0.25">
      <c r="B1615" s="1"/>
      <c r="E1615" s="5"/>
      <c r="F1615" s="5"/>
    </row>
    <row r="1616" spans="2:6" x14ac:dyDescent="0.25">
      <c r="B1616" s="1"/>
      <c r="E1616" s="5"/>
      <c r="F1616" s="5"/>
    </row>
    <row r="1617" spans="2:6" x14ac:dyDescent="0.25">
      <c r="B1617" s="1"/>
      <c r="E1617" s="5"/>
      <c r="F1617" s="5"/>
    </row>
    <row r="1618" spans="2:6" x14ac:dyDescent="0.25">
      <c r="B1618" s="1"/>
      <c r="E1618" s="5"/>
      <c r="F1618" s="5"/>
    </row>
    <row r="1619" spans="2:6" x14ac:dyDescent="0.25">
      <c r="B1619" s="1"/>
      <c r="E1619" s="5"/>
      <c r="F1619" s="5"/>
    </row>
    <row r="1620" spans="2:6" x14ac:dyDescent="0.25">
      <c r="B1620" s="1"/>
      <c r="E1620" s="5"/>
      <c r="F1620" s="5"/>
    </row>
    <row r="1621" spans="2:6" x14ac:dyDescent="0.25">
      <c r="B1621" s="1"/>
      <c r="E1621" s="5"/>
      <c r="F1621" s="5"/>
    </row>
    <row r="1622" spans="2:6" x14ac:dyDescent="0.25">
      <c r="B1622" s="1"/>
      <c r="E1622" s="5"/>
      <c r="F1622" s="5"/>
    </row>
    <row r="1623" spans="2:6" x14ac:dyDescent="0.25">
      <c r="B1623" s="1"/>
      <c r="E1623" s="5"/>
      <c r="F1623" s="5"/>
    </row>
    <row r="1624" spans="2:6" x14ac:dyDescent="0.25">
      <c r="B1624" s="1"/>
      <c r="E1624" s="5"/>
      <c r="F1624" s="5"/>
    </row>
    <row r="1625" spans="2:6" x14ac:dyDescent="0.25">
      <c r="B1625" s="1"/>
      <c r="E1625" s="5"/>
      <c r="F1625" s="5"/>
    </row>
    <row r="1626" spans="2:6" x14ac:dyDescent="0.25">
      <c r="B1626" s="1"/>
      <c r="E1626" s="5"/>
      <c r="F1626" s="5"/>
    </row>
    <row r="1627" spans="2:6" x14ac:dyDescent="0.25">
      <c r="B1627" s="1"/>
      <c r="E1627" s="5"/>
      <c r="F1627" s="5"/>
    </row>
    <row r="1628" spans="2:6" x14ac:dyDescent="0.25">
      <c r="B1628" s="1"/>
      <c r="E1628" s="5"/>
      <c r="F1628" s="5"/>
    </row>
    <row r="1629" spans="2:6" x14ac:dyDescent="0.25">
      <c r="B1629" s="1"/>
      <c r="E1629" s="5"/>
      <c r="F1629" s="5"/>
    </row>
    <row r="1630" spans="2:6" x14ac:dyDescent="0.25">
      <c r="B1630" s="1"/>
      <c r="E1630" s="5"/>
      <c r="F1630" s="5"/>
    </row>
    <row r="1631" spans="2:6" x14ac:dyDescent="0.25">
      <c r="B1631" s="1"/>
      <c r="E1631" s="5"/>
      <c r="F1631" s="5"/>
    </row>
    <row r="1632" spans="2:6" x14ac:dyDescent="0.25">
      <c r="B1632" s="1"/>
      <c r="E1632" s="5"/>
      <c r="F1632" s="5"/>
    </row>
    <row r="1633" spans="2:6" x14ac:dyDescent="0.25">
      <c r="B1633" s="1"/>
      <c r="E1633" s="5"/>
      <c r="F1633" s="5"/>
    </row>
    <row r="1634" spans="2:6" x14ac:dyDescent="0.25">
      <c r="B1634" s="1"/>
      <c r="E1634" s="5"/>
      <c r="F1634" s="5"/>
    </row>
    <row r="1635" spans="2:6" x14ac:dyDescent="0.25">
      <c r="B1635" s="1"/>
      <c r="E1635" s="5"/>
      <c r="F1635" s="5"/>
    </row>
    <row r="1636" spans="2:6" x14ac:dyDescent="0.25">
      <c r="B1636" s="1"/>
      <c r="E1636" s="5"/>
      <c r="F1636" s="5"/>
    </row>
    <row r="1637" spans="2:6" x14ac:dyDescent="0.25">
      <c r="B1637" s="1"/>
      <c r="E1637" s="5"/>
      <c r="F1637" s="5"/>
    </row>
    <row r="1638" spans="2:6" x14ac:dyDescent="0.25">
      <c r="B1638" s="1"/>
      <c r="E1638" s="5"/>
      <c r="F1638" s="5"/>
    </row>
    <row r="1639" spans="2:6" x14ac:dyDescent="0.25">
      <c r="B1639" s="1"/>
      <c r="E1639" s="5"/>
      <c r="F1639" s="5"/>
    </row>
    <row r="1640" spans="2:6" x14ac:dyDescent="0.25">
      <c r="B1640" s="1"/>
      <c r="E1640" s="5"/>
      <c r="F1640" s="5"/>
    </row>
    <row r="1641" spans="2:6" x14ac:dyDescent="0.25">
      <c r="B1641" s="1"/>
      <c r="E1641" s="5"/>
      <c r="F1641" s="5"/>
    </row>
    <row r="1642" spans="2:6" x14ac:dyDescent="0.25">
      <c r="B1642" s="1"/>
      <c r="E1642" s="5"/>
      <c r="F1642" s="5"/>
    </row>
    <row r="1643" spans="2:6" x14ac:dyDescent="0.25">
      <c r="B1643" s="1"/>
      <c r="E1643" s="5"/>
      <c r="F1643" s="5"/>
    </row>
    <row r="1644" spans="2:6" x14ac:dyDescent="0.25">
      <c r="B1644" s="1"/>
      <c r="E1644" s="5"/>
      <c r="F1644" s="5"/>
    </row>
    <row r="1645" spans="2:6" x14ac:dyDescent="0.25">
      <c r="B1645" s="1"/>
      <c r="E1645" s="5"/>
      <c r="F1645" s="5"/>
    </row>
    <row r="1646" spans="2:6" x14ac:dyDescent="0.25">
      <c r="B1646" s="1"/>
      <c r="E1646" s="5"/>
      <c r="F1646" s="5"/>
    </row>
    <row r="1647" spans="2:6" x14ac:dyDescent="0.25">
      <c r="B1647" s="1"/>
      <c r="E1647" s="5"/>
      <c r="F1647" s="5"/>
    </row>
    <row r="1648" spans="2:6" x14ac:dyDescent="0.25">
      <c r="B1648" s="1"/>
      <c r="E1648" s="5"/>
      <c r="F1648" s="5"/>
    </row>
    <row r="1649" spans="2:6" x14ac:dyDescent="0.25">
      <c r="B1649" s="1"/>
      <c r="E1649" s="5"/>
      <c r="F1649" s="5"/>
    </row>
    <row r="1650" spans="2:6" x14ac:dyDescent="0.25">
      <c r="B1650" s="1"/>
      <c r="E1650" s="5"/>
      <c r="F1650" s="5"/>
    </row>
    <row r="1651" spans="2:6" x14ac:dyDescent="0.25">
      <c r="B1651" s="1"/>
      <c r="E1651" s="5"/>
      <c r="F1651" s="5"/>
    </row>
    <row r="1652" spans="2:6" x14ac:dyDescent="0.25">
      <c r="B1652" s="1"/>
      <c r="E1652" s="5"/>
      <c r="F1652" s="5"/>
    </row>
    <row r="1653" spans="2:6" x14ac:dyDescent="0.25">
      <c r="B1653" s="1"/>
      <c r="E1653" s="5"/>
      <c r="F1653" s="5"/>
    </row>
    <row r="1654" spans="2:6" x14ac:dyDescent="0.25">
      <c r="B1654" s="1"/>
      <c r="E1654" s="5"/>
      <c r="F1654" s="5"/>
    </row>
    <row r="1655" spans="2:6" x14ac:dyDescent="0.25">
      <c r="B1655" s="1"/>
      <c r="E1655" s="5"/>
      <c r="F1655" s="5"/>
    </row>
    <row r="1656" spans="2:6" x14ac:dyDescent="0.25">
      <c r="B1656" s="1"/>
      <c r="E1656" s="5"/>
      <c r="F1656" s="5"/>
    </row>
    <row r="1657" spans="2:6" x14ac:dyDescent="0.25">
      <c r="B1657" s="1"/>
      <c r="E1657" s="5"/>
      <c r="F1657" s="5"/>
    </row>
    <row r="1658" spans="2:6" x14ac:dyDescent="0.25">
      <c r="B1658" s="1"/>
      <c r="E1658" s="5"/>
      <c r="F1658" s="5"/>
    </row>
    <row r="1659" spans="2:6" x14ac:dyDescent="0.25">
      <c r="B1659" s="1"/>
      <c r="E1659" s="5"/>
      <c r="F1659" s="5"/>
    </row>
    <row r="1660" spans="2:6" x14ac:dyDescent="0.25">
      <c r="B1660" s="1"/>
      <c r="E1660" s="5"/>
      <c r="F1660" s="5"/>
    </row>
    <row r="1661" spans="2:6" x14ac:dyDescent="0.25">
      <c r="B1661" s="1"/>
      <c r="E1661" s="5"/>
      <c r="F1661" s="5"/>
    </row>
    <row r="1662" spans="2:6" x14ac:dyDescent="0.25">
      <c r="B1662" s="1"/>
      <c r="E1662" s="5"/>
      <c r="F1662" s="5"/>
    </row>
    <row r="1663" spans="2:6" x14ac:dyDescent="0.25">
      <c r="B1663" s="1"/>
      <c r="E1663" s="5"/>
      <c r="F1663" s="5"/>
    </row>
    <row r="1664" spans="2:6" x14ac:dyDescent="0.25">
      <c r="B1664" s="1"/>
      <c r="E1664" s="5"/>
      <c r="F1664" s="5"/>
    </row>
    <row r="1665" spans="2:6" x14ac:dyDescent="0.25">
      <c r="B1665" s="1"/>
      <c r="E1665" s="5"/>
      <c r="F1665" s="5"/>
    </row>
    <row r="1666" spans="2:6" x14ac:dyDescent="0.25">
      <c r="B1666" s="1"/>
      <c r="E1666" s="5"/>
      <c r="F1666" s="5"/>
    </row>
    <row r="1667" spans="2:6" x14ac:dyDescent="0.25">
      <c r="B1667" s="1"/>
      <c r="E1667" s="5"/>
      <c r="F1667" s="5"/>
    </row>
    <row r="1668" spans="2:6" x14ac:dyDescent="0.25">
      <c r="B1668" s="1"/>
      <c r="E1668" s="5"/>
      <c r="F1668" s="5"/>
    </row>
    <row r="1669" spans="2:6" x14ac:dyDescent="0.25">
      <c r="B1669" s="1"/>
      <c r="E1669" s="5"/>
      <c r="F1669" s="5"/>
    </row>
    <row r="1670" spans="2:6" x14ac:dyDescent="0.25">
      <c r="B1670" s="1"/>
      <c r="E1670" s="5"/>
      <c r="F1670" s="5"/>
    </row>
    <row r="1671" spans="2:6" x14ac:dyDescent="0.25">
      <c r="B1671" s="1"/>
      <c r="E1671" s="5"/>
      <c r="F1671" s="5"/>
    </row>
    <row r="1672" spans="2:6" x14ac:dyDescent="0.25">
      <c r="B1672" s="1"/>
      <c r="E1672" s="5"/>
      <c r="F1672" s="5"/>
    </row>
    <row r="1673" spans="2:6" x14ac:dyDescent="0.25">
      <c r="B1673" s="1"/>
      <c r="E1673" s="5"/>
      <c r="F1673" s="5"/>
    </row>
    <row r="1674" spans="2:6" x14ac:dyDescent="0.25">
      <c r="B1674" s="1"/>
      <c r="E1674" s="5"/>
      <c r="F1674" s="5"/>
    </row>
    <row r="1675" spans="2:6" x14ac:dyDescent="0.25">
      <c r="B1675" s="1"/>
      <c r="E1675" s="5"/>
      <c r="F1675" s="5"/>
    </row>
    <row r="1676" spans="2:6" x14ac:dyDescent="0.25">
      <c r="B1676" s="1"/>
      <c r="E1676" s="5"/>
      <c r="F1676" s="5"/>
    </row>
    <row r="1677" spans="2:6" x14ac:dyDescent="0.25">
      <c r="B1677" s="1"/>
      <c r="E1677" s="5"/>
      <c r="F1677" s="5"/>
    </row>
    <row r="1678" spans="2:6" x14ac:dyDescent="0.25">
      <c r="B1678" s="1"/>
      <c r="E1678" s="5"/>
      <c r="F1678" s="5"/>
    </row>
    <row r="1679" spans="2:6" x14ac:dyDescent="0.25">
      <c r="B1679" s="1"/>
      <c r="E1679" s="5"/>
      <c r="F1679" s="5"/>
    </row>
    <row r="1680" spans="2:6" x14ac:dyDescent="0.25">
      <c r="B1680" s="1"/>
      <c r="E1680" s="5"/>
      <c r="F1680" s="5"/>
    </row>
    <row r="1681" spans="2:6" x14ac:dyDescent="0.25">
      <c r="B1681" s="1"/>
      <c r="E1681" s="5"/>
      <c r="F1681" s="5"/>
    </row>
    <row r="1682" spans="2:6" x14ac:dyDescent="0.25">
      <c r="B1682" s="1"/>
      <c r="E1682" s="5"/>
      <c r="F1682" s="5"/>
    </row>
    <row r="1683" spans="2:6" x14ac:dyDescent="0.25">
      <c r="B1683" s="1"/>
      <c r="E1683" s="5"/>
      <c r="F1683" s="5"/>
    </row>
    <row r="1684" spans="2:6" x14ac:dyDescent="0.25">
      <c r="B1684" s="1"/>
      <c r="E1684" s="5"/>
      <c r="F1684" s="5"/>
    </row>
    <row r="1685" spans="2:6" x14ac:dyDescent="0.25">
      <c r="B1685" s="1"/>
      <c r="E1685" s="5"/>
      <c r="F1685" s="5"/>
    </row>
    <row r="1686" spans="2:6" x14ac:dyDescent="0.25">
      <c r="B1686" s="1"/>
      <c r="E1686" s="5"/>
      <c r="F1686" s="5"/>
    </row>
    <row r="1687" spans="2:6" x14ac:dyDescent="0.25">
      <c r="B1687" s="1"/>
      <c r="E1687" s="5"/>
      <c r="F1687" s="5"/>
    </row>
    <row r="1688" spans="2:6" x14ac:dyDescent="0.25">
      <c r="B1688" s="1"/>
      <c r="E1688" s="5"/>
      <c r="F1688" s="5"/>
    </row>
    <row r="1689" spans="2:6" x14ac:dyDescent="0.25">
      <c r="B1689" s="1"/>
      <c r="E1689" s="5"/>
      <c r="F1689" s="5"/>
    </row>
    <row r="1690" spans="2:6" x14ac:dyDescent="0.25">
      <c r="B1690" s="1"/>
      <c r="E1690" s="5"/>
      <c r="F1690" s="5"/>
    </row>
    <row r="1691" spans="2:6" x14ac:dyDescent="0.25">
      <c r="B1691" s="1"/>
      <c r="E1691" s="5"/>
      <c r="F1691" s="5"/>
    </row>
    <row r="1692" spans="2:6" x14ac:dyDescent="0.25">
      <c r="B1692" s="1"/>
      <c r="E1692" s="5"/>
      <c r="F1692" s="5"/>
    </row>
    <row r="1693" spans="2:6" x14ac:dyDescent="0.25">
      <c r="B1693" s="1"/>
      <c r="E1693" s="5"/>
      <c r="F1693" s="5"/>
    </row>
    <row r="1694" spans="2:6" x14ac:dyDescent="0.25">
      <c r="B1694" s="1"/>
      <c r="E1694" s="5"/>
      <c r="F1694" s="5"/>
    </row>
    <row r="1695" spans="2:6" x14ac:dyDescent="0.25">
      <c r="B1695" s="1"/>
      <c r="E1695" s="5"/>
      <c r="F1695" s="5"/>
    </row>
    <row r="1696" spans="2:6" x14ac:dyDescent="0.25">
      <c r="B1696" s="1"/>
      <c r="E1696" s="5"/>
      <c r="F1696" s="5"/>
    </row>
    <row r="1697" spans="2:6" x14ac:dyDescent="0.25">
      <c r="B1697" s="1"/>
      <c r="E1697" s="5"/>
      <c r="F1697" s="5"/>
    </row>
    <row r="1698" spans="2:6" x14ac:dyDescent="0.25">
      <c r="B1698" s="1"/>
      <c r="E1698" s="5"/>
      <c r="F1698" s="5"/>
    </row>
    <row r="1699" spans="2:6" x14ac:dyDescent="0.25">
      <c r="B1699" s="1"/>
      <c r="E1699" s="5"/>
      <c r="F1699" s="5"/>
    </row>
    <row r="1700" spans="2:6" x14ac:dyDescent="0.25">
      <c r="B1700" s="1"/>
      <c r="E1700" s="5"/>
      <c r="F1700" s="5"/>
    </row>
    <row r="1701" spans="2:6" x14ac:dyDescent="0.25">
      <c r="B1701" s="1"/>
      <c r="E1701" s="5"/>
      <c r="F1701" s="5"/>
    </row>
    <row r="1702" spans="2:6" x14ac:dyDescent="0.25">
      <c r="B1702" s="1"/>
      <c r="E1702" s="5"/>
      <c r="F1702" s="5"/>
    </row>
    <row r="1703" spans="2:6" x14ac:dyDescent="0.25">
      <c r="B1703" s="1"/>
      <c r="E1703" s="5"/>
      <c r="F1703" s="5"/>
    </row>
    <row r="1704" spans="2:6" x14ac:dyDescent="0.25">
      <c r="B1704" s="1"/>
      <c r="E1704" s="5"/>
      <c r="F1704" s="5"/>
    </row>
    <row r="1705" spans="2:6" x14ac:dyDescent="0.25">
      <c r="B1705" s="1"/>
      <c r="E1705" s="5"/>
      <c r="F1705" s="5"/>
    </row>
    <row r="1706" spans="2:6" x14ac:dyDescent="0.25">
      <c r="B1706" s="1"/>
      <c r="E1706" s="5"/>
      <c r="F1706" s="5"/>
    </row>
    <row r="1707" spans="2:6" x14ac:dyDescent="0.25">
      <c r="B1707" s="1"/>
      <c r="E1707" s="5"/>
      <c r="F1707" s="5"/>
    </row>
    <row r="1708" spans="2:6" x14ac:dyDescent="0.25">
      <c r="B1708" s="1"/>
      <c r="E1708" s="5"/>
      <c r="F1708" s="5"/>
    </row>
    <row r="1709" spans="2:6" x14ac:dyDescent="0.25">
      <c r="B1709" s="1"/>
      <c r="E1709" s="5"/>
      <c r="F1709" s="5"/>
    </row>
    <row r="1710" spans="2:6" x14ac:dyDescent="0.25">
      <c r="B1710" s="1"/>
      <c r="E1710" s="5"/>
      <c r="F1710" s="5"/>
    </row>
    <row r="1711" spans="2:6" x14ac:dyDescent="0.25">
      <c r="B1711" s="1"/>
      <c r="E1711" s="5"/>
      <c r="F1711" s="5"/>
    </row>
    <row r="1712" spans="2:6" x14ac:dyDescent="0.25">
      <c r="B1712" s="1"/>
      <c r="E1712" s="5"/>
      <c r="F1712" s="5"/>
    </row>
    <row r="1713" spans="2:6" x14ac:dyDescent="0.25">
      <c r="B1713" s="1"/>
      <c r="E1713" s="5"/>
      <c r="F1713" s="5"/>
    </row>
    <row r="1714" spans="2:6" x14ac:dyDescent="0.25">
      <c r="B1714" s="1"/>
      <c r="E1714" s="5"/>
      <c r="F1714" s="5"/>
    </row>
    <row r="1715" spans="2:6" x14ac:dyDescent="0.25">
      <c r="B1715" s="1"/>
      <c r="E1715" s="5"/>
      <c r="F1715" s="5"/>
    </row>
    <row r="1716" spans="2:6" x14ac:dyDescent="0.25">
      <c r="B1716" s="1"/>
      <c r="E1716" s="5"/>
      <c r="F1716" s="5"/>
    </row>
    <row r="1717" spans="2:6" x14ac:dyDescent="0.25">
      <c r="B1717" s="1"/>
      <c r="E1717" s="5"/>
      <c r="F1717" s="5"/>
    </row>
    <row r="1718" spans="2:6" x14ac:dyDescent="0.25">
      <c r="B1718" s="1"/>
      <c r="E1718" s="5"/>
      <c r="F1718" s="5"/>
    </row>
    <row r="1719" spans="2:6" x14ac:dyDescent="0.25">
      <c r="B1719" s="1"/>
      <c r="E1719" s="5"/>
      <c r="F1719" s="5"/>
    </row>
    <row r="1720" spans="2:6" x14ac:dyDescent="0.25">
      <c r="B1720" s="1"/>
      <c r="E1720" s="5"/>
      <c r="F1720" s="5"/>
    </row>
    <row r="1721" spans="2:6" x14ac:dyDescent="0.25">
      <c r="B1721" s="1"/>
      <c r="E1721" s="5"/>
      <c r="F1721" s="5"/>
    </row>
    <row r="1722" spans="2:6" x14ac:dyDescent="0.25">
      <c r="B1722" s="1"/>
      <c r="E1722" s="5"/>
      <c r="F1722" s="5"/>
    </row>
    <row r="1723" spans="2:6" x14ac:dyDescent="0.25">
      <c r="B1723" s="1"/>
      <c r="E1723" s="5"/>
      <c r="F1723" s="5"/>
    </row>
    <row r="1724" spans="2:6" x14ac:dyDescent="0.25">
      <c r="B1724" s="1"/>
      <c r="E1724" s="5"/>
      <c r="F1724" s="5"/>
    </row>
    <row r="1725" spans="2:6" x14ac:dyDescent="0.25">
      <c r="B1725" s="1"/>
      <c r="E1725" s="5"/>
      <c r="F1725" s="5"/>
    </row>
    <row r="1726" spans="2:6" x14ac:dyDescent="0.25">
      <c r="B1726" s="1"/>
      <c r="E1726" s="5"/>
      <c r="F1726" s="5"/>
    </row>
    <row r="1727" spans="2:6" x14ac:dyDescent="0.25">
      <c r="B1727" s="1"/>
      <c r="E1727" s="5"/>
      <c r="F1727" s="5"/>
    </row>
    <row r="1728" spans="2:6" x14ac:dyDescent="0.25">
      <c r="B1728" s="1"/>
      <c r="E1728" s="5"/>
      <c r="F1728" s="5"/>
    </row>
    <row r="1729" spans="2:6" x14ac:dyDescent="0.25">
      <c r="B1729" s="1"/>
      <c r="E1729" s="5"/>
      <c r="F1729" s="5"/>
    </row>
    <row r="1730" spans="2:6" x14ac:dyDescent="0.25">
      <c r="B1730" s="1"/>
      <c r="E1730" s="5"/>
      <c r="F1730" s="5"/>
    </row>
    <row r="1731" spans="2:6" x14ac:dyDescent="0.25">
      <c r="B1731" s="1"/>
      <c r="E1731" s="5"/>
      <c r="F1731" s="5"/>
    </row>
    <row r="1732" spans="2:6" x14ac:dyDescent="0.25">
      <c r="B1732" s="1"/>
      <c r="E1732" s="5"/>
      <c r="F1732" s="5"/>
    </row>
    <row r="1733" spans="2:6" x14ac:dyDescent="0.25">
      <c r="B1733" s="1"/>
      <c r="E1733" s="5"/>
      <c r="F1733" s="5"/>
    </row>
    <row r="1734" spans="2:6" x14ac:dyDescent="0.25">
      <c r="B1734" s="1"/>
      <c r="E1734" s="5"/>
      <c r="F1734" s="5"/>
    </row>
    <row r="1735" spans="2:6" x14ac:dyDescent="0.25">
      <c r="B1735" s="1"/>
      <c r="E1735" s="5"/>
      <c r="F1735" s="5"/>
    </row>
    <row r="1736" spans="2:6" x14ac:dyDescent="0.25">
      <c r="B1736" s="1"/>
      <c r="E1736" s="5"/>
      <c r="F1736" s="5"/>
    </row>
    <row r="1737" spans="2:6" x14ac:dyDescent="0.25">
      <c r="B1737" s="1"/>
      <c r="E1737" s="5"/>
      <c r="F1737" s="5"/>
    </row>
    <row r="1738" spans="2:6" x14ac:dyDescent="0.25">
      <c r="B1738" s="1"/>
      <c r="E1738" s="5"/>
      <c r="F1738" s="5"/>
    </row>
    <row r="1739" spans="2:6" x14ac:dyDescent="0.25">
      <c r="B1739" s="1"/>
      <c r="E1739" s="5"/>
      <c r="F1739" s="5"/>
    </row>
    <row r="1740" spans="2:6" x14ac:dyDescent="0.25">
      <c r="B1740" s="1"/>
      <c r="E1740" s="5"/>
      <c r="F1740" s="5"/>
    </row>
    <row r="1741" spans="2:6" x14ac:dyDescent="0.25">
      <c r="B1741" s="1"/>
      <c r="E1741" s="5"/>
      <c r="F1741" s="5"/>
    </row>
    <row r="1742" spans="2:6" x14ac:dyDescent="0.25">
      <c r="B1742" s="1"/>
      <c r="E1742" s="5"/>
      <c r="F1742" s="5"/>
    </row>
    <row r="1743" spans="2:6" x14ac:dyDescent="0.25">
      <c r="B1743" s="1"/>
      <c r="E1743" s="5"/>
      <c r="F1743" s="5"/>
    </row>
    <row r="1744" spans="2:6" x14ac:dyDescent="0.25">
      <c r="B1744" s="1"/>
      <c r="E1744" s="5"/>
      <c r="F1744" s="5"/>
    </row>
    <row r="1745" spans="2:6" x14ac:dyDescent="0.25">
      <c r="B1745" s="1"/>
      <c r="E1745" s="5"/>
      <c r="F1745" s="5"/>
    </row>
    <row r="1746" spans="2:6" x14ac:dyDescent="0.25">
      <c r="B1746" s="1"/>
      <c r="E1746" s="5"/>
      <c r="F1746" s="5"/>
    </row>
    <row r="1747" spans="2:6" x14ac:dyDescent="0.25">
      <c r="B1747" s="1"/>
      <c r="E1747" s="5"/>
      <c r="F1747" s="5"/>
    </row>
    <row r="1748" spans="2:6" x14ac:dyDescent="0.25">
      <c r="B1748" s="1"/>
      <c r="E1748" s="5"/>
      <c r="F1748" s="5"/>
    </row>
    <row r="1749" spans="2:6" x14ac:dyDescent="0.25">
      <c r="B1749" s="1"/>
      <c r="E1749" s="5"/>
      <c r="F1749" s="5"/>
    </row>
    <row r="1750" spans="2:6" x14ac:dyDescent="0.25">
      <c r="B1750" s="1"/>
      <c r="E1750" s="5"/>
      <c r="F1750" s="5"/>
    </row>
    <row r="1751" spans="2:6" x14ac:dyDescent="0.25">
      <c r="B1751" s="1"/>
      <c r="E1751" s="5"/>
      <c r="F1751" s="5"/>
    </row>
    <row r="1752" spans="2:6" x14ac:dyDescent="0.25">
      <c r="B1752" s="1"/>
      <c r="E1752" s="5"/>
      <c r="F1752" s="5"/>
    </row>
    <row r="1753" spans="2:6" x14ac:dyDescent="0.25">
      <c r="B1753" s="1"/>
      <c r="E1753" s="5"/>
      <c r="F1753" s="5"/>
    </row>
    <row r="1754" spans="2:6" x14ac:dyDescent="0.25">
      <c r="B1754" s="1"/>
      <c r="E1754" s="5"/>
      <c r="F1754" s="5"/>
    </row>
    <row r="1755" spans="2:6" x14ac:dyDescent="0.25">
      <c r="B1755" s="1"/>
      <c r="E1755" s="5"/>
      <c r="F1755" s="5"/>
    </row>
    <row r="1756" spans="2:6" x14ac:dyDescent="0.25">
      <c r="B1756" s="1"/>
      <c r="E1756" s="5"/>
      <c r="F1756" s="5"/>
    </row>
    <row r="1757" spans="2:6" x14ac:dyDescent="0.25">
      <c r="B1757" s="1"/>
      <c r="E1757" s="5"/>
      <c r="F1757" s="5"/>
    </row>
    <row r="1758" spans="2:6" x14ac:dyDescent="0.25">
      <c r="B1758" s="1"/>
      <c r="E1758" s="5"/>
      <c r="F1758" s="5"/>
    </row>
    <row r="1759" spans="2:6" x14ac:dyDescent="0.25">
      <c r="B1759" s="1"/>
      <c r="E1759" s="5"/>
      <c r="F1759" s="5"/>
    </row>
    <row r="1760" spans="2:6" x14ac:dyDescent="0.25">
      <c r="B1760" s="1"/>
      <c r="E1760" s="5"/>
      <c r="F1760" s="5"/>
    </row>
    <row r="1761" spans="2:6" x14ac:dyDescent="0.25">
      <c r="B1761" s="1"/>
      <c r="E1761" s="5"/>
      <c r="F1761" s="5"/>
    </row>
    <row r="1762" spans="2:6" x14ac:dyDescent="0.25">
      <c r="B1762" s="1"/>
      <c r="E1762" s="5"/>
      <c r="F1762" s="5"/>
    </row>
    <row r="1763" spans="2:6" x14ac:dyDescent="0.25">
      <c r="B1763" s="1"/>
      <c r="E1763" s="5"/>
      <c r="F1763" s="5"/>
    </row>
    <row r="1764" spans="2:6" x14ac:dyDescent="0.25">
      <c r="B1764" s="1"/>
      <c r="E1764" s="5"/>
      <c r="F1764" s="5"/>
    </row>
    <row r="1765" spans="2:6" x14ac:dyDescent="0.25">
      <c r="B1765" s="1"/>
      <c r="E1765" s="5"/>
      <c r="F1765" s="5"/>
    </row>
    <row r="1766" spans="2:6" x14ac:dyDescent="0.25">
      <c r="B1766" s="1"/>
      <c r="E1766" s="5"/>
      <c r="F1766" s="5"/>
    </row>
    <row r="1767" spans="2:6" x14ac:dyDescent="0.25">
      <c r="B1767" s="1"/>
      <c r="E1767" s="5"/>
      <c r="F1767" s="5"/>
    </row>
    <row r="1768" spans="2:6" x14ac:dyDescent="0.25">
      <c r="B1768" s="1"/>
      <c r="E1768" s="5"/>
      <c r="F1768" s="5"/>
    </row>
    <row r="1769" spans="2:6" x14ac:dyDescent="0.25">
      <c r="B1769" s="1"/>
      <c r="E1769" s="5"/>
      <c r="F1769" s="5"/>
    </row>
    <row r="1770" spans="2:6" x14ac:dyDescent="0.25">
      <c r="B1770" s="1"/>
      <c r="E1770" s="5"/>
      <c r="F1770" s="5"/>
    </row>
    <row r="1771" spans="2:6" x14ac:dyDescent="0.25">
      <c r="B1771" s="1"/>
      <c r="E1771" s="5"/>
      <c r="F1771" s="5"/>
    </row>
    <row r="1772" spans="2:6" x14ac:dyDescent="0.25">
      <c r="B1772" s="1"/>
      <c r="E1772" s="5"/>
      <c r="F1772" s="5"/>
    </row>
    <row r="1773" spans="2:6" x14ac:dyDescent="0.25">
      <c r="B1773" s="1"/>
      <c r="E1773" s="5"/>
      <c r="F1773" s="5"/>
    </row>
    <row r="1774" spans="2:6" x14ac:dyDescent="0.25">
      <c r="B1774" s="1"/>
      <c r="E1774" s="5"/>
      <c r="F1774" s="5"/>
    </row>
    <row r="1775" spans="2:6" x14ac:dyDescent="0.25">
      <c r="B1775" s="1"/>
      <c r="E1775" s="5"/>
      <c r="F1775" s="5"/>
    </row>
    <row r="1776" spans="2:6" x14ac:dyDescent="0.25">
      <c r="B1776" s="1"/>
      <c r="E1776" s="5"/>
      <c r="F1776" s="5"/>
    </row>
    <row r="1777" spans="2:6" x14ac:dyDescent="0.25">
      <c r="B1777" s="1"/>
      <c r="E1777" s="5"/>
      <c r="F1777" s="5"/>
    </row>
    <row r="1778" spans="2:6" x14ac:dyDescent="0.25">
      <c r="B1778" s="1"/>
      <c r="E1778" s="5"/>
      <c r="F1778" s="5"/>
    </row>
    <row r="1779" spans="2:6" x14ac:dyDescent="0.25">
      <c r="B1779" s="1"/>
      <c r="E1779" s="5"/>
      <c r="F1779" s="5"/>
    </row>
    <row r="1780" spans="2:6" x14ac:dyDescent="0.25">
      <c r="B1780" s="1"/>
      <c r="E1780" s="5"/>
      <c r="F1780" s="5"/>
    </row>
    <row r="1781" spans="2:6" x14ac:dyDescent="0.25">
      <c r="B1781" s="1"/>
      <c r="E1781" s="5"/>
      <c r="F1781" s="5"/>
    </row>
    <row r="1782" spans="2:6" x14ac:dyDescent="0.25">
      <c r="B1782" s="1"/>
      <c r="E1782" s="5"/>
      <c r="F1782" s="5"/>
    </row>
    <row r="1783" spans="2:6" x14ac:dyDescent="0.25">
      <c r="B1783" s="1"/>
      <c r="E1783" s="5"/>
      <c r="F1783" s="5"/>
    </row>
    <row r="1784" spans="2:6" x14ac:dyDescent="0.25">
      <c r="B1784" s="1"/>
      <c r="E1784" s="5"/>
      <c r="F1784" s="5"/>
    </row>
    <row r="1785" spans="2:6" x14ac:dyDescent="0.25">
      <c r="B1785" s="1"/>
      <c r="E1785" s="5"/>
      <c r="F1785" s="5"/>
    </row>
    <row r="1786" spans="2:6" x14ac:dyDescent="0.25">
      <c r="B1786" s="1"/>
      <c r="E1786" s="5"/>
      <c r="F1786" s="5"/>
    </row>
    <row r="1787" spans="2:6" x14ac:dyDescent="0.25">
      <c r="B1787" s="1"/>
      <c r="E1787" s="5"/>
      <c r="F1787" s="5"/>
    </row>
    <row r="1788" spans="2:6" x14ac:dyDescent="0.25">
      <c r="B1788" s="1"/>
      <c r="E1788" s="5"/>
      <c r="F1788" s="5"/>
    </row>
    <row r="1789" spans="2:6" x14ac:dyDescent="0.25">
      <c r="B1789" s="1"/>
      <c r="E1789" s="5"/>
      <c r="F1789" s="5"/>
    </row>
    <row r="1790" spans="2:6" x14ac:dyDescent="0.25">
      <c r="B1790" s="1"/>
      <c r="E1790" s="5"/>
      <c r="F1790" s="5"/>
    </row>
    <row r="1791" spans="2:6" x14ac:dyDescent="0.25">
      <c r="B1791" s="1"/>
      <c r="E1791" s="5"/>
      <c r="F1791" s="5"/>
    </row>
    <row r="1792" spans="2:6" x14ac:dyDescent="0.25">
      <c r="B1792" s="1"/>
      <c r="E1792" s="5"/>
      <c r="F1792" s="5"/>
    </row>
    <row r="1793" spans="2:6" x14ac:dyDescent="0.25">
      <c r="B1793" s="1"/>
      <c r="E1793" s="5"/>
      <c r="F1793" s="5"/>
    </row>
    <row r="1794" spans="2:6" x14ac:dyDescent="0.25">
      <c r="B1794" s="1"/>
      <c r="E1794" s="5"/>
      <c r="F1794" s="5"/>
    </row>
    <row r="1795" spans="2:6" x14ac:dyDescent="0.25">
      <c r="B1795" s="1"/>
      <c r="E1795" s="5"/>
      <c r="F1795" s="5"/>
    </row>
    <row r="1796" spans="2:6" x14ac:dyDescent="0.25">
      <c r="B1796" s="1"/>
      <c r="E1796" s="5"/>
      <c r="F1796" s="5"/>
    </row>
    <row r="1797" spans="2:6" x14ac:dyDescent="0.25">
      <c r="B1797" s="1"/>
      <c r="E1797" s="5"/>
      <c r="F1797" s="5"/>
    </row>
    <row r="1798" spans="2:6" x14ac:dyDescent="0.25">
      <c r="B1798" s="1"/>
      <c r="E1798" s="5"/>
      <c r="F1798" s="5"/>
    </row>
    <row r="1799" spans="2:6" x14ac:dyDescent="0.25">
      <c r="B1799" s="1"/>
      <c r="E1799" s="5"/>
      <c r="F1799" s="5"/>
    </row>
    <row r="1800" spans="2:6" x14ac:dyDescent="0.25">
      <c r="B1800" s="1"/>
      <c r="E1800" s="5"/>
      <c r="F1800" s="5"/>
    </row>
    <row r="1801" spans="2:6" x14ac:dyDescent="0.25">
      <c r="B1801" s="1"/>
      <c r="E1801" s="5"/>
      <c r="F1801" s="5"/>
    </row>
    <row r="1802" spans="2:6" x14ac:dyDescent="0.25">
      <c r="B1802" s="1"/>
      <c r="E1802" s="5"/>
      <c r="F1802" s="5"/>
    </row>
    <row r="1803" spans="2:6" x14ac:dyDescent="0.25">
      <c r="B1803" s="1"/>
      <c r="E1803" s="5"/>
      <c r="F1803" s="5"/>
    </row>
    <row r="1804" spans="2:6" x14ac:dyDescent="0.25">
      <c r="B1804" s="1"/>
      <c r="E1804" s="5"/>
      <c r="F1804" s="5"/>
    </row>
    <row r="1805" spans="2:6" x14ac:dyDescent="0.25">
      <c r="B1805" s="1"/>
      <c r="E1805" s="5"/>
      <c r="F1805" s="5"/>
    </row>
    <row r="1806" spans="2:6" x14ac:dyDescent="0.25">
      <c r="B1806" s="1"/>
      <c r="E1806" s="5"/>
      <c r="F1806" s="5"/>
    </row>
    <row r="1807" spans="2:6" x14ac:dyDescent="0.25">
      <c r="B1807" s="1"/>
      <c r="E1807" s="5"/>
      <c r="F1807" s="5"/>
    </row>
    <row r="1808" spans="2:6" x14ac:dyDescent="0.25">
      <c r="B1808" s="1"/>
      <c r="E1808" s="5"/>
      <c r="F1808" s="5"/>
    </row>
    <row r="1809" spans="2:6" x14ac:dyDescent="0.25">
      <c r="B1809" s="1"/>
      <c r="E1809" s="5"/>
      <c r="F1809" s="5"/>
    </row>
    <row r="1810" spans="2:6" x14ac:dyDescent="0.25">
      <c r="B1810" s="1"/>
      <c r="E1810" s="5"/>
      <c r="F1810" s="5"/>
    </row>
    <row r="1811" spans="2:6" x14ac:dyDescent="0.25">
      <c r="B1811" s="1"/>
      <c r="E1811" s="5"/>
      <c r="F1811" s="5"/>
    </row>
    <row r="1812" spans="2:6" x14ac:dyDescent="0.25">
      <c r="B1812" s="1"/>
      <c r="E1812" s="5"/>
      <c r="F1812" s="5"/>
    </row>
    <row r="1813" spans="2:6" x14ac:dyDescent="0.25">
      <c r="B1813" s="1"/>
      <c r="E1813" s="5"/>
      <c r="F1813" s="5"/>
    </row>
    <row r="1814" spans="2:6" x14ac:dyDescent="0.25">
      <c r="B1814" s="1"/>
      <c r="E1814" s="5"/>
      <c r="F1814" s="5"/>
    </row>
    <row r="1815" spans="2:6" x14ac:dyDescent="0.25">
      <c r="B1815" s="1"/>
      <c r="E1815" s="5"/>
      <c r="F1815" s="5"/>
    </row>
    <row r="1816" spans="2:6" x14ac:dyDescent="0.25">
      <c r="B1816" s="1"/>
      <c r="E1816" s="5"/>
      <c r="F1816" s="5"/>
    </row>
    <row r="1817" spans="2:6" x14ac:dyDescent="0.25">
      <c r="B1817" s="1"/>
      <c r="E1817" s="5"/>
      <c r="F1817" s="5"/>
    </row>
    <row r="1818" spans="2:6" x14ac:dyDescent="0.25">
      <c r="B1818" s="1"/>
      <c r="E1818" s="5"/>
      <c r="F1818" s="5"/>
    </row>
    <row r="1819" spans="2:6" x14ac:dyDescent="0.25">
      <c r="B1819" s="1"/>
      <c r="E1819" s="5"/>
      <c r="F1819" s="5"/>
    </row>
    <row r="1820" spans="2:6" x14ac:dyDescent="0.25">
      <c r="B1820" s="1"/>
      <c r="E1820" s="5"/>
      <c r="F1820" s="5"/>
    </row>
    <row r="1821" spans="2:6" x14ac:dyDescent="0.25">
      <c r="B1821" s="1"/>
      <c r="E1821" s="5"/>
      <c r="F1821" s="5"/>
    </row>
    <row r="1822" spans="2:6" x14ac:dyDescent="0.25">
      <c r="B1822" s="1"/>
      <c r="E1822" s="5"/>
      <c r="F1822" s="5"/>
    </row>
    <row r="1823" spans="2:6" x14ac:dyDescent="0.25">
      <c r="B1823" s="1"/>
      <c r="E1823" s="5"/>
      <c r="F1823" s="5"/>
    </row>
    <row r="1824" spans="2:6" x14ac:dyDescent="0.25">
      <c r="B1824" s="1"/>
      <c r="E1824" s="5"/>
      <c r="F1824" s="5"/>
    </row>
    <row r="1825" spans="2:6" x14ac:dyDescent="0.25">
      <c r="B1825" s="1"/>
      <c r="E1825" s="5"/>
      <c r="F1825" s="5"/>
    </row>
    <row r="1826" spans="2:6" x14ac:dyDescent="0.25">
      <c r="B1826" s="1"/>
      <c r="E1826" s="5"/>
      <c r="F1826" s="5"/>
    </row>
    <row r="1827" spans="2:6" x14ac:dyDescent="0.25">
      <c r="B1827" s="1"/>
      <c r="E1827" s="5"/>
      <c r="F1827" s="5"/>
    </row>
    <row r="1828" spans="2:6" x14ac:dyDescent="0.25">
      <c r="B1828" s="1"/>
      <c r="E1828" s="5"/>
      <c r="F1828" s="5"/>
    </row>
    <row r="1829" spans="2:6" x14ac:dyDescent="0.25">
      <c r="B1829" s="1"/>
      <c r="E1829" s="5"/>
      <c r="F1829" s="5"/>
    </row>
    <row r="1830" spans="2:6" x14ac:dyDescent="0.25">
      <c r="B1830" s="1"/>
      <c r="E1830" s="5"/>
      <c r="F1830" s="5"/>
    </row>
    <row r="1831" spans="2:6" x14ac:dyDescent="0.25">
      <c r="B1831" s="1"/>
      <c r="E1831" s="5"/>
      <c r="F1831" s="5"/>
    </row>
    <row r="1832" spans="2:6" x14ac:dyDescent="0.25">
      <c r="B1832" s="1"/>
      <c r="E1832" s="5"/>
      <c r="F1832" s="5"/>
    </row>
    <row r="1833" spans="2:6" x14ac:dyDescent="0.25">
      <c r="B1833" s="1"/>
      <c r="E1833" s="5"/>
      <c r="F1833" s="5"/>
    </row>
    <row r="1834" spans="2:6" x14ac:dyDescent="0.25">
      <c r="B1834" s="1"/>
      <c r="E1834" s="5"/>
      <c r="F1834" s="5"/>
    </row>
    <row r="1835" spans="2:6" x14ac:dyDescent="0.25">
      <c r="B1835" s="1"/>
      <c r="E1835" s="5"/>
      <c r="F1835" s="5"/>
    </row>
    <row r="1836" spans="2:6" x14ac:dyDescent="0.25">
      <c r="B1836" s="1"/>
      <c r="E1836" s="5"/>
      <c r="F1836" s="5"/>
    </row>
    <row r="1837" spans="2:6" x14ac:dyDescent="0.25">
      <c r="B1837" s="1"/>
      <c r="E1837" s="5"/>
      <c r="F1837" s="5"/>
    </row>
    <row r="1838" spans="2:6" x14ac:dyDescent="0.25">
      <c r="B1838" s="1"/>
      <c r="E1838" s="5"/>
      <c r="F1838" s="5"/>
    </row>
    <row r="1839" spans="2:6" x14ac:dyDescent="0.25">
      <c r="B1839" s="1"/>
      <c r="E1839" s="5"/>
      <c r="F1839" s="5"/>
    </row>
    <row r="1840" spans="2:6" x14ac:dyDescent="0.25">
      <c r="B1840" s="1"/>
      <c r="E1840" s="5"/>
      <c r="F1840" s="5"/>
    </row>
    <row r="1841" spans="2:6" x14ac:dyDescent="0.25">
      <c r="B1841" s="1"/>
      <c r="E1841" s="5"/>
      <c r="F1841" s="5"/>
    </row>
    <row r="1842" spans="2:6" x14ac:dyDescent="0.25">
      <c r="B1842" s="1"/>
      <c r="E1842" s="5"/>
      <c r="F1842" s="5"/>
    </row>
    <row r="1843" spans="2:6" x14ac:dyDescent="0.25">
      <c r="B1843" s="1"/>
      <c r="E1843" s="5"/>
      <c r="F1843" s="5"/>
    </row>
    <row r="1844" spans="2:6" x14ac:dyDescent="0.25">
      <c r="B1844" s="1"/>
      <c r="E1844" s="5"/>
      <c r="F1844" s="5"/>
    </row>
    <row r="1845" spans="2:6" x14ac:dyDescent="0.25">
      <c r="B1845" s="1"/>
      <c r="E1845" s="5"/>
      <c r="F1845" s="5"/>
    </row>
    <row r="1846" spans="2:6" x14ac:dyDescent="0.25">
      <c r="B1846" s="1"/>
      <c r="E1846" s="5"/>
      <c r="F1846" s="5"/>
    </row>
    <row r="1847" spans="2:6" x14ac:dyDescent="0.25">
      <c r="B1847" s="1"/>
      <c r="E1847" s="5"/>
      <c r="F1847" s="5"/>
    </row>
    <row r="1848" spans="2:6" x14ac:dyDescent="0.25">
      <c r="B1848" s="1"/>
      <c r="E1848" s="5"/>
      <c r="F1848" s="5"/>
    </row>
    <row r="1849" spans="2:6" x14ac:dyDescent="0.25">
      <c r="B1849" s="1"/>
      <c r="E1849" s="5"/>
      <c r="F1849" s="5"/>
    </row>
    <row r="1850" spans="2:6" x14ac:dyDescent="0.25">
      <c r="B1850" s="1"/>
      <c r="E1850" s="5"/>
      <c r="F1850" s="5"/>
    </row>
    <row r="1851" spans="2:6" x14ac:dyDescent="0.25">
      <c r="B1851" s="1"/>
      <c r="E1851" s="5"/>
      <c r="F1851" s="5"/>
    </row>
    <row r="1852" spans="2:6" x14ac:dyDescent="0.25">
      <c r="B1852" s="1"/>
      <c r="E1852" s="5"/>
      <c r="F1852" s="5"/>
    </row>
    <row r="1853" spans="2:6" x14ac:dyDescent="0.25">
      <c r="B1853" s="1"/>
      <c r="E1853" s="5"/>
      <c r="F1853" s="5"/>
    </row>
    <row r="1854" spans="2:6" x14ac:dyDescent="0.25">
      <c r="B1854" s="1"/>
      <c r="E1854" s="5"/>
      <c r="F1854" s="5"/>
    </row>
    <row r="1855" spans="2:6" x14ac:dyDescent="0.25">
      <c r="B1855" s="1"/>
      <c r="E1855" s="5"/>
      <c r="F1855" s="5"/>
    </row>
    <row r="1856" spans="2:6" x14ac:dyDescent="0.25">
      <c r="B1856" s="1"/>
      <c r="E1856" s="5"/>
      <c r="F1856" s="5"/>
    </row>
    <row r="1857" spans="2:6" x14ac:dyDescent="0.25">
      <c r="B1857" s="1"/>
      <c r="E1857" s="5"/>
      <c r="F1857" s="5"/>
    </row>
    <row r="1858" spans="2:6" x14ac:dyDescent="0.25">
      <c r="B1858" s="1"/>
      <c r="E1858" s="5"/>
      <c r="F1858" s="5"/>
    </row>
    <row r="1859" spans="2:6" x14ac:dyDescent="0.25">
      <c r="B1859" s="1"/>
      <c r="E1859" s="5"/>
      <c r="F1859" s="5"/>
    </row>
    <row r="1860" spans="2:6" x14ac:dyDescent="0.25">
      <c r="B1860" s="1"/>
      <c r="E1860" s="5"/>
      <c r="F1860" s="5"/>
    </row>
    <row r="1861" spans="2:6" x14ac:dyDescent="0.25">
      <c r="B1861" s="1"/>
      <c r="E1861" s="5"/>
      <c r="F1861" s="5"/>
    </row>
    <row r="1862" spans="2:6" x14ac:dyDescent="0.25">
      <c r="B1862" s="1"/>
      <c r="E1862" s="5"/>
      <c r="F1862" s="5"/>
    </row>
    <row r="1863" spans="2:6" x14ac:dyDescent="0.25">
      <c r="B1863" s="1"/>
      <c r="E1863" s="5"/>
      <c r="F1863" s="5"/>
    </row>
    <row r="1864" spans="2:6" x14ac:dyDescent="0.25">
      <c r="B1864" s="1"/>
      <c r="E1864" s="5"/>
      <c r="F1864" s="5"/>
    </row>
    <row r="1865" spans="2:6" x14ac:dyDescent="0.25">
      <c r="B1865" s="1"/>
      <c r="E1865" s="5"/>
      <c r="F1865" s="5"/>
    </row>
    <row r="1866" spans="2:6" x14ac:dyDescent="0.25">
      <c r="B1866" s="1"/>
      <c r="E1866" s="5"/>
      <c r="F1866" s="5"/>
    </row>
    <row r="1867" spans="2:6" x14ac:dyDescent="0.25">
      <c r="B1867" s="1"/>
      <c r="E1867" s="5"/>
      <c r="F1867" s="5"/>
    </row>
    <row r="1868" spans="2:6" x14ac:dyDescent="0.25">
      <c r="B1868" s="1"/>
      <c r="E1868" s="5"/>
      <c r="F1868" s="5"/>
    </row>
    <row r="1869" spans="2:6" x14ac:dyDescent="0.25">
      <c r="B1869" s="1"/>
      <c r="E1869" s="5"/>
      <c r="F1869" s="5"/>
    </row>
    <row r="1870" spans="2:6" x14ac:dyDescent="0.25">
      <c r="B1870" s="1"/>
      <c r="E1870" s="5"/>
      <c r="F1870" s="5"/>
    </row>
    <row r="1871" spans="2:6" x14ac:dyDescent="0.25">
      <c r="B1871" s="1"/>
      <c r="E1871" s="5"/>
      <c r="F1871" s="5"/>
    </row>
    <row r="1872" spans="2:6" x14ac:dyDescent="0.25">
      <c r="B1872" s="1"/>
      <c r="E1872" s="5"/>
      <c r="F1872" s="5"/>
    </row>
    <row r="1873" spans="2:6" x14ac:dyDescent="0.25">
      <c r="B1873" s="1"/>
      <c r="E1873" s="5"/>
      <c r="F1873" s="5"/>
    </row>
    <row r="1874" spans="2:6" x14ac:dyDescent="0.25">
      <c r="B1874" s="1"/>
      <c r="E1874" s="5"/>
      <c r="F1874" s="5"/>
    </row>
    <row r="1875" spans="2:6" x14ac:dyDescent="0.25">
      <c r="B1875" s="1"/>
      <c r="E1875" s="5"/>
      <c r="F1875" s="5"/>
    </row>
    <row r="1876" spans="2:6" x14ac:dyDescent="0.25">
      <c r="B1876" s="1"/>
      <c r="E1876" s="5"/>
      <c r="F1876" s="5"/>
    </row>
    <row r="1877" spans="2:6" x14ac:dyDescent="0.25">
      <c r="B1877" s="1"/>
      <c r="E1877" s="5"/>
      <c r="F1877" s="5"/>
    </row>
    <row r="1878" spans="2:6" x14ac:dyDescent="0.25">
      <c r="B1878" s="1"/>
      <c r="E1878" s="5"/>
      <c r="F1878" s="5"/>
    </row>
    <row r="1879" spans="2:6" x14ac:dyDescent="0.25">
      <c r="B1879" s="1"/>
      <c r="E1879" s="5"/>
      <c r="F1879" s="5"/>
    </row>
    <row r="1880" spans="2:6" x14ac:dyDescent="0.25">
      <c r="B1880" s="1"/>
      <c r="E1880" s="5"/>
      <c r="F1880" s="5"/>
    </row>
    <row r="1881" spans="2:6" x14ac:dyDescent="0.25">
      <c r="B1881" s="1"/>
      <c r="E1881" s="5"/>
      <c r="F1881" s="5"/>
    </row>
    <row r="1882" spans="2:6" x14ac:dyDescent="0.25">
      <c r="B1882" s="1"/>
      <c r="E1882" s="5"/>
      <c r="F1882" s="5"/>
    </row>
    <row r="1883" spans="2:6" x14ac:dyDescent="0.25">
      <c r="B1883" s="1"/>
      <c r="E1883" s="5"/>
      <c r="F1883" s="5"/>
    </row>
    <row r="1884" spans="2:6" x14ac:dyDescent="0.25">
      <c r="B1884" s="1"/>
      <c r="E1884" s="5"/>
      <c r="F1884" s="5"/>
    </row>
    <row r="1885" spans="2:6" x14ac:dyDescent="0.25">
      <c r="B1885" s="1"/>
      <c r="E1885" s="5"/>
      <c r="F1885" s="5"/>
    </row>
    <row r="1886" spans="2:6" x14ac:dyDescent="0.25">
      <c r="B1886" s="1"/>
      <c r="E1886" s="5"/>
      <c r="F1886" s="5"/>
    </row>
    <row r="1887" spans="2:6" x14ac:dyDescent="0.25">
      <c r="B1887" s="1"/>
      <c r="E1887" s="5"/>
      <c r="F1887" s="5"/>
    </row>
    <row r="1888" spans="2:6" x14ac:dyDescent="0.25">
      <c r="B1888" s="1"/>
      <c r="E1888" s="5"/>
      <c r="F1888" s="5"/>
    </row>
    <row r="1889" spans="2:6" x14ac:dyDescent="0.25">
      <c r="B1889" s="1"/>
      <c r="E1889" s="5"/>
      <c r="F1889" s="5"/>
    </row>
    <row r="1890" spans="2:6" x14ac:dyDescent="0.25">
      <c r="B1890" s="1"/>
      <c r="E1890" s="5"/>
      <c r="F1890" s="5"/>
    </row>
    <row r="1891" spans="2:6" x14ac:dyDescent="0.25">
      <c r="B1891" s="1"/>
      <c r="E1891" s="5"/>
      <c r="F1891" s="5"/>
    </row>
    <row r="1892" spans="2:6" x14ac:dyDescent="0.25">
      <c r="B1892" s="1"/>
      <c r="E1892" s="5"/>
      <c r="F1892" s="5"/>
    </row>
    <row r="1893" spans="2:6" x14ac:dyDescent="0.25">
      <c r="B1893" s="1"/>
      <c r="E1893" s="5"/>
      <c r="F1893" s="5"/>
    </row>
    <row r="1894" spans="2:6" x14ac:dyDescent="0.25">
      <c r="B1894" s="1"/>
      <c r="E1894" s="5"/>
      <c r="F1894" s="5"/>
    </row>
    <row r="1895" spans="2:6" x14ac:dyDescent="0.25">
      <c r="B1895" s="1"/>
      <c r="E1895" s="5"/>
      <c r="F1895" s="5"/>
    </row>
    <row r="1896" spans="2:6" x14ac:dyDescent="0.25">
      <c r="B1896" s="1"/>
      <c r="E1896" s="5"/>
      <c r="F1896" s="5"/>
    </row>
    <row r="1897" spans="2:6" x14ac:dyDescent="0.25">
      <c r="B1897" s="1"/>
      <c r="E1897" s="5"/>
      <c r="F1897" s="5"/>
    </row>
    <row r="1898" spans="2:6" x14ac:dyDescent="0.25">
      <c r="B1898" s="1"/>
      <c r="E1898" s="5"/>
      <c r="F1898" s="5"/>
    </row>
    <row r="1899" spans="2:6" x14ac:dyDescent="0.25">
      <c r="B1899" s="1"/>
      <c r="E1899" s="5"/>
      <c r="F1899" s="5"/>
    </row>
    <row r="1900" spans="2:6" x14ac:dyDescent="0.25">
      <c r="B1900" s="1"/>
      <c r="E1900" s="5"/>
      <c r="F1900" s="5"/>
    </row>
    <row r="1901" spans="2:6" x14ac:dyDescent="0.25">
      <c r="B1901" s="1"/>
      <c r="E1901" s="5"/>
      <c r="F1901" s="5"/>
    </row>
    <row r="1902" spans="2:6" x14ac:dyDescent="0.25">
      <c r="B1902" s="1"/>
      <c r="E1902" s="5"/>
      <c r="F1902" s="5"/>
    </row>
    <row r="1903" spans="2:6" x14ac:dyDescent="0.25">
      <c r="B1903" s="1"/>
      <c r="E1903" s="5"/>
      <c r="F1903" s="5"/>
    </row>
    <row r="1904" spans="2:6" x14ac:dyDescent="0.25">
      <c r="B1904" s="1"/>
      <c r="E1904" s="5"/>
      <c r="F1904" s="5"/>
    </row>
    <row r="1905" spans="2:6" x14ac:dyDescent="0.25">
      <c r="B1905" s="1"/>
      <c r="E1905" s="5"/>
      <c r="F1905" s="5"/>
    </row>
    <row r="1906" spans="2:6" x14ac:dyDescent="0.25">
      <c r="B1906" s="1"/>
      <c r="E1906" s="5"/>
      <c r="F1906" s="5"/>
    </row>
    <row r="1907" spans="2:6" x14ac:dyDescent="0.25">
      <c r="B1907" s="1"/>
      <c r="E1907" s="5"/>
      <c r="F1907" s="5"/>
    </row>
    <row r="1908" spans="2:6" x14ac:dyDescent="0.25">
      <c r="B1908" s="1"/>
      <c r="E1908" s="5"/>
      <c r="F1908" s="5"/>
    </row>
    <row r="1909" spans="2:6" x14ac:dyDescent="0.25">
      <c r="B1909" s="1"/>
      <c r="E1909" s="5"/>
      <c r="F1909" s="5"/>
    </row>
    <row r="1910" spans="2:6" x14ac:dyDescent="0.25">
      <c r="B1910" s="1"/>
      <c r="E1910" s="5"/>
      <c r="F1910" s="5"/>
    </row>
    <row r="1911" spans="2:6" x14ac:dyDescent="0.25">
      <c r="B1911" s="1"/>
      <c r="E1911" s="5"/>
      <c r="F1911" s="5"/>
    </row>
    <row r="1912" spans="2:6" x14ac:dyDescent="0.25">
      <c r="B1912" s="1"/>
      <c r="E1912" s="5"/>
      <c r="F1912" s="5"/>
    </row>
    <row r="1913" spans="2:6" x14ac:dyDescent="0.25">
      <c r="B1913" s="1"/>
      <c r="E1913" s="5"/>
      <c r="F1913" s="5"/>
    </row>
    <row r="1914" spans="2:6" x14ac:dyDescent="0.25">
      <c r="B1914" s="1"/>
      <c r="E1914" s="5"/>
      <c r="F1914" s="5"/>
    </row>
    <row r="1915" spans="2:6" x14ac:dyDescent="0.25">
      <c r="B1915" s="1"/>
      <c r="E1915" s="5"/>
      <c r="F1915" s="5"/>
    </row>
    <row r="1916" spans="2:6" x14ac:dyDescent="0.25">
      <c r="B1916" s="1"/>
      <c r="E1916" s="5"/>
      <c r="F1916" s="5"/>
    </row>
    <row r="1917" spans="2:6" x14ac:dyDescent="0.25">
      <c r="B1917" s="1"/>
      <c r="E1917" s="5"/>
      <c r="F1917" s="5"/>
    </row>
    <row r="1918" spans="2:6" x14ac:dyDescent="0.25">
      <c r="B1918" s="1"/>
      <c r="E1918" s="5"/>
      <c r="F1918" s="5"/>
    </row>
    <row r="1919" spans="2:6" x14ac:dyDescent="0.25">
      <c r="B1919" s="1"/>
      <c r="E1919" s="5"/>
      <c r="F1919" s="5"/>
    </row>
    <row r="1920" spans="2:6" x14ac:dyDescent="0.25">
      <c r="B1920" s="1"/>
      <c r="E1920" s="5"/>
      <c r="F1920" s="5"/>
    </row>
    <row r="1921" spans="2:6" x14ac:dyDescent="0.25">
      <c r="B1921" s="1"/>
      <c r="E1921" s="5"/>
      <c r="F1921" s="5"/>
    </row>
    <row r="1922" spans="2:6" x14ac:dyDescent="0.25">
      <c r="B1922" s="1"/>
      <c r="E1922" s="5"/>
      <c r="F1922" s="5"/>
    </row>
    <row r="1923" spans="2:6" x14ac:dyDescent="0.25">
      <c r="B1923" s="1"/>
      <c r="E1923" s="5"/>
      <c r="F1923" s="5"/>
    </row>
    <row r="1924" spans="2:6" x14ac:dyDescent="0.25">
      <c r="B1924" s="1"/>
      <c r="E1924" s="5"/>
      <c r="F1924" s="5"/>
    </row>
    <row r="1925" spans="2:6" x14ac:dyDescent="0.25">
      <c r="B1925" s="1"/>
      <c r="E1925" s="5"/>
      <c r="F1925" s="5"/>
    </row>
    <row r="1926" spans="2:6" x14ac:dyDescent="0.25">
      <c r="B1926" s="1"/>
      <c r="E1926" s="5"/>
      <c r="F1926" s="5"/>
    </row>
    <row r="1927" spans="2:6" x14ac:dyDescent="0.25">
      <c r="B1927" s="1"/>
      <c r="E1927" s="5"/>
      <c r="F1927" s="5"/>
    </row>
    <row r="1928" spans="2:6" x14ac:dyDescent="0.25">
      <c r="B1928" s="1"/>
      <c r="E1928" s="5"/>
      <c r="F1928" s="5"/>
    </row>
    <row r="1929" spans="2:6" x14ac:dyDescent="0.25">
      <c r="B1929" s="1"/>
      <c r="E1929" s="5"/>
      <c r="F1929" s="5"/>
    </row>
    <row r="1930" spans="2:6" x14ac:dyDescent="0.25">
      <c r="B1930" s="1"/>
      <c r="E1930" s="5"/>
      <c r="F1930" s="5"/>
    </row>
    <row r="1931" spans="2:6" x14ac:dyDescent="0.25">
      <c r="B1931" s="1"/>
      <c r="E1931" s="5"/>
      <c r="F1931" s="5"/>
    </row>
    <row r="1932" spans="2:6" x14ac:dyDescent="0.25">
      <c r="B1932" s="1"/>
      <c r="E1932" s="5"/>
      <c r="F1932" s="5"/>
    </row>
    <row r="1933" spans="2:6" x14ac:dyDescent="0.25">
      <c r="B1933" s="1"/>
      <c r="E1933" s="5"/>
      <c r="F1933" s="5"/>
    </row>
    <row r="1934" spans="2:6" x14ac:dyDescent="0.25">
      <c r="B1934" s="1"/>
      <c r="E1934" s="5"/>
      <c r="F1934" s="5"/>
    </row>
    <row r="1935" spans="2:6" x14ac:dyDescent="0.25">
      <c r="B1935" s="1"/>
      <c r="E1935" s="5"/>
      <c r="F1935" s="5"/>
    </row>
    <row r="1936" spans="2:6" x14ac:dyDescent="0.25">
      <c r="B1936" s="1"/>
      <c r="E1936" s="5"/>
      <c r="F1936" s="5"/>
    </row>
    <row r="1937" spans="2:6" x14ac:dyDescent="0.25">
      <c r="B1937" s="1"/>
      <c r="E1937" s="5"/>
      <c r="F1937" s="5"/>
    </row>
    <row r="1938" spans="2:6" x14ac:dyDescent="0.25">
      <c r="B1938" s="1"/>
      <c r="E1938" s="5"/>
      <c r="F1938" s="5"/>
    </row>
    <row r="1939" spans="2:6" x14ac:dyDescent="0.25">
      <c r="B1939" s="1"/>
      <c r="E1939" s="5"/>
      <c r="F1939" s="5"/>
    </row>
    <row r="1940" spans="2:6" x14ac:dyDescent="0.25">
      <c r="B1940" s="1"/>
      <c r="E1940" s="5"/>
      <c r="F1940" s="5"/>
    </row>
    <row r="1941" spans="2:6" x14ac:dyDescent="0.25">
      <c r="B1941" s="1"/>
      <c r="E1941" s="5"/>
      <c r="F1941" s="5"/>
    </row>
    <row r="1942" spans="2:6" x14ac:dyDescent="0.25">
      <c r="B1942" s="1"/>
      <c r="E1942" s="5"/>
      <c r="F1942" s="5"/>
    </row>
    <row r="1943" spans="2:6" x14ac:dyDescent="0.25">
      <c r="B1943" s="1"/>
      <c r="E1943" s="5"/>
      <c r="F1943" s="5"/>
    </row>
    <row r="1944" spans="2:6" x14ac:dyDescent="0.25">
      <c r="B1944" s="1"/>
      <c r="E1944" s="5"/>
      <c r="F1944" s="5"/>
    </row>
    <row r="1945" spans="2:6" x14ac:dyDescent="0.25">
      <c r="B1945" s="1"/>
      <c r="E1945" s="5"/>
      <c r="F1945" s="5"/>
    </row>
    <row r="1946" spans="2:6" x14ac:dyDescent="0.25">
      <c r="B1946" s="1"/>
      <c r="E1946" s="5"/>
      <c r="F1946" s="5"/>
    </row>
    <row r="1947" spans="2:6" x14ac:dyDescent="0.25">
      <c r="B1947" s="1"/>
      <c r="E1947" s="5"/>
      <c r="F1947" s="5"/>
    </row>
    <row r="1948" spans="2:6" x14ac:dyDescent="0.25">
      <c r="B1948" s="1"/>
      <c r="E1948" s="5"/>
      <c r="F1948" s="5"/>
    </row>
    <row r="1949" spans="2:6" x14ac:dyDescent="0.25">
      <c r="B1949" s="1"/>
      <c r="E1949" s="5"/>
      <c r="F1949" s="5"/>
    </row>
    <row r="1950" spans="2:6" x14ac:dyDescent="0.25">
      <c r="B1950" s="1"/>
      <c r="E1950" s="5"/>
      <c r="F1950" s="5"/>
    </row>
    <row r="1951" spans="2:6" x14ac:dyDescent="0.25">
      <c r="B1951" s="1"/>
      <c r="E1951" s="5"/>
      <c r="F1951" s="5"/>
    </row>
    <row r="1952" spans="2:6" x14ac:dyDescent="0.25">
      <c r="B1952" s="1"/>
      <c r="E1952" s="5"/>
      <c r="F1952" s="5"/>
    </row>
    <row r="1953" spans="2:6" x14ac:dyDescent="0.25">
      <c r="B1953" s="1"/>
      <c r="E1953" s="5"/>
      <c r="F1953" s="5"/>
    </row>
    <row r="1954" spans="2:6" x14ac:dyDescent="0.25">
      <c r="B1954" s="1"/>
      <c r="E1954" s="5"/>
      <c r="F1954" s="5"/>
    </row>
    <row r="1955" spans="2:6" x14ac:dyDescent="0.25">
      <c r="B1955" s="1"/>
      <c r="E1955" s="5"/>
      <c r="F1955" s="5"/>
    </row>
    <row r="1956" spans="2:6" x14ac:dyDescent="0.25">
      <c r="B1956" s="1"/>
      <c r="E1956" s="5"/>
      <c r="F1956" s="5"/>
    </row>
    <row r="1957" spans="2:6" x14ac:dyDescent="0.25">
      <c r="B1957" s="1"/>
      <c r="E1957" s="5"/>
      <c r="F1957" s="5"/>
    </row>
    <row r="1958" spans="2:6" x14ac:dyDescent="0.25">
      <c r="B1958" s="1"/>
      <c r="E1958" s="5"/>
      <c r="F1958" s="5"/>
    </row>
    <row r="1959" spans="2:6" x14ac:dyDescent="0.25">
      <c r="B1959" s="1"/>
      <c r="E1959" s="5"/>
      <c r="F1959" s="5"/>
    </row>
    <row r="1960" spans="2:6" x14ac:dyDescent="0.25">
      <c r="B1960" s="1"/>
      <c r="E1960" s="5"/>
      <c r="F1960" s="5"/>
    </row>
    <row r="1961" spans="2:6" x14ac:dyDescent="0.25">
      <c r="B1961" s="1"/>
      <c r="E1961" s="5"/>
      <c r="F1961" s="5"/>
    </row>
    <row r="1962" spans="2:6" x14ac:dyDescent="0.25">
      <c r="B1962" s="1"/>
      <c r="E1962" s="5"/>
      <c r="F1962" s="5"/>
    </row>
    <row r="1963" spans="2:6" x14ac:dyDescent="0.25">
      <c r="B1963" s="1"/>
      <c r="E1963" s="5"/>
      <c r="F1963" s="5"/>
    </row>
    <row r="1964" spans="2:6" x14ac:dyDescent="0.25">
      <c r="B1964" s="1"/>
      <c r="E1964" s="5"/>
      <c r="F1964" s="5"/>
    </row>
    <row r="1965" spans="2:6" x14ac:dyDescent="0.25">
      <c r="B1965" s="1"/>
      <c r="E1965" s="5"/>
      <c r="F1965" s="5"/>
    </row>
    <row r="1966" spans="2:6" x14ac:dyDescent="0.25">
      <c r="B1966" s="1"/>
      <c r="E1966" s="5"/>
      <c r="F1966" s="5"/>
    </row>
    <row r="1967" spans="2:6" x14ac:dyDescent="0.25">
      <c r="B1967" s="1"/>
      <c r="E1967" s="5"/>
      <c r="F1967" s="5"/>
    </row>
    <row r="1968" spans="2:6" x14ac:dyDescent="0.25">
      <c r="B1968" s="1"/>
      <c r="E1968" s="5"/>
      <c r="F1968" s="5"/>
    </row>
    <row r="1969" spans="2:6" x14ac:dyDescent="0.25">
      <c r="B1969" s="1"/>
      <c r="E1969" s="5"/>
      <c r="F1969" s="5"/>
    </row>
    <row r="1970" spans="2:6" x14ac:dyDescent="0.25">
      <c r="B1970" s="1"/>
      <c r="E1970" s="5"/>
      <c r="F1970" s="5"/>
    </row>
    <row r="1971" spans="2:6" x14ac:dyDescent="0.25">
      <c r="B1971" s="1"/>
      <c r="E1971" s="5"/>
      <c r="F1971" s="5"/>
    </row>
    <row r="1972" spans="2:6" x14ac:dyDescent="0.25">
      <c r="B1972" s="1"/>
      <c r="E1972" s="5"/>
      <c r="F1972" s="5"/>
    </row>
    <row r="1973" spans="2:6" x14ac:dyDescent="0.25">
      <c r="B1973" s="1"/>
      <c r="E1973" s="5"/>
      <c r="F1973" s="5"/>
    </row>
    <row r="1974" spans="2:6" x14ac:dyDescent="0.25">
      <c r="B1974" s="1"/>
      <c r="E1974" s="5"/>
      <c r="F1974" s="5"/>
    </row>
    <row r="1975" spans="2:6" x14ac:dyDescent="0.25">
      <c r="B1975" s="1"/>
      <c r="E1975" s="5"/>
      <c r="F1975" s="5"/>
    </row>
    <row r="1976" spans="2:6" x14ac:dyDescent="0.25">
      <c r="B1976" s="1"/>
      <c r="E1976" s="5"/>
      <c r="F1976" s="5"/>
    </row>
    <row r="1977" spans="2:6" x14ac:dyDescent="0.25">
      <c r="B1977" s="1"/>
      <c r="E1977" s="5"/>
      <c r="F1977" s="5"/>
    </row>
    <row r="1978" spans="2:6" x14ac:dyDescent="0.25">
      <c r="B1978" s="1"/>
      <c r="E1978" s="5"/>
      <c r="F1978" s="5"/>
    </row>
    <row r="1979" spans="2:6" x14ac:dyDescent="0.25">
      <c r="B1979" s="1"/>
      <c r="E1979" s="5"/>
      <c r="F1979" s="5"/>
    </row>
    <row r="1980" spans="2:6" x14ac:dyDescent="0.25">
      <c r="B1980" s="1"/>
      <c r="E1980" s="5"/>
      <c r="F1980" s="5"/>
    </row>
    <row r="1981" spans="2:6" x14ac:dyDescent="0.25">
      <c r="B1981" s="1"/>
      <c r="E1981" s="5"/>
      <c r="F1981" s="5"/>
    </row>
    <row r="1982" spans="2:6" x14ac:dyDescent="0.25">
      <c r="B1982" s="1"/>
      <c r="E1982" s="5"/>
      <c r="F1982" s="5"/>
    </row>
    <row r="1983" spans="2:6" x14ac:dyDescent="0.25">
      <c r="B1983" s="1"/>
      <c r="E1983" s="5"/>
      <c r="F1983" s="5"/>
    </row>
    <row r="1984" spans="2:6" x14ac:dyDescent="0.25">
      <c r="B1984" s="1"/>
      <c r="E1984" s="5"/>
      <c r="F1984" s="5"/>
    </row>
    <row r="1985" spans="2:6" x14ac:dyDescent="0.25">
      <c r="B1985" s="1"/>
      <c r="E1985" s="5"/>
      <c r="F1985" s="5"/>
    </row>
    <row r="1986" spans="2:6" x14ac:dyDescent="0.25">
      <c r="B1986" s="1"/>
      <c r="E1986" s="5"/>
      <c r="F1986" s="5"/>
    </row>
    <row r="1987" spans="2:6" x14ac:dyDescent="0.25">
      <c r="B1987" s="1"/>
      <c r="E1987" s="5"/>
      <c r="F1987" s="5"/>
    </row>
    <row r="1988" spans="2:6" x14ac:dyDescent="0.25">
      <c r="B1988" s="1"/>
      <c r="E1988" s="5"/>
      <c r="F1988" s="5"/>
    </row>
    <row r="1989" spans="2:6" x14ac:dyDescent="0.25">
      <c r="B1989" s="1"/>
      <c r="E1989" s="5"/>
      <c r="F1989" s="5"/>
    </row>
    <row r="1990" spans="2:6" x14ac:dyDescent="0.25">
      <c r="B1990" s="1"/>
      <c r="E1990" s="5"/>
      <c r="F1990" s="5"/>
    </row>
    <row r="1991" spans="2:6" x14ac:dyDescent="0.25">
      <c r="B1991" s="1"/>
      <c r="E1991" s="5"/>
      <c r="F1991" s="5"/>
    </row>
    <row r="1992" spans="2:6" x14ac:dyDescent="0.25">
      <c r="B1992" s="1"/>
      <c r="E1992" s="5"/>
      <c r="F1992" s="5"/>
    </row>
    <row r="1993" spans="2:6" x14ac:dyDescent="0.25">
      <c r="B1993" s="1"/>
      <c r="E1993" s="5"/>
      <c r="F1993" s="5"/>
    </row>
    <row r="1994" spans="2:6" x14ac:dyDescent="0.25">
      <c r="B1994" s="1"/>
      <c r="E1994" s="5"/>
      <c r="F1994" s="5"/>
    </row>
    <row r="1995" spans="2:6" x14ac:dyDescent="0.25">
      <c r="B1995" s="1"/>
      <c r="E1995" s="5"/>
      <c r="F1995" s="5"/>
    </row>
    <row r="1996" spans="2:6" x14ac:dyDescent="0.25">
      <c r="B1996" s="1"/>
      <c r="E1996" s="5"/>
      <c r="F1996" s="5"/>
    </row>
    <row r="1997" spans="2:6" x14ac:dyDescent="0.25">
      <c r="B1997" s="1"/>
      <c r="E1997" s="5"/>
      <c r="F1997" s="5"/>
    </row>
    <row r="1998" spans="2:6" x14ac:dyDescent="0.25">
      <c r="B1998" s="1"/>
      <c r="E1998" s="5"/>
      <c r="F1998" s="5"/>
    </row>
    <row r="1999" spans="2:6" x14ac:dyDescent="0.25">
      <c r="B1999" s="1"/>
      <c r="E1999" s="5"/>
      <c r="F1999" s="5"/>
    </row>
    <row r="2000" spans="2:6" x14ac:dyDescent="0.25">
      <c r="B2000" s="1"/>
      <c r="E2000" s="5"/>
      <c r="F2000" s="5"/>
    </row>
    <row r="2001" spans="2:6" x14ac:dyDescent="0.25">
      <c r="B2001" s="1"/>
      <c r="E2001" s="5"/>
      <c r="F2001" s="5"/>
    </row>
    <row r="2002" spans="2:6" x14ac:dyDescent="0.25">
      <c r="B2002" s="1"/>
      <c r="E2002" s="5"/>
      <c r="F2002" s="5"/>
    </row>
    <row r="2003" spans="2:6" x14ac:dyDescent="0.25">
      <c r="B2003" s="1"/>
      <c r="E2003" s="5"/>
      <c r="F2003" s="5"/>
    </row>
    <row r="2004" spans="2:6" x14ac:dyDescent="0.25">
      <c r="B2004" s="1"/>
      <c r="E2004" s="5"/>
      <c r="F2004" s="5"/>
    </row>
    <row r="2005" spans="2:6" x14ac:dyDescent="0.25">
      <c r="B2005" s="1"/>
      <c r="E2005" s="5"/>
      <c r="F2005" s="5"/>
    </row>
    <row r="2006" spans="2:6" x14ac:dyDescent="0.25">
      <c r="B2006" s="1"/>
      <c r="E2006" s="5"/>
      <c r="F2006" s="5"/>
    </row>
    <row r="2007" spans="2:6" x14ac:dyDescent="0.25">
      <c r="B2007" s="1"/>
      <c r="E2007" s="5"/>
      <c r="F2007" s="5"/>
    </row>
    <row r="2008" spans="2:6" x14ac:dyDescent="0.25">
      <c r="B2008" s="1"/>
      <c r="E2008" s="5"/>
      <c r="F2008" s="5"/>
    </row>
    <row r="2009" spans="2:6" x14ac:dyDescent="0.25">
      <c r="B2009" s="1"/>
      <c r="E2009" s="5"/>
      <c r="F2009" s="5"/>
    </row>
    <row r="2010" spans="2:6" x14ac:dyDescent="0.25">
      <c r="B2010" s="1"/>
      <c r="E2010" s="5"/>
      <c r="F2010" s="5"/>
    </row>
    <row r="2011" spans="2:6" x14ac:dyDescent="0.25">
      <c r="B2011" s="1"/>
      <c r="E2011" s="5"/>
      <c r="F2011" s="5"/>
    </row>
    <row r="2012" spans="2:6" x14ac:dyDescent="0.25">
      <c r="B2012" s="1"/>
      <c r="E2012" s="5"/>
      <c r="F2012" s="5"/>
    </row>
    <row r="2013" spans="2:6" x14ac:dyDescent="0.25">
      <c r="B2013" s="1"/>
      <c r="E2013" s="5"/>
      <c r="F2013" s="5"/>
    </row>
    <row r="2014" spans="2:6" x14ac:dyDescent="0.25">
      <c r="B2014" s="1"/>
      <c r="E2014" s="5"/>
      <c r="F2014" s="5"/>
    </row>
    <row r="2015" spans="2:6" x14ac:dyDescent="0.25">
      <c r="B2015" s="1"/>
      <c r="E2015" s="5"/>
      <c r="F2015" s="5"/>
    </row>
    <row r="2016" spans="2:6" x14ac:dyDescent="0.25">
      <c r="B2016" s="1"/>
      <c r="E2016" s="5"/>
      <c r="F2016" s="5"/>
    </row>
    <row r="2017" spans="2:6" x14ac:dyDescent="0.25">
      <c r="B2017" s="1"/>
      <c r="E2017" s="5"/>
      <c r="F2017" s="5"/>
    </row>
    <row r="2018" spans="2:6" x14ac:dyDescent="0.25">
      <c r="B2018" s="1"/>
      <c r="E2018" s="5"/>
      <c r="F2018" s="5"/>
    </row>
    <row r="2019" spans="2:6" x14ac:dyDescent="0.25">
      <c r="B2019" s="1"/>
      <c r="E2019" s="5"/>
      <c r="F2019" s="5"/>
    </row>
    <row r="2020" spans="2:6" x14ac:dyDescent="0.25">
      <c r="B2020" s="1"/>
      <c r="E2020" s="5"/>
      <c r="F2020" s="5"/>
    </row>
    <row r="2021" spans="2:6" x14ac:dyDescent="0.25">
      <c r="B2021" s="1"/>
      <c r="E2021" s="5"/>
      <c r="F2021" s="5"/>
    </row>
    <row r="2022" spans="2:6" x14ac:dyDescent="0.25">
      <c r="B2022" s="1"/>
      <c r="E2022" s="5"/>
      <c r="F2022" s="5"/>
    </row>
    <row r="2023" spans="2:6" x14ac:dyDescent="0.25">
      <c r="B2023" s="1"/>
      <c r="E2023" s="5"/>
      <c r="F2023" s="5"/>
    </row>
    <row r="2024" spans="2:6" x14ac:dyDescent="0.25">
      <c r="B2024" s="1"/>
      <c r="E2024" s="5"/>
      <c r="F2024" s="5"/>
    </row>
    <row r="2025" spans="2:6" x14ac:dyDescent="0.25">
      <c r="B2025" s="1"/>
      <c r="E2025" s="5"/>
      <c r="F2025" s="5"/>
    </row>
    <row r="2026" spans="2:6" x14ac:dyDescent="0.25">
      <c r="B2026" s="1"/>
      <c r="E2026" s="5"/>
      <c r="F2026" s="5"/>
    </row>
    <row r="2027" spans="2:6" x14ac:dyDescent="0.25">
      <c r="B2027" s="1"/>
      <c r="E2027" s="5"/>
      <c r="F2027" s="5"/>
    </row>
    <row r="2028" spans="2:6" x14ac:dyDescent="0.25">
      <c r="B2028" s="1"/>
      <c r="E2028" s="5"/>
      <c r="F2028" s="5"/>
    </row>
    <row r="2029" spans="2:6" x14ac:dyDescent="0.25">
      <c r="B2029" s="1"/>
      <c r="E2029" s="5"/>
      <c r="F2029" s="5"/>
    </row>
    <row r="2030" spans="2:6" x14ac:dyDescent="0.25">
      <c r="B2030" s="1"/>
      <c r="E2030" s="5"/>
      <c r="F2030" s="5"/>
    </row>
    <row r="2031" spans="2:6" x14ac:dyDescent="0.25">
      <c r="B2031" s="1"/>
      <c r="E2031" s="5"/>
      <c r="F2031" s="5"/>
    </row>
    <row r="2032" spans="2:6" x14ac:dyDescent="0.25">
      <c r="B2032" s="1"/>
      <c r="E2032" s="5"/>
      <c r="F2032" s="5"/>
    </row>
    <row r="2033" spans="2:6" x14ac:dyDescent="0.25">
      <c r="B2033" s="1"/>
      <c r="E2033" s="5"/>
      <c r="F2033" s="5"/>
    </row>
    <row r="2034" spans="2:6" x14ac:dyDescent="0.25">
      <c r="B2034" s="1"/>
      <c r="E2034" s="5"/>
      <c r="F2034" s="5"/>
    </row>
    <row r="2035" spans="2:6" x14ac:dyDescent="0.25">
      <c r="B2035" s="1"/>
      <c r="E2035" s="5"/>
      <c r="F2035" s="5"/>
    </row>
    <row r="2036" spans="2:6" x14ac:dyDescent="0.25">
      <c r="B2036" s="1"/>
      <c r="E2036" s="5"/>
      <c r="F2036" s="5"/>
    </row>
    <row r="2037" spans="2:6" x14ac:dyDescent="0.25">
      <c r="B2037" s="1"/>
      <c r="E2037" s="5"/>
      <c r="F2037" s="5"/>
    </row>
    <row r="2038" spans="2:6" x14ac:dyDescent="0.25">
      <c r="B2038" s="1"/>
      <c r="E2038" s="5"/>
      <c r="F2038" s="5"/>
    </row>
    <row r="2039" spans="2:6" x14ac:dyDescent="0.25">
      <c r="B2039" s="1"/>
      <c r="E2039" s="5"/>
      <c r="F2039" s="5"/>
    </row>
    <row r="2040" spans="2:6" x14ac:dyDescent="0.25">
      <c r="B2040" s="1"/>
      <c r="E2040" s="5"/>
      <c r="F2040" s="5"/>
    </row>
    <row r="2041" spans="2:6" x14ac:dyDescent="0.25">
      <c r="B2041" s="1"/>
      <c r="E2041" s="5"/>
      <c r="F2041" s="5"/>
    </row>
    <row r="2042" spans="2:6" x14ac:dyDescent="0.25">
      <c r="B2042" s="1"/>
      <c r="E2042" s="5"/>
      <c r="F2042" s="5"/>
    </row>
    <row r="2043" spans="2:6" x14ac:dyDescent="0.25">
      <c r="B2043" s="1"/>
      <c r="E2043" s="5"/>
      <c r="F2043" s="5"/>
    </row>
    <row r="2044" spans="2:6" x14ac:dyDescent="0.25">
      <c r="B2044" s="1"/>
      <c r="E2044" s="5"/>
      <c r="F2044" s="5"/>
    </row>
    <row r="2045" spans="2:6" x14ac:dyDescent="0.25">
      <c r="B2045" s="1"/>
      <c r="E2045" s="5"/>
      <c r="F2045" s="5"/>
    </row>
    <row r="2046" spans="2:6" x14ac:dyDescent="0.25">
      <c r="B2046" s="1"/>
      <c r="E2046" s="5"/>
      <c r="F2046" s="5"/>
    </row>
    <row r="2047" spans="2:6" x14ac:dyDescent="0.25">
      <c r="B2047" s="1"/>
      <c r="E2047" s="5"/>
      <c r="F2047" s="5"/>
    </row>
    <row r="2048" spans="2:6" x14ac:dyDescent="0.25">
      <c r="B2048" s="1"/>
      <c r="E2048" s="5"/>
      <c r="F2048" s="5"/>
    </row>
    <row r="2049" spans="2:6" x14ac:dyDescent="0.25">
      <c r="B2049" s="1"/>
      <c r="E2049" s="5"/>
      <c r="F2049" s="5"/>
    </row>
    <row r="2050" spans="2:6" x14ac:dyDescent="0.25">
      <c r="B2050" s="1"/>
      <c r="E2050" s="5"/>
      <c r="F2050" s="5"/>
    </row>
    <row r="2051" spans="2:6" x14ac:dyDescent="0.25">
      <c r="B2051" s="1"/>
      <c r="E2051" s="5"/>
      <c r="F2051" s="5"/>
    </row>
    <row r="2052" spans="2:6" x14ac:dyDescent="0.25">
      <c r="B2052" s="1"/>
      <c r="E2052" s="5"/>
      <c r="F2052" s="5"/>
    </row>
    <row r="2053" spans="2:6" x14ac:dyDescent="0.25">
      <c r="B2053" s="1"/>
      <c r="E2053" s="5"/>
      <c r="F2053" s="5"/>
    </row>
    <row r="2054" spans="2:6" x14ac:dyDescent="0.25">
      <c r="B2054" s="1"/>
      <c r="E2054" s="5"/>
      <c r="F2054" s="5"/>
    </row>
    <row r="2055" spans="2:6" x14ac:dyDescent="0.25">
      <c r="B2055" s="1"/>
      <c r="E2055" s="5"/>
      <c r="F2055" s="5"/>
    </row>
    <row r="2056" spans="2:6" x14ac:dyDescent="0.25">
      <c r="B2056" s="1"/>
      <c r="E2056" s="5"/>
      <c r="F2056" s="5"/>
    </row>
    <row r="2057" spans="2:6" x14ac:dyDescent="0.25">
      <c r="B2057" s="1"/>
      <c r="E2057" s="5"/>
      <c r="F2057" s="5"/>
    </row>
    <row r="2058" spans="2:6" x14ac:dyDescent="0.25">
      <c r="B2058" s="1"/>
      <c r="E2058" s="5"/>
      <c r="F2058" s="5"/>
    </row>
    <row r="2059" spans="2:6" x14ac:dyDescent="0.25">
      <c r="B2059" s="1"/>
      <c r="E2059" s="5"/>
      <c r="F2059" s="5"/>
    </row>
    <row r="2060" spans="2:6" x14ac:dyDescent="0.25">
      <c r="B2060" s="1"/>
      <c r="E2060" s="5"/>
      <c r="F2060" s="5"/>
    </row>
    <row r="2061" spans="2:6" x14ac:dyDescent="0.25">
      <c r="B2061" s="1"/>
      <c r="E2061" s="5"/>
      <c r="F2061" s="5"/>
    </row>
    <row r="2062" spans="2:6" x14ac:dyDescent="0.25">
      <c r="B2062" s="1"/>
      <c r="E2062" s="5"/>
      <c r="F2062" s="5"/>
    </row>
    <row r="2063" spans="2:6" x14ac:dyDescent="0.25">
      <c r="B2063" s="1"/>
      <c r="E2063" s="5"/>
      <c r="F2063" s="5"/>
    </row>
    <row r="2064" spans="2:6" x14ac:dyDescent="0.25">
      <c r="B2064" s="1"/>
      <c r="E2064" s="5"/>
      <c r="F2064" s="5"/>
    </row>
    <row r="2065" spans="2:6" x14ac:dyDescent="0.25">
      <c r="B2065" s="1"/>
      <c r="E2065" s="5"/>
      <c r="F2065" s="5"/>
    </row>
    <row r="2066" spans="2:6" x14ac:dyDescent="0.25">
      <c r="B2066" s="1"/>
      <c r="E2066" s="5"/>
      <c r="F2066" s="5"/>
    </row>
    <row r="2067" spans="2:6" x14ac:dyDescent="0.25">
      <c r="B2067" s="1"/>
      <c r="E2067" s="5"/>
      <c r="F2067" s="5"/>
    </row>
    <row r="2068" spans="2:6" x14ac:dyDescent="0.25">
      <c r="B2068" s="1"/>
      <c r="E2068" s="5"/>
      <c r="F2068" s="5"/>
    </row>
    <row r="2069" spans="2:6" x14ac:dyDescent="0.25">
      <c r="B2069" s="1"/>
      <c r="E2069" s="5"/>
      <c r="F2069" s="5"/>
    </row>
    <row r="2070" spans="2:6" x14ac:dyDescent="0.25">
      <c r="B2070" s="1"/>
      <c r="E2070" s="5"/>
      <c r="F2070" s="5"/>
    </row>
    <row r="2071" spans="2:6" x14ac:dyDescent="0.25">
      <c r="B2071" s="1"/>
      <c r="E2071" s="5"/>
      <c r="F2071" s="5"/>
    </row>
    <row r="2072" spans="2:6" x14ac:dyDescent="0.25">
      <c r="B2072" s="1"/>
      <c r="E2072" s="5"/>
      <c r="F2072" s="5"/>
    </row>
    <row r="2073" spans="2:6" x14ac:dyDescent="0.25">
      <c r="B2073" s="1"/>
      <c r="E2073" s="5"/>
      <c r="F2073" s="5"/>
    </row>
    <row r="2074" spans="2:6" x14ac:dyDescent="0.25">
      <c r="B2074" s="1"/>
      <c r="E2074" s="5"/>
      <c r="F2074" s="5"/>
    </row>
    <row r="2075" spans="2:6" x14ac:dyDescent="0.25">
      <c r="B2075" s="1"/>
      <c r="E2075" s="5"/>
      <c r="F2075" s="5"/>
    </row>
    <row r="2076" spans="2:6" x14ac:dyDescent="0.25">
      <c r="B2076" s="1"/>
      <c r="E2076" s="5"/>
      <c r="F2076" s="5"/>
    </row>
    <row r="2077" spans="2:6" x14ac:dyDescent="0.25">
      <c r="B2077" s="1"/>
      <c r="E2077" s="5"/>
      <c r="F2077" s="5"/>
    </row>
    <row r="2078" spans="2:6" x14ac:dyDescent="0.25">
      <c r="B2078" s="1"/>
      <c r="E2078" s="5"/>
      <c r="F2078" s="5"/>
    </row>
    <row r="2079" spans="2:6" x14ac:dyDescent="0.25">
      <c r="B2079" s="1"/>
      <c r="E2079" s="5"/>
      <c r="F2079" s="5"/>
    </row>
    <row r="2080" spans="2:6" x14ac:dyDescent="0.25">
      <c r="B2080" s="1"/>
      <c r="E2080" s="5"/>
      <c r="F2080" s="5"/>
    </row>
    <row r="2081" spans="2:6" x14ac:dyDescent="0.25">
      <c r="B2081" s="1"/>
      <c r="E2081" s="5"/>
      <c r="F2081" s="5"/>
    </row>
    <row r="2082" spans="2:6" x14ac:dyDescent="0.25">
      <c r="B2082" s="1"/>
      <c r="E2082" s="5"/>
      <c r="F2082" s="5"/>
    </row>
    <row r="2083" spans="2:6" x14ac:dyDescent="0.25">
      <c r="B2083" s="1"/>
      <c r="E2083" s="5"/>
      <c r="F2083" s="5"/>
    </row>
    <row r="2084" spans="2:6" x14ac:dyDescent="0.25">
      <c r="B2084" s="1"/>
      <c r="E2084" s="5"/>
      <c r="F2084" s="5"/>
    </row>
    <row r="2085" spans="2:6" x14ac:dyDescent="0.25">
      <c r="B2085" s="1"/>
      <c r="E2085" s="5"/>
      <c r="F2085" s="5"/>
    </row>
    <row r="2086" spans="2:6" x14ac:dyDescent="0.25">
      <c r="B2086" s="1"/>
      <c r="E2086" s="5"/>
      <c r="F2086" s="5"/>
    </row>
    <row r="2087" spans="2:6" x14ac:dyDescent="0.25">
      <c r="B2087" s="1"/>
      <c r="E2087" s="5"/>
      <c r="F2087" s="5"/>
    </row>
    <row r="2088" spans="2:6" x14ac:dyDescent="0.25">
      <c r="B2088" s="1"/>
      <c r="E2088" s="5"/>
      <c r="F2088" s="5"/>
    </row>
    <row r="2089" spans="2:6" x14ac:dyDescent="0.25">
      <c r="B2089" s="1"/>
      <c r="E2089" s="5"/>
      <c r="F2089" s="5"/>
    </row>
    <row r="2090" spans="2:6" x14ac:dyDescent="0.25">
      <c r="B2090" s="1"/>
      <c r="E2090" s="5"/>
      <c r="F2090" s="5"/>
    </row>
    <row r="2091" spans="2:6" x14ac:dyDescent="0.25">
      <c r="B2091" s="1"/>
      <c r="E2091" s="5"/>
      <c r="F2091" s="5"/>
    </row>
    <row r="2092" spans="2:6" x14ac:dyDescent="0.25">
      <c r="B2092" s="1"/>
      <c r="E2092" s="5"/>
      <c r="F2092" s="5"/>
    </row>
    <row r="2093" spans="2:6" x14ac:dyDescent="0.25">
      <c r="B2093" s="1"/>
      <c r="E2093" s="5"/>
      <c r="F2093" s="5"/>
    </row>
    <row r="2094" spans="2:6" x14ac:dyDescent="0.25">
      <c r="B2094" s="1"/>
      <c r="E2094" s="5"/>
      <c r="F2094" s="5"/>
    </row>
    <row r="2095" spans="2:6" x14ac:dyDescent="0.25">
      <c r="B2095" s="1"/>
      <c r="E2095" s="5"/>
      <c r="F2095" s="5"/>
    </row>
    <row r="2096" spans="2:6" x14ac:dyDescent="0.25">
      <c r="B2096" s="1"/>
      <c r="E2096" s="5"/>
      <c r="F2096" s="5"/>
    </row>
    <row r="2097" spans="2:6" x14ac:dyDescent="0.25">
      <c r="B2097" s="1"/>
      <c r="E2097" s="5"/>
      <c r="F2097" s="5"/>
    </row>
    <row r="2098" spans="2:6" x14ac:dyDescent="0.25">
      <c r="B2098" s="1"/>
      <c r="E2098" s="5"/>
      <c r="F2098" s="5"/>
    </row>
    <row r="2099" spans="2:6" x14ac:dyDescent="0.25">
      <c r="B2099" s="1"/>
      <c r="E2099" s="5"/>
      <c r="F2099" s="5"/>
    </row>
    <row r="2100" spans="2:6" x14ac:dyDescent="0.25">
      <c r="B2100" s="1"/>
      <c r="E2100" s="5"/>
      <c r="F2100" s="5"/>
    </row>
    <row r="2101" spans="2:6" x14ac:dyDescent="0.25">
      <c r="B2101" s="1"/>
      <c r="E2101" s="5"/>
      <c r="F2101" s="5"/>
    </row>
    <row r="2102" spans="2:6" x14ac:dyDescent="0.25">
      <c r="B2102" s="1"/>
      <c r="E2102" s="5"/>
      <c r="F2102" s="5"/>
    </row>
    <row r="2103" spans="2:6" x14ac:dyDescent="0.25">
      <c r="B2103" s="1"/>
      <c r="E2103" s="5"/>
      <c r="F2103" s="5"/>
    </row>
    <row r="2104" spans="2:6" x14ac:dyDescent="0.25">
      <c r="B2104" s="1"/>
      <c r="E2104" s="5"/>
      <c r="F2104" s="5"/>
    </row>
    <row r="2105" spans="2:6" x14ac:dyDescent="0.25">
      <c r="B2105" s="1"/>
      <c r="E2105" s="5"/>
      <c r="F2105" s="5"/>
    </row>
    <row r="2106" spans="2:6" x14ac:dyDescent="0.25">
      <c r="B2106" s="1"/>
      <c r="E2106" s="5"/>
      <c r="F2106" s="5"/>
    </row>
    <row r="2107" spans="2:6" x14ac:dyDescent="0.25">
      <c r="B2107" s="1"/>
      <c r="E2107" s="5"/>
      <c r="F2107" s="5"/>
    </row>
    <row r="2108" spans="2:6" x14ac:dyDescent="0.25">
      <c r="B2108" s="1"/>
      <c r="E2108" s="5"/>
      <c r="F2108" s="5"/>
    </row>
    <row r="2109" spans="2:6" x14ac:dyDescent="0.25">
      <c r="B2109" s="1"/>
      <c r="E2109" s="5"/>
      <c r="F2109" s="5"/>
    </row>
    <row r="2110" spans="2:6" x14ac:dyDescent="0.25">
      <c r="B2110" s="1"/>
      <c r="E2110" s="5"/>
      <c r="F2110" s="5"/>
    </row>
    <row r="2111" spans="2:6" x14ac:dyDescent="0.25">
      <c r="B2111" s="1"/>
      <c r="E2111" s="5"/>
      <c r="F2111" s="5"/>
    </row>
    <row r="2112" spans="2:6" x14ac:dyDescent="0.25">
      <c r="B2112" s="1"/>
      <c r="E2112" s="5"/>
      <c r="F2112" s="5"/>
    </row>
    <row r="2113" spans="2:6" x14ac:dyDescent="0.25">
      <c r="B2113" s="1"/>
      <c r="E2113" s="5"/>
      <c r="F2113" s="5"/>
    </row>
    <row r="2114" spans="2:6" x14ac:dyDescent="0.25">
      <c r="B2114" s="1"/>
      <c r="E2114" s="5"/>
      <c r="F2114" s="5"/>
    </row>
    <row r="2115" spans="2:6" x14ac:dyDescent="0.25">
      <c r="B2115" s="1"/>
      <c r="E2115" s="5"/>
      <c r="F2115" s="5"/>
    </row>
    <row r="2116" spans="2:6" x14ac:dyDescent="0.25">
      <c r="B2116" s="1"/>
      <c r="E2116" s="5"/>
      <c r="F2116" s="5"/>
    </row>
    <row r="2117" spans="2:6" x14ac:dyDescent="0.25">
      <c r="B2117" s="1"/>
      <c r="E2117" s="5"/>
      <c r="F2117" s="5"/>
    </row>
    <row r="2118" spans="2:6" x14ac:dyDescent="0.25">
      <c r="B2118" s="1"/>
      <c r="E2118" s="5"/>
      <c r="F2118" s="5"/>
    </row>
    <row r="2119" spans="2:6" x14ac:dyDescent="0.25">
      <c r="B2119" s="1"/>
      <c r="E2119" s="5"/>
      <c r="F2119" s="5"/>
    </row>
    <row r="2120" spans="2:6" x14ac:dyDescent="0.25">
      <c r="B2120" s="1"/>
      <c r="E2120" s="5"/>
      <c r="F2120" s="5"/>
    </row>
    <row r="2121" spans="2:6" x14ac:dyDescent="0.25">
      <c r="E2121" s="5"/>
      <c r="F2121" s="5"/>
    </row>
    <row r="2122" spans="2:6" x14ac:dyDescent="0.25">
      <c r="E2122" s="5"/>
      <c r="F2122" s="5"/>
    </row>
    <row r="2123" spans="2:6" x14ac:dyDescent="0.25">
      <c r="E2123" s="5"/>
      <c r="F2123" s="5"/>
    </row>
    <row r="2124" spans="2:6" x14ac:dyDescent="0.25">
      <c r="E2124" s="5"/>
      <c r="F2124" s="5"/>
    </row>
    <row r="2125" spans="2:6" x14ac:dyDescent="0.25">
      <c r="E2125" s="5"/>
      <c r="F2125" s="5"/>
    </row>
  </sheetData>
  <autoFilter ref="A24:D769" xr:uid="{29B451C7-79B8-4129-89E7-9C6763B09457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Nominal M2 - Monthly</vt:lpstr>
      <vt:lpstr>Historical Analysis MoM</vt:lpstr>
      <vt:lpstr>'Historical Analysis MoM'!Criteria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Vyvoda</cp:lastModifiedBy>
  <dcterms:created xsi:type="dcterms:W3CDTF">2015-06-05T18:17:20Z</dcterms:created>
  <dcterms:modified xsi:type="dcterms:W3CDTF">2025-01-09T04:46:45Z</dcterms:modified>
</cp:coreProperties>
</file>