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My Drive\MRV\Financial\Investing\Trading\Institute of Trading and Portfolio Management (ITPM)\2021 Trading Masterclass\Professional Trading Masterclass (PTM 2.0)\Documents\Video 12\"/>
    </mc:Choice>
  </mc:AlternateContent>
  <xr:revisionPtr revIDLastSave="0" documentId="13_ncr:1_{37B7E5BA-B4DB-414E-8295-BF3DC978672E}" xr6:coauthVersionLast="47" xr6:coauthVersionMax="47" xr10:uidLastSave="{00000000-0000-0000-0000-000000000000}"/>
  <bookViews>
    <workbookView xWindow="-38520" yWindow="-120" windowWidth="38640" windowHeight="21120" activeTab="5" xr2:uid="{00000000-000D-0000-FFFF-FFFF00000000}"/>
  </bookViews>
  <sheets>
    <sheet name="NOTES" sheetId="2" r:id="rId1"/>
    <sheet name="CPI All Items" sheetId="1" r:id="rId2"/>
    <sheet name="CPI All Items Less F&amp;E" sheetId="3" r:id="rId3"/>
    <sheet name="PCE All Items" sheetId="4" r:id="rId4"/>
    <sheet name="PCE All Items Less F&amp;E" sheetId="5" r:id="rId5"/>
    <sheet name="PPI All Commodit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1" i="6" l="1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C1125" i="6"/>
  <c r="D1125" i="6"/>
  <c r="C1126" i="6"/>
  <c r="D1126" i="6"/>
  <c r="C1127" i="6"/>
  <c r="D1127" i="6"/>
  <c r="C1128" i="6"/>
  <c r="D1128" i="6"/>
  <c r="C1129" i="6"/>
  <c r="D1129" i="6"/>
  <c r="C1130" i="6"/>
  <c r="D1130" i="6"/>
  <c r="C1131" i="6"/>
  <c r="D1131" i="6"/>
  <c r="C1132" i="6"/>
  <c r="D1132" i="6"/>
  <c r="C1133" i="6"/>
  <c r="D1133" i="6"/>
  <c r="C1134" i="6"/>
  <c r="D1134" i="6"/>
  <c r="C1135" i="6"/>
  <c r="D1135" i="6"/>
  <c r="C1136" i="6"/>
  <c r="D1136" i="6"/>
  <c r="C1137" i="6"/>
  <c r="D1137" i="6"/>
  <c r="C1138" i="6"/>
  <c r="D1138" i="6"/>
  <c r="C1139" i="6"/>
  <c r="D1139" i="6"/>
  <c r="C1140" i="6"/>
  <c r="D1140" i="6"/>
  <c r="C1141" i="6"/>
  <c r="D1141" i="6"/>
  <c r="C1142" i="6"/>
  <c r="D1142" i="6"/>
  <c r="C1143" i="6"/>
  <c r="D1143" i="6"/>
  <c r="C1144" i="6"/>
  <c r="D1144" i="6"/>
  <c r="C1145" i="6"/>
  <c r="D1145" i="6"/>
  <c r="C1146" i="6"/>
  <c r="D1146" i="6"/>
  <c r="C1147" i="6"/>
  <c r="D1147" i="6"/>
  <c r="C1148" i="6"/>
  <c r="D1148" i="6"/>
  <c r="C1149" i="6"/>
  <c r="D1149" i="6"/>
  <c r="C1150" i="6"/>
  <c r="D1150" i="6"/>
  <c r="C1151" i="6"/>
  <c r="D1151" i="6"/>
  <c r="C1152" i="6"/>
  <c r="D1152" i="6"/>
  <c r="C1153" i="6"/>
  <c r="D1153" i="6"/>
  <c r="C1154" i="6"/>
  <c r="D1154" i="6"/>
  <c r="C1155" i="6"/>
  <c r="D1155" i="6"/>
  <c r="C1156" i="6"/>
  <c r="D1156" i="6"/>
  <c r="C1157" i="6"/>
  <c r="D1157" i="6"/>
  <c r="C1158" i="6"/>
  <c r="D1158" i="6"/>
  <c r="C1159" i="6"/>
  <c r="D1159" i="6"/>
  <c r="C1160" i="6"/>
  <c r="D1160" i="6"/>
  <c r="C1161" i="6"/>
  <c r="D1161" i="6"/>
  <c r="C1162" i="6"/>
  <c r="D1162" i="6"/>
  <c r="C1163" i="6"/>
  <c r="D1163" i="6"/>
  <c r="C1164" i="6"/>
  <c r="D1164" i="6"/>
  <c r="C1165" i="6"/>
  <c r="D1165" i="6"/>
  <c r="C1166" i="6"/>
  <c r="D1166" i="6"/>
  <c r="C1167" i="6"/>
  <c r="D1167" i="6"/>
  <c r="C1168" i="6"/>
  <c r="D1168" i="6"/>
  <c r="C1169" i="6"/>
  <c r="D1169" i="6"/>
  <c r="C1170" i="6"/>
  <c r="D1170" i="6"/>
  <c r="C1171" i="6"/>
  <c r="D1171" i="6"/>
  <c r="C1172" i="6"/>
  <c r="D1172" i="6"/>
  <c r="C1173" i="6"/>
  <c r="D1173" i="6"/>
  <c r="C1174" i="6"/>
  <c r="D1174" i="6"/>
  <c r="C1175" i="6"/>
  <c r="D1175" i="6"/>
  <c r="C1176" i="6"/>
  <c r="D1176" i="6"/>
  <c r="C1177" i="6"/>
  <c r="D1177" i="6"/>
  <c r="C1178" i="6"/>
  <c r="D1178" i="6"/>
  <c r="C1179" i="6"/>
  <c r="D1179" i="6"/>
  <c r="C1180" i="6"/>
  <c r="D1180" i="6"/>
  <c r="C1181" i="6"/>
  <c r="D1181" i="6"/>
  <c r="C1182" i="6"/>
  <c r="D1182" i="6"/>
  <c r="C1183" i="6"/>
  <c r="D1183" i="6"/>
  <c r="C1184" i="6"/>
  <c r="D1184" i="6"/>
  <c r="C1185" i="6"/>
  <c r="D1185" i="6"/>
  <c r="C1186" i="6"/>
  <c r="D1186" i="6"/>
  <c r="C1187" i="6"/>
  <c r="D1187" i="6"/>
  <c r="C1188" i="6"/>
  <c r="D1188" i="6"/>
  <c r="C1189" i="6"/>
  <c r="D1189" i="6"/>
  <c r="C1190" i="6"/>
  <c r="D1190" i="6"/>
  <c r="C1191" i="6"/>
  <c r="D1191" i="6"/>
  <c r="C1192" i="6"/>
  <c r="D1192" i="6"/>
  <c r="C1193" i="6"/>
  <c r="D1193" i="6"/>
  <c r="C1194" i="6"/>
  <c r="D1194" i="6"/>
  <c r="C1195" i="6"/>
  <c r="D1195" i="6"/>
  <c r="C1196" i="6"/>
  <c r="D1196" i="6"/>
  <c r="C1197" i="6"/>
  <c r="D1197" i="6"/>
  <c r="C1198" i="6"/>
  <c r="D1198" i="6"/>
  <c r="C1199" i="6"/>
  <c r="D1199" i="6"/>
  <c r="C1200" i="6"/>
  <c r="D1200" i="6"/>
  <c r="C1201" i="6"/>
  <c r="D1201" i="6"/>
  <c r="C1202" i="6"/>
  <c r="D1202" i="6"/>
  <c r="C1203" i="6"/>
  <c r="D1203" i="6"/>
  <c r="C1204" i="6"/>
  <c r="D1204" i="6"/>
  <c r="C1205" i="6"/>
  <c r="D1205" i="6"/>
  <c r="C1206" i="6"/>
  <c r="D1206" i="6"/>
  <c r="C1207" i="6"/>
  <c r="D1207" i="6"/>
  <c r="C1208" i="6"/>
  <c r="D1208" i="6"/>
  <c r="C1209" i="6"/>
  <c r="D1209" i="6"/>
  <c r="C1210" i="6"/>
  <c r="D1210" i="6"/>
  <c r="C1211" i="6"/>
  <c r="D1211" i="6"/>
  <c r="C1212" i="6"/>
  <c r="D1212" i="6"/>
  <c r="C1213" i="6"/>
  <c r="D1213" i="6"/>
  <c r="C1214" i="6"/>
  <c r="D1214" i="6"/>
  <c r="C1215" i="6"/>
  <c r="D1215" i="6"/>
  <c r="C1216" i="6"/>
  <c r="D1216" i="6"/>
  <c r="C1217" i="6"/>
  <c r="D1217" i="6"/>
  <c r="C1218" i="6"/>
  <c r="D1218" i="6"/>
  <c r="C1219" i="6"/>
  <c r="D1219" i="6"/>
  <c r="C1220" i="6"/>
  <c r="D1220" i="6"/>
  <c r="C1221" i="6"/>
  <c r="D1221" i="6"/>
  <c r="C1222" i="6"/>
  <c r="D1222" i="6"/>
  <c r="C1223" i="6"/>
  <c r="D1223" i="6"/>
  <c r="C1224" i="6"/>
  <c r="D1224" i="6"/>
  <c r="C1225" i="6"/>
  <c r="D1225" i="6"/>
  <c r="C1226" i="6"/>
  <c r="D1226" i="6"/>
  <c r="C1227" i="6"/>
  <c r="D1227" i="6"/>
  <c r="C1228" i="6"/>
  <c r="D1228" i="6"/>
  <c r="C1229" i="6"/>
  <c r="D1229" i="6"/>
  <c r="C1230" i="6"/>
  <c r="D1230" i="6"/>
  <c r="C1231" i="6"/>
  <c r="D1231" i="6"/>
  <c r="C1232" i="6"/>
  <c r="D1232" i="6"/>
  <c r="C1233" i="6"/>
  <c r="D1233" i="6"/>
  <c r="C1234" i="6"/>
  <c r="D1234" i="6"/>
  <c r="C1235" i="6"/>
  <c r="D1235" i="6"/>
  <c r="C1236" i="6"/>
  <c r="D1236" i="6"/>
  <c r="C1237" i="6"/>
  <c r="D1237" i="6"/>
  <c r="C1238" i="6"/>
  <c r="D1238" i="6"/>
  <c r="C1239" i="6"/>
  <c r="D1239" i="6"/>
  <c r="C1240" i="6"/>
  <c r="D1240" i="6"/>
  <c r="C1241" i="6"/>
  <c r="D1241" i="6"/>
  <c r="C1242" i="6"/>
  <c r="D1242" i="6"/>
  <c r="C1243" i="6"/>
  <c r="D1243" i="6"/>
  <c r="C1244" i="6"/>
  <c r="D1244" i="6"/>
  <c r="C1245" i="6"/>
  <c r="D1245" i="6"/>
  <c r="C1246" i="6"/>
  <c r="D1246" i="6"/>
  <c r="C1247" i="6"/>
  <c r="D1247" i="6"/>
  <c r="C1248" i="6"/>
  <c r="D1248" i="6"/>
  <c r="C1249" i="6"/>
  <c r="D1249" i="6"/>
  <c r="C1250" i="6"/>
  <c r="D1250" i="6"/>
  <c r="C1251" i="6"/>
  <c r="D1251" i="6"/>
  <c r="C1252" i="6"/>
  <c r="D1252" i="6"/>
  <c r="C1253" i="6"/>
  <c r="D1253" i="6"/>
  <c r="C1254" i="6"/>
  <c r="D1254" i="6"/>
  <c r="C1255" i="6"/>
  <c r="D1255" i="6"/>
  <c r="C1256" i="6"/>
  <c r="D1256" i="6"/>
  <c r="C1257" i="6"/>
  <c r="D1257" i="6"/>
  <c r="C1258" i="6"/>
  <c r="D1258" i="6"/>
  <c r="C1259" i="6"/>
  <c r="D1259" i="6"/>
  <c r="C1260" i="6"/>
  <c r="D1260" i="6"/>
  <c r="C1261" i="6"/>
  <c r="D1261" i="6"/>
  <c r="C1262" i="6"/>
  <c r="D1262" i="6"/>
  <c r="C1263" i="6"/>
  <c r="D1263" i="6"/>
  <c r="C1264" i="6"/>
  <c r="D1264" i="6"/>
  <c r="C1265" i="6"/>
  <c r="D1265" i="6"/>
  <c r="C1266" i="6"/>
  <c r="D1266" i="6"/>
  <c r="C1267" i="6"/>
  <c r="D1267" i="6"/>
  <c r="C1268" i="6"/>
  <c r="D1268" i="6"/>
  <c r="C1269" i="6"/>
  <c r="D1269" i="6"/>
  <c r="C1270" i="6"/>
  <c r="D1270" i="6"/>
  <c r="C1271" i="6"/>
  <c r="D1271" i="6"/>
  <c r="C1272" i="6"/>
  <c r="D1272" i="6"/>
  <c r="C1273" i="6"/>
  <c r="D1273" i="6"/>
  <c r="C1274" i="6"/>
  <c r="D1274" i="6"/>
  <c r="C1275" i="6"/>
  <c r="D1275" i="6"/>
  <c r="C1276" i="6"/>
  <c r="D1276" i="6"/>
  <c r="C1277" i="6"/>
  <c r="D1277" i="6"/>
  <c r="C1278" i="6"/>
  <c r="D1278" i="6"/>
  <c r="C1279" i="6"/>
  <c r="D1279" i="6"/>
  <c r="C1280" i="6"/>
  <c r="D1280" i="6"/>
  <c r="C1281" i="6"/>
  <c r="D1281" i="6"/>
  <c r="C1282" i="6"/>
  <c r="D1282" i="6"/>
  <c r="C1283" i="6"/>
  <c r="D1283" i="6"/>
  <c r="C1284" i="6"/>
  <c r="D1284" i="6"/>
  <c r="C1285" i="6"/>
  <c r="D1285" i="6"/>
  <c r="C1286" i="6"/>
  <c r="D1286" i="6"/>
  <c r="C1287" i="6"/>
  <c r="D1287" i="6"/>
  <c r="C1288" i="6"/>
  <c r="D1288" i="6"/>
  <c r="C1289" i="6"/>
  <c r="D1289" i="6"/>
  <c r="C1290" i="6"/>
  <c r="D1290" i="6"/>
  <c r="C1291" i="6"/>
  <c r="D1291" i="6"/>
  <c r="C1292" i="6"/>
  <c r="D1292" i="6"/>
  <c r="C1293" i="6"/>
  <c r="D1293" i="6"/>
  <c r="C1294" i="6"/>
  <c r="D1294" i="6"/>
  <c r="C1295" i="6"/>
  <c r="D1295" i="6"/>
  <c r="C1296" i="6"/>
  <c r="D1296" i="6"/>
  <c r="C1297" i="6"/>
  <c r="D1297" i="6"/>
  <c r="C1298" i="6"/>
  <c r="D1298" i="6"/>
  <c r="D890" i="6"/>
  <c r="C890" i="6"/>
  <c r="D889" i="6"/>
  <c r="C889" i="6"/>
  <c r="D888" i="6"/>
  <c r="C888" i="6"/>
  <c r="D887" i="6"/>
  <c r="C887" i="6"/>
  <c r="D886" i="6"/>
  <c r="C886" i="6"/>
  <c r="D885" i="6"/>
  <c r="C885" i="6"/>
  <c r="D884" i="6"/>
  <c r="C884" i="6"/>
  <c r="D883" i="6"/>
  <c r="C883" i="6"/>
  <c r="D882" i="6"/>
  <c r="C882" i="6"/>
  <c r="D881" i="6"/>
  <c r="C881" i="6"/>
  <c r="D880" i="6"/>
  <c r="C880" i="6"/>
  <c r="D879" i="6"/>
  <c r="C879" i="6"/>
  <c r="D878" i="6"/>
  <c r="C878" i="6"/>
  <c r="D877" i="6"/>
  <c r="C877" i="6"/>
  <c r="D876" i="6"/>
  <c r="C876" i="6"/>
  <c r="D875" i="6"/>
  <c r="C875" i="6"/>
  <c r="D874" i="6"/>
  <c r="C874" i="6"/>
  <c r="D873" i="6"/>
  <c r="C873" i="6"/>
  <c r="D872" i="6"/>
  <c r="C872" i="6"/>
  <c r="D871" i="6"/>
  <c r="C871" i="6"/>
  <c r="D870" i="6"/>
  <c r="C870" i="6"/>
  <c r="D869" i="6"/>
  <c r="C869" i="6"/>
  <c r="D868" i="6"/>
  <c r="C868" i="6"/>
  <c r="D867" i="6"/>
  <c r="C867" i="6"/>
  <c r="D866" i="6"/>
  <c r="C866" i="6"/>
  <c r="D865" i="6"/>
  <c r="C865" i="6"/>
  <c r="D864" i="6"/>
  <c r="C864" i="6"/>
  <c r="D863" i="6"/>
  <c r="C863" i="6"/>
  <c r="D862" i="6"/>
  <c r="C862" i="6"/>
  <c r="D861" i="6"/>
  <c r="C861" i="6"/>
  <c r="D860" i="6"/>
  <c r="C860" i="6"/>
  <c r="D859" i="6"/>
  <c r="C859" i="6"/>
  <c r="D858" i="6"/>
  <c r="C858" i="6"/>
  <c r="D857" i="6"/>
  <c r="C857" i="6"/>
  <c r="D856" i="6"/>
  <c r="C856" i="6"/>
  <c r="D855" i="6"/>
  <c r="C855" i="6"/>
  <c r="D854" i="6"/>
  <c r="C854" i="6"/>
  <c r="D853" i="6"/>
  <c r="C853" i="6"/>
  <c r="D852" i="6"/>
  <c r="C852" i="6"/>
  <c r="D851" i="6"/>
  <c r="C851" i="6"/>
  <c r="D850" i="6"/>
  <c r="C850" i="6"/>
  <c r="D849" i="6"/>
  <c r="C849" i="6"/>
  <c r="D848" i="6"/>
  <c r="C848" i="6"/>
  <c r="D847" i="6"/>
  <c r="C847" i="6"/>
  <c r="D846" i="6"/>
  <c r="C846" i="6"/>
  <c r="D845" i="6"/>
  <c r="C845" i="6"/>
  <c r="D844" i="6"/>
  <c r="C844" i="6"/>
  <c r="D843" i="6"/>
  <c r="C843" i="6"/>
  <c r="D842" i="6"/>
  <c r="C842" i="6"/>
  <c r="D841" i="6"/>
  <c r="C841" i="6"/>
  <c r="D840" i="6"/>
  <c r="C840" i="6"/>
  <c r="D839" i="6"/>
  <c r="C839" i="6"/>
  <c r="D838" i="6"/>
  <c r="C838" i="6"/>
  <c r="D837" i="6"/>
  <c r="C837" i="6"/>
  <c r="D836" i="6"/>
  <c r="C836" i="6"/>
  <c r="D835" i="6"/>
  <c r="C835" i="6"/>
  <c r="D834" i="6"/>
  <c r="C834" i="6"/>
  <c r="D833" i="6"/>
  <c r="C833" i="6"/>
  <c r="D832" i="6"/>
  <c r="C832" i="6"/>
  <c r="D831" i="6"/>
  <c r="C831" i="6"/>
  <c r="D830" i="6"/>
  <c r="C830" i="6"/>
  <c r="D829" i="6"/>
  <c r="C829" i="6"/>
  <c r="D828" i="6"/>
  <c r="C828" i="6"/>
  <c r="D827" i="6"/>
  <c r="C827" i="6"/>
  <c r="D826" i="6"/>
  <c r="C826" i="6"/>
  <c r="D825" i="6"/>
  <c r="C825" i="6"/>
  <c r="D824" i="6"/>
  <c r="C824" i="6"/>
  <c r="D823" i="6"/>
  <c r="C823" i="6"/>
  <c r="D822" i="6"/>
  <c r="C822" i="6"/>
  <c r="D821" i="6"/>
  <c r="C821" i="6"/>
  <c r="D820" i="6"/>
  <c r="C820" i="6"/>
  <c r="D819" i="6"/>
  <c r="C819" i="6"/>
  <c r="D818" i="6"/>
  <c r="C818" i="6"/>
  <c r="D817" i="6"/>
  <c r="C817" i="6"/>
  <c r="D816" i="6"/>
  <c r="C816" i="6"/>
  <c r="D815" i="6"/>
  <c r="C815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808" i="6"/>
  <c r="C808" i="6"/>
  <c r="D807" i="6"/>
  <c r="C807" i="6"/>
  <c r="D806" i="6"/>
  <c r="C806" i="6"/>
  <c r="D805" i="6"/>
  <c r="C805" i="6"/>
  <c r="D804" i="6"/>
  <c r="C804" i="6"/>
  <c r="D803" i="6"/>
  <c r="C803" i="6"/>
  <c r="D802" i="6"/>
  <c r="C802" i="6"/>
  <c r="D801" i="6"/>
  <c r="C801" i="6"/>
  <c r="D800" i="6"/>
  <c r="C800" i="6"/>
  <c r="D799" i="6"/>
  <c r="C799" i="6"/>
  <c r="D798" i="6"/>
  <c r="C798" i="6"/>
  <c r="D797" i="6"/>
  <c r="C797" i="6"/>
  <c r="D796" i="6"/>
  <c r="C796" i="6"/>
  <c r="D795" i="6"/>
  <c r="C795" i="6"/>
  <c r="D794" i="6"/>
  <c r="C794" i="6"/>
  <c r="D793" i="6"/>
  <c r="C793" i="6"/>
  <c r="D792" i="6"/>
  <c r="C792" i="6"/>
  <c r="D791" i="6"/>
  <c r="C791" i="6"/>
  <c r="D790" i="6"/>
  <c r="C790" i="6"/>
  <c r="D789" i="6"/>
  <c r="C789" i="6"/>
  <c r="D788" i="6"/>
  <c r="C788" i="6"/>
  <c r="D787" i="6"/>
  <c r="C787" i="6"/>
  <c r="D786" i="6"/>
  <c r="C786" i="6"/>
  <c r="D785" i="6"/>
  <c r="C785" i="6"/>
  <c r="D784" i="6"/>
  <c r="C784" i="6"/>
  <c r="D783" i="6"/>
  <c r="C783" i="6"/>
  <c r="D782" i="6"/>
  <c r="C782" i="6"/>
  <c r="D781" i="6"/>
  <c r="C781" i="6"/>
  <c r="D780" i="6"/>
  <c r="C780" i="6"/>
  <c r="D779" i="6"/>
  <c r="C779" i="6"/>
  <c r="D778" i="6"/>
  <c r="C778" i="6"/>
  <c r="D777" i="6"/>
  <c r="C777" i="6"/>
  <c r="D776" i="6"/>
  <c r="C776" i="6"/>
  <c r="D775" i="6"/>
  <c r="C775" i="6"/>
  <c r="D774" i="6"/>
  <c r="C774" i="6"/>
  <c r="D773" i="6"/>
  <c r="C773" i="6"/>
  <c r="D772" i="6"/>
  <c r="C772" i="6"/>
  <c r="D771" i="6"/>
  <c r="C771" i="6"/>
  <c r="D770" i="6"/>
  <c r="C770" i="6"/>
  <c r="D769" i="6"/>
  <c r="C769" i="6"/>
  <c r="D768" i="6"/>
  <c r="C768" i="6"/>
  <c r="D767" i="6"/>
  <c r="C767" i="6"/>
  <c r="D766" i="6"/>
  <c r="C766" i="6"/>
  <c r="D765" i="6"/>
  <c r="C765" i="6"/>
  <c r="D764" i="6"/>
  <c r="C764" i="6"/>
  <c r="D763" i="6"/>
  <c r="C763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753" i="6"/>
  <c r="C753" i="6"/>
  <c r="D752" i="6"/>
  <c r="C752" i="6"/>
  <c r="D751" i="6"/>
  <c r="C751" i="6"/>
  <c r="D750" i="6"/>
  <c r="C750" i="6"/>
  <c r="D749" i="6"/>
  <c r="C749" i="6"/>
  <c r="D748" i="6"/>
  <c r="C748" i="6"/>
  <c r="D747" i="6"/>
  <c r="C747" i="6"/>
  <c r="D746" i="6"/>
  <c r="C746" i="6"/>
  <c r="D745" i="6"/>
  <c r="C745" i="6"/>
  <c r="D744" i="6"/>
  <c r="C744" i="6"/>
  <c r="D743" i="6"/>
  <c r="C743" i="6"/>
  <c r="D742" i="6"/>
  <c r="C742" i="6"/>
  <c r="D741" i="6"/>
  <c r="C741" i="6"/>
  <c r="D740" i="6"/>
  <c r="C740" i="6"/>
  <c r="D739" i="6"/>
  <c r="C739" i="6"/>
  <c r="D738" i="6"/>
  <c r="C738" i="6"/>
  <c r="D737" i="6"/>
  <c r="C737" i="6"/>
  <c r="D736" i="6"/>
  <c r="C736" i="6"/>
  <c r="D735" i="6"/>
  <c r="C735" i="6"/>
  <c r="D734" i="6"/>
  <c r="C734" i="6"/>
  <c r="D733" i="6"/>
  <c r="C733" i="6"/>
  <c r="D732" i="6"/>
  <c r="C732" i="6"/>
  <c r="D731" i="6"/>
  <c r="C731" i="6"/>
  <c r="D730" i="6"/>
  <c r="C730" i="6"/>
  <c r="D729" i="6"/>
  <c r="C729" i="6"/>
  <c r="D728" i="6"/>
  <c r="C728" i="6"/>
  <c r="D727" i="6"/>
  <c r="C727" i="6"/>
  <c r="D726" i="6"/>
  <c r="C726" i="6"/>
  <c r="D725" i="6"/>
  <c r="C725" i="6"/>
  <c r="D724" i="6"/>
  <c r="C724" i="6"/>
  <c r="D723" i="6"/>
  <c r="C723" i="6"/>
  <c r="D722" i="6"/>
  <c r="C722" i="6"/>
  <c r="D721" i="6"/>
  <c r="C721" i="6"/>
  <c r="D720" i="6"/>
  <c r="C720" i="6"/>
  <c r="D719" i="6"/>
  <c r="C719" i="6"/>
  <c r="D718" i="6"/>
  <c r="C718" i="6"/>
  <c r="D717" i="6"/>
  <c r="C717" i="6"/>
  <c r="D716" i="6"/>
  <c r="C716" i="6"/>
  <c r="D715" i="6"/>
  <c r="C715" i="6"/>
  <c r="D714" i="6"/>
  <c r="C714" i="6"/>
  <c r="D713" i="6"/>
  <c r="C713" i="6"/>
  <c r="D712" i="6"/>
  <c r="C712" i="6"/>
  <c r="D711" i="6"/>
  <c r="C711" i="6"/>
  <c r="D710" i="6"/>
  <c r="C710" i="6"/>
  <c r="D709" i="6"/>
  <c r="C709" i="6"/>
  <c r="D708" i="6"/>
  <c r="C708" i="6"/>
  <c r="D707" i="6"/>
  <c r="C707" i="6"/>
  <c r="D706" i="6"/>
  <c r="C706" i="6"/>
  <c r="D705" i="6"/>
  <c r="C705" i="6"/>
  <c r="D704" i="6"/>
  <c r="C704" i="6"/>
  <c r="D703" i="6"/>
  <c r="C703" i="6"/>
  <c r="D702" i="6"/>
  <c r="C702" i="6"/>
  <c r="D701" i="6"/>
  <c r="C701" i="6"/>
  <c r="D700" i="6"/>
  <c r="C700" i="6"/>
  <c r="D699" i="6"/>
  <c r="C699" i="6"/>
  <c r="D698" i="6"/>
  <c r="C698" i="6"/>
  <c r="D697" i="6"/>
  <c r="C697" i="6"/>
  <c r="D696" i="6"/>
  <c r="C696" i="6"/>
  <c r="D695" i="6"/>
  <c r="C695" i="6"/>
  <c r="D694" i="6"/>
  <c r="C694" i="6"/>
  <c r="D693" i="6"/>
  <c r="C693" i="6"/>
  <c r="D692" i="6"/>
  <c r="C692" i="6"/>
  <c r="D691" i="6"/>
  <c r="C691" i="6"/>
  <c r="D690" i="6"/>
  <c r="C690" i="6"/>
  <c r="D689" i="6"/>
  <c r="C689" i="6"/>
  <c r="D688" i="6"/>
  <c r="C688" i="6"/>
  <c r="D687" i="6"/>
  <c r="C687" i="6"/>
  <c r="D686" i="6"/>
  <c r="C686" i="6"/>
  <c r="D685" i="6"/>
  <c r="C685" i="6"/>
  <c r="D684" i="6"/>
  <c r="C684" i="6"/>
  <c r="D683" i="6"/>
  <c r="C683" i="6"/>
  <c r="D682" i="6"/>
  <c r="C682" i="6"/>
  <c r="D681" i="6"/>
  <c r="C681" i="6"/>
  <c r="D680" i="6"/>
  <c r="C680" i="6"/>
  <c r="D679" i="6"/>
  <c r="C679" i="6"/>
  <c r="D678" i="6"/>
  <c r="C678" i="6"/>
  <c r="D677" i="6"/>
  <c r="C677" i="6"/>
  <c r="D676" i="6"/>
  <c r="C676" i="6"/>
  <c r="D675" i="6"/>
  <c r="C675" i="6"/>
  <c r="D674" i="6"/>
  <c r="C674" i="6"/>
  <c r="D673" i="6"/>
  <c r="C673" i="6"/>
  <c r="D672" i="6"/>
  <c r="C672" i="6"/>
  <c r="D671" i="6"/>
  <c r="C671" i="6"/>
  <c r="D670" i="6"/>
  <c r="C670" i="6"/>
  <c r="D669" i="6"/>
  <c r="C669" i="6"/>
  <c r="D668" i="6"/>
  <c r="C668" i="6"/>
  <c r="D667" i="6"/>
  <c r="C667" i="6"/>
  <c r="D666" i="6"/>
  <c r="C666" i="6"/>
  <c r="D665" i="6"/>
  <c r="C665" i="6"/>
  <c r="D664" i="6"/>
  <c r="C664" i="6"/>
  <c r="D663" i="6"/>
  <c r="C663" i="6"/>
  <c r="D662" i="6"/>
  <c r="C662" i="6"/>
  <c r="D661" i="6"/>
  <c r="C661" i="6"/>
  <c r="D660" i="6"/>
  <c r="C660" i="6"/>
  <c r="D659" i="6"/>
  <c r="C659" i="6"/>
  <c r="D658" i="6"/>
  <c r="C658" i="6"/>
  <c r="D657" i="6"/>
  <c r="C657" i="6"/>
  <c r="D656" i="6"/>
  <c r="C656" i="6"/>
  <c r="D655" i="6"/>
  <c r="C655" i="6"/>
  <c r="D654" i="6"/>
  <c r="C654" i="6"/>
  <c r="D653" i="6"/>
  <c r="C653" i="6"/>
  <c r="D652" i="6"/>
  <c r="C652" i="6"/>
  <c r="D651" i="6"/>
  <c r="C651" i="6"/>
  <c r="D650" i="6"/>
  <c r="C650" i="6"/>
  <c r="D649" i="6"/>
  <c r="C649" i="6"/>
  <c r="D648" i="6"/>
  <c r="C648" i="6"/>
  <c r="D647" i="6"/>
  <c r="C647" i="6"/>
  <c r="D646" i="6"/>
  <c r="C646" i="6"/>
  <c r="D645" i="6"/>
  <c r="C645" i="6"/>
  <c r="D644" i="6"/>
  <c r="C644" i="6"/>
  <c r="D643" i="6"/>
  <c r="C643" i="6"/>
  <c r="D642" i="6"/>
  <c r="C642" i="6"/>
  <c r="D641" i="6"/>
  <c r="C641" i="6"/>
  <c r="D640" i="6"/>
  <c r="C640" i="6"/>
  <c r="D639" i="6"/>
  <c r="C639" i="6"/>
  <c r="D638" i="6"/>
  <c r="C638" i="6"/>
  <c r="D637" i="6"/>
  <c r="C637" i="6"/>
  <c r="D636" i="6"/>
  <c r="C636" i="6"/>
  <c r="D635" i="6"/>
  <c r="C635" i="6"/>
  <c r="D634" i="6"/>
  <c r="C634" i="6"/>
  <c r="D633" i="6"/>
  <c r="C633" i="6"/>
  <c r="D632" i="6"/>
  <c r="C632" i="6"/>
  <c r="D631" i="6"/>
  <c r="C631" i="6"/>
  <c r="D630" i="6"/>
  <c r="C630" i="6"/>
  <c r="D629" i="6"/>
  <c r="C629" i="6"/>
  <c r="D628" i="6"/>
  <c r="C628" i="6"/>
  <c r="D627" i="6"/>
  <c r="C627" i="6"/>
  <c r="D626" i="6"/>
  <c r="C626" i="6"/>
  <c r="D625" i="6"/>
  <c r="C625" i="6"/>
  <c r="D624" i="6"/>
  <c r="C624" i="6"/>
  <c r="D623" i="6"/>
  <c r="C623" i="6"/>
  <c r="D622" i="6"/>
  <c r="C622" i="6"/>
  <c r="D621" i="6"/>
  <c r="C621" i="6"/>
  <c r="D620" i="6"/>
  <c r="C620" i="6"/>
  <c r="D619" i="6"/>
  <c r="C619" i="6"/>
  <c r="D618" i="6"/>
  <c r="C618" i="6"/>
  <c r="D617" i="6"/>
  <c r="C617" i="6"/>
  <c r="D616" i="6"/>
  <c r="C616" i="6"/>
  <c r="D615" i="6"/>
  <c r="C615" i="6"/>
  <c r="D614" i="6"/>
  <c r="C614" i="6"/>
  <c r="D613" i="6"/>
  <c r="C613" i="6"/>
  <c r="D612" i="6"/>
  <c r="C612" i="6"/>
  <c r="D611" i="6"/>
  <c r="C611" i="6"/>
  <c r="D610" i="6"/>
  <c r="C610" i="6"/>
  <c r="D609" i="6"/>
  <c r="C609" i="6"/>
  <c r="D608" i="6"/>
  <c r="C608" i="6"/>
  <c r="D607" i="6"/>
  <c r="C607" i="6"/>
  <c r="D606" i="6"/>
  <c r="C606" i="6"/>
  <c r="D605" i="6"/>
  <c r="C605" i="6"/>
  <c r="D604" i="6"/>
  <c r="C604" i="6"/>
  <c r="D603" i="6"/>
  <c r="C603" i="6"/>
  <c r="D602" i="6"/>
  <c r="C602" i="6"/>
  <c r="D601" i="6"/>
  <c r="C601" i="6"/>
  <c r="D600" i="6"/>
  <c r="C600" i="6"/>
  <c r="D599" i="6"/>
  <c r="C599" i="6"/>
  <c r="D598" i="6"/>
  <c r="C598" i="6"/>
  <c r="D597" i="6"/>
  <c r="C597" i="6"/>
  <c r="D596" i="6"/>
  <c r="C596" i="6"/>
  <c r="D595" i="6"/>
  <c r="C595" i="6"/>
  <c r="D594" i="6"/>
  <c r="C594" i="6"/>
  <c r="D593" i="6"/>
  <c r="C593" i="6"/>
  <c r="D592" i="6"/>
  <c r="C592" i="6"/>
  <c r="D591" i="6"/>
  <c r="C591" i="6"/>
  <c r="D590" i="6"/>
  <c r="C590" i="6"/>
  <c r="D589" i="6"/>
  <c r="C589" i="6"/>
  <c r="D588" i="6"/>
  <c r="C588" i="6"/>
  <c r="D587" i="6"/>
  <c r="C587" i="6"/>
  <c r="D586" i="6"/>
  <c r="C586" i="6"/>
  <c r="D585" i="6"/>
  <c r="C585" i="6"/>
  <c r="D584" i="6"/>
  <c r="C584" i="6"/>
  <c r="D583" i="6"/>
  <c r="C583" i="6"/>
  <c r="D582" i="6"/>
  <c r="C582" i="6"/>
  <c r="D581" i="6"/>
  <c r="C581" i="6"/>
  <c r="D580" i="6"/>
  <c r="C580" i="6"/>
  <c r="D579" i="6"/>
  <c r="C579" i="6"/>
  <c r="D578" i="6"/>
  <c r="C578" i="6"/>
  <c r="D577" i="6"/>
  <c r="C577" i="6"/>
  <c r="D576" i="6"/>
  <c r="C576" i="6"/>
  <c r="D575" i="6"/>
  <c r="C575" i="6"/>
  <c r="D574" i="6"/>
  <c r="C574" i="6"/>
  <c r="D573" i="6"/>
  <c r="C573" i="6"/>
  <c r="D572" i="6"/>
  <c r="C572" i="6"/>
  <c r="D571" i="6"/>
  <c r="C571" i="6"/>
  <c r="D570" i="6"/>
  <c r="C570" i="6"/>
  <c r="D569" i="6"/>
  <c r="C569" i="6"/>
  <c r="D568" i="6"/>
  <c r="C568" i="6"/>
  <c r="D567" i="6"/>
  <c r="C567" i="6"/>
  <c r="D566" i="6"/>
  <c r="C566" i="6"/>
  <c r="D565" i="6"/>
  <c r="C565" i="6"/>
  <c r="D564" i="6"/>
  <c r="C564" i="6"/>
  <c r="D563" i="6"/>
  <c r="C563" i="6"/>
  <c r="D562" i="6"/>
  <c r="C562" i="6"/>
  <c r="D561" i="6"/>
  <c r="C561" i="6"/>
  <c r="D560" i="6"/>
  <c r="C560" i="6"/>
  <c r="D559" i="6"/>
  <c r="C559" i="6"/>
  <c r="D558" i="6"/>
  <c r="C558" i="6"/>
  <c r="D557" i="6"/>
  <c r="C557" i="6"/>
  <c r="D556" i="6"/>
  <c r="C556" i="6"/>
  <c r="D555" i="6"/>
  <c r="C555" i="6"/>
  <c r="D554" i="6"/>
  <c r="C554" i="6"/>
  <c r="D553" i="6"/>
  <c r="C553" i="6"/>
  <c r="D552" i="6"/>
  <c r="C552" i="6"/>
  <c r="D551" i="6"/>
  <c r="C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Q36" i="6"/>
  <c r="J36" i="6"/>
  <c r="D36" i="6"/>
  <c r="C36" i="6"/>
  <c r="Q35" i="6"/>
  <c r="J35" i="6"/>
  <c r="D35" i="6"/>
  <c r="C35" i="6"/>
  <c r="Q34" i="6"/>
  <c r="J34" i="6"/>
  <c r="D34" i="6"/>
  <c r="C34" i="6"/>
  <c r="Q33" i="6"/>
  <c r="J33" i="6"/>
  <c r="D33" i="6"/>
  <c r="C33" i="6"/>
  <c r="Q32" i="6"/>
  <c r="J32" i="6"/>
  <c r="D32" i="6"/>
  <c r="C32" i="6"/>
  <c r="Q31" i="6"/>
  <c r="J31" i="6"/>
  <c r="D31" i="6"/>
  <c r="C31" i="6"/>
  <c r="Q30" i="6"/>
  <c r="J30" i="6"/>
  <c r="D30" i="6"/>
  <c r="C30" i="6"/>
  <c r="Q29" i="6"/>
  <c r="J29" i="6"/>
  <c r="D29" i="6"/>
  <c r="C29" i="6"/>
  <c r="Q28" i="6"/>
  <c r="J28" i="6"/>
  <c r="D28" i="6"/>
  <c r="C28" i="6"/>
  <c r="Q27" i="6"/>
  <c r="J27" i="6"/>
  <c r="D27" i="6"/>
  <c r="C27" i="6"/>
  <c r="Q26" i="6"/>
  <c r="J26" i="6"/>
  <c r="D26" i="6"/>
  <c r="C26" i="6"/>
  <c r="Q25" i="6"/>
  <c r="J25" i="6"/>
  <c r="D25" i="6"/>
  <c r="C25" i="6"/>
  <c r="Q24" i="6"/>
  <c r="J24" i="6"/>
  <c r="D24" i="6"/>
  <c r="C24" i="6"/>
  <c r="Q23" i="6"/>
  <c r="P23" i="6"/>
  <c r="J23" i="6"/>
  <c r="D23" i="6"/>
  <c r="C23" i="6"/>
  <c r="Q22" i="6"/>
  <c r="J22" i="6"/>
  <c r="D22" i="6"/>
  <c r="C22" i="6"/>
  <c r="Q21" i="6"/>
  <c r="J21" i="6"/>
  <c r="D21" i="6"/>
  <c r="C21" i="6"/>
  <c r="Q20" i="6"/>
  <c r="J20" i="6"/>
  <c r="D20" i="6"/>
  <c r="C20" i="6"/>
  <c r="Q19" i="6"/>
  <c r="J19" i="6"/>
  <c r="D19" i="6"/>
  <c r="C19" i="6"/>
  <c r="Q18" i="6"/>
  <c r="J18" i="6"/>
  <c r="D18" i="6"/>
  <c r="C18" i="6"/>
  <c r="Q17" i="6"/>
  <c r="J17" i="6"/>
  <c r="D17" i="6"/>
  <c r="C17" i="6"/>
  <c r="D16" i="6"/>
  <c r="C16" i="6"/>
  <c r="D15" i="6"/>
  <c r="C15" i="6"/>
  <c r="D14" i="6"/>
  <c r="P29" i="6" s="1"/>
  <c r="C14" i="6"/>
  <c r="C13" i="6"/>
  <c r="I21" i="6" s="1"/>
  <c r="C12" i="6"/>
  <c r="C11" i="6"/>
  <c r="C10" i="6"/>
  <c r="C9" i="6"/>
  <c r="C8" i="6"/>
  <c r="C7" i="6"/>
  <c r="O6" i="6"/>
  <c r="H6" i="6"/>
  <c r="C6" i="6"/>
  <c r="O5" i="6"/>
  <c r="C5" i="6"/>
  <c r="C4" i="6"/>
  <c r="C3" i="6"/>
  <c r="O89" i="5"/>
  <c r="H89" i="5"/>
  <c r="O88" i="5"/>
  <c r="H88" i="5"/>
  <c r="O87" i="5"/>
  <c r="H87" i="5"/>
  <c r="O86" i="5"/>
  <c r="H86" i="5"/>
  <c r="O85" i="5"/>
  <c r="H85" i="5"/>
  <c r="O84" i="5"/>
  <c r="H84" i="5"/>
  <c r="O83" i="5"/>
  <c r="H83" i="5"/>
  <c r="O82" i="5"/>
  <c r="H82" i="5"/>
  <c r="O81" i="5"/>
  <c r="H81" i="5"/>
  <c r="O80" i="5"/>
  <c r="H80" i="5"/>
  <c r="O79" i="5"/>
  <c r="H79" i="5"/>
  <c r="O78" i="5"/>
  <c r="H78" i="5"/>
  <c r="O77" i="5"/>
  <c r="H77" i="5"/>
  <c r="O76" i="5"/>
  <c r="H76" i="5"/>
  <c r="O75" i="5"/>
  <c r="H75" i="5"/>
  <c r="O89" i="4"/>
  <c r="H89" i="4"/>
  <c r="O88" i="4"/>
  <c r="H88" i="4"/>
  <c r="O87" i="4"/>
  <c r="H87" i="4"/>
  <c r="O86" i="4"/>
  <c r="H86" i="4"/>
  <c r="O85" i="4"/>
  <c r="H85" i="4"/>
  <c r="O84" i="4"/>
  <c r="H84" i="4"/>
  <c r="O83" i="4"/>
  <c r="H83" i="4"/>
  <c r="O82" i="4"/>
  <c r="H82" i="4"/>
  <c r="O81" i="4"/>
  <c r="H81" i="4"/>
  <c r="O80" i="4"/>
  <c r="H80" i="4"/>
  <c r="O79" i="4"/>
  <c r="H79" i="4"/>
  <c r="O78" i="4"/>
  <c r="H78" i="4"/>
  <c r="O77" i="4"/>
  <c r="H77" i="4"/>
  <c r="O76" i="4"/>
  <c r="H76" i="4"/>
  <c r="O75" i="4"/>
  <c r="H75" i="4"/>
  <c r="O89" i="1"/>
  <c r="H89" i="1"/>
  <c r="O88" i="1"/>
  <c r="H88" i="1"/>
  <c r="O87" i="1"/>
  <c r="H87" i="1"/>
  <c r="O86" i="1"/>
  <c r="H86" i="1"/>
  <c r="O85" i="1"/>
  <c r="H85" i="1"/>
  <c r="O84" i="1"/>
  <c r="H84" i="1"/>
  <c r="O83" i="1"/>
  <c r="H83" i="1"/>
  <c r="O82" i="1"/>
  <c r="H82" i="1"/>
  <c r="O81" i="1"/>
  <c r="H81" i="1"/>
  <c r="O80" i="1"/>
  <c r="H80" i="1"/>
  <c r="O79" i="1"/>
  <c r="H79" i="1"/>
  <c r="O78" i="1"/>
  <c r="H78" i="1"/>
  <c r="O77" i="1"/>
  <c r="H77" i="1"/>
  <c r="O76" i="1"/>
  <c r="H76" i="1"/>
  <c r="O75" i="1"/>
  <c r="H75" i="1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75" i="3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Q36" i="5"/>
  <c r="J36" i="5"/>
  <c r="D36" i="5"/>
  <c r="C36" i="5"/>
  <c r="Q35" i="5"/>
  <c r="J35" i="5"/>
  <c r="D35" i="5"/>
  <c r="C35" i="5"/>
  <c r="Q34" i="5"/>
  <c r="J34" i="5"/>
  <c r="D34" i="5"/>
  <c r="C34" i="5"/>
  <c r="Q33" i="5"/>
  <c r="J33" i="5"/>
  <c r="D33" i="5"/>
  <c r="C33" i="5"/>
  <c r="Q32" i="5"/>
  <c r="P32" i="5"/>
  <c r="J32" i="5"/>
  <c r="D32" i="5"/>
  <c r="C32" i="5"/>
  <c r="Q31" i="5"/>
  <c r="J31" i="5"/>
  <c r="D31" i="5"/>
  <c r="C31" i="5"/>
  <c r="Q30" i="5"/>
  <c r="J30" i="5"/>
  <c r="D30" i="5"/>
  <c r="C30" i="5"/>
  <c r="Q29" i="5"/>
  <c r="J29" i="5"/>
  <c r="D29" i="5"/>
  <c r="C29" i="5"/>
  <c r="Q28" i="5"/>
  <c r="J28" i="5"/>
  <c r="D28" i="5"/>
  <c r="C28" i="5"/>
  <c r="Q27" i="5"/>
  <c r="J27" i="5"/>
  <c r="D27" i="5"/>
  <c r="C27" i="5"/>
  <c r="Q26" i="5"/>
  <c r="P26" i="5"/>
  <c r="J26" i="5"/>
  <c r="D26" i="5"/>
  <c r="C26" i="5"/>
  <c r="Q25" i="5"/>
  <c r="J25" i="5"/>
  <c r="D25" i="5"/>
  <c r="C25" i="5"/>
  <c r="Q24" i="5"/>
  <c r="J24" i="5"/>
  <c r="D24" i="5"/>
  <c r="C24" i="5"/>
  <c r="Q23" i="5"/>
  <c r="J23" i="5"/>
  <c r="D23" i="5"/>
  <c r="C23" i="5"/>
  <c r="Q22" i="5"/>
  <c r="J22" i="5"/>
  <c r="D22" i="5"/>
  <c r="C22" i="5"/>
  <c r="Q21" i="5"/>
  <c r="J21" i="5"/>
  <c r="D21" i="5"/>
  <c r="C21" i="5"/>
  <c r="Q20" i="5"/>
  <c r="P20" i="5"/>
  <c r="J20" i="5"/>
  <c r="D20" i="5"/>
  <c r="C20" i="5"/>
  <c r="Q19" i="5"/>
  <c r="J19" i="5"/>
  <c r="D19" i="5"/>
  <c r="C19" i="5"/>
  <c r="Q18" i="5"/>
  <c r="J18" i="5"/>
  <c r="I18" i="5"/>
  <c r="D18" i="5"/>
  <c r="C18" i="5"/>
  <c r="Q17" i="5"/>
  <c r="J17" i="5"/>
  <c r="D17" i="5"/>
  <c r="R10" i="5" s="1"/>
  <c r="C17" i="5"/>
  <c r="I24" i="5" s="1"/>
  <c r="D16" i="5"/>
  <c r="C16" i="5"/>
  <c r="D15" i="5"/>
  <c r="C15" i="5"/>
  <c r="D14" i="5"/>
  <c r="P33" i="5" s="1"/>
  <c r="C14" i="5"/>
  <c r="O13" i="5"/>
  <c r="H13" i="5"/>
  <c r="C13" i="5"/>
  <c r="C12" i="5"/>
  <c r="C11" i="5"/>
  <c r="O10" i="5"/>
  <c r="L10" i="5"/>
  <c r="C10" i="5"/>
  <c r="C9" i="5"/>
  <c r="O8" i="5"/>
  <c r="C8" i="5"/>
  <c r="C7" i="5"/>
  <c r="O6" i="5"/>
  <c r="H6" i="5"/>
  <c r="C6" i="5"/>
  <c r="C5" i="5"/>
  <c r="H12" i="5" s="1"/>
  <c r="C4" i="5"/>
  <c r="O3" i="5"/>
  <c r="C3" i="5"/>
  <c r="K10" i="5" s="1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Q36" i="4"/>
  <c r="J36" i="4"/>
  <c r="D36" i="4"/>
  <c r="C36" i="4"/>
  <c r="Q35" i="4"/>
  <c r="J35" i="4"/>
  <c r="D35" i="4"/>
  <c r="C35" i="4"/>
  <c r="Q34" i="4"/>
  <c r="J34" i="4"/>
  <c r="D34" i="4"/>
  <c r="C34" i="4"/>
  <c r="Q33" i="4"/>
  <c r="J33" i="4"/>
  <c r="D33" i="4"/>
  <c r="C33" i="4"/>
  <c r="Q32" i="4"/>
  <c r="P32" i="4"/>
  <c r="J32" i="4"/>
  <c r="D32" i="4"/>
  <c r="C32" i="4"/>
  <c r="Q31" i="4"/>
  <c r="J31" i="4"/>
  <c r="D31" i="4"/>
  <c r="C31" i="4"/>
  <c r="Q30" i="4"/>
  <c r="J30" i="4"/>
  <c r="D30" i="4"/>
  <c r="C30" i="4"/>
  <c r="Q29" i="4"/>
  <c r="J29" i="4"/>
  <c r="D29" i="4"/>
  <c r="C29" i="4"/>
  <c r="Q28" i="4"/>
  <c r="J28" i="4"/>
  <c r="D28" i="4"/>
  <c r="C28" i="4"/>
  <c r="Q27" i="4"/>
  <c r="J27" i="4"/>
  <c r="D27" i="4"/>
  <c r="C27" i="4"/>
  <c r="Q26" i="4"/>
  <c r="P26" i="4"/>
  <c r="J26" i="4"/>
  <c r="D26" i="4"/>
  <c r="C26" i="4"/>
  <c r="Q25" i="4"/>
  <c r="J25" i="4"/>
  <c r="D25" i="4"/>
  <c r="C25" i="4"/>
  <c r="Q24" i="4"/>
  <c r="J24" i="4"/>
  <c r="D24" i="4"/>
  <c r="C24" i="4"/>
  <c r="Q23" i="4"/>
  <c r="J23" i="4"/>
  <c r="D23" i="4"/>
  <c r="C23" i="4"/>
  <c r="Q22" i="4"/>
  <c r="J22" i="4"/>
  <c r="D22" i="4"/>
  <c r="C22" i="4"/>
  <c r="Q21" i="4"/>
  <c r="J21" i="4"/>
  <c r="D21" i="4"/>
  <c r="C21" i="4"/>
  <c r="Q20" i="4"/>
  <c r="P20" i="4"/>
  <c r="J20" i="4"/>
  <c r="D20" i="4"/>
  <c r="C20" i="4"/>
  <c r="Q19" i="4"/>
  <c r="J19" i="4"/>
  <c r="D19" i="4"/>
  <c r="C19" i="4"/>
  <c r="Q18" i="4"/>
  <c r="J18" i="4"/>
  <c r="I18" i="4"/>
  <c r="D18" i="4"/>
  <c r="C18" i="4"/>
  <c r="Q17" i="4"/>
  <c r="J17" i="4"/>
  <c r="D17" i="4"/>
  <c r="C17" i="4"/>
  <c r="I36" i="4" s="1"/>
  <c r="D16" i="4"/>
  <c r="O12" i="4" s="1"/>
  <c r="C16" i="4"/>
  <c r="D15" i="4"/>
  <c r="O7" i="4" s="1"/>
  <c r="R4" i="4" s="1"/>
  <c r="C15" i="4"/>
  <c r="D14" i="4"/>
  <c r="P33" i="4" s="1"/>
  <c r="C14" i="4"/>
  <c r="O13" i="4"/>
  <c r="H13" i="4"/>
  <c r="C13" i="4"/>
  <c r="C12" i="4"/>
  <c r="C11" i="4"/>
  <c r="O10" i="4"/>
  <c r="L10" i="4"/>
  <c r="C10" i="4"/>
  <c r="C9" i="4"/>
  <c r="O8" i="4"/>
  <c r="C8" i="4"/>
  <c r="C7" i="4"/>
  <c r="O6" i="4"/>
  <c r="H6" i="4"/>
  <c r="C6" i="4"/>
  <c r="C5" i="4"/>
  <c r="K10" i="4" s="1"/>
  <c r="C4" i="4"/>
  <c r="O3" i="4"/>
  <c r="C3" i="4"/>
  <c r="I31" i="4" s="1"/>
  <c r="R9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Q36" i="3"/>
  <c r="J36" i="3"/>
  <c r="D36" i="3"/>
  <c r="C36" i="3"/>
  <c r="Q35" i="3"/>
  <c r="J35" i="3"/>
  <c r="D35" i="3"/>
  <c r="C35" i="3"/>
  <c r="Q34" i="3"/>
  <c r="J34" i="3"/>
  <c r="D34" i="3"/>
  <c r="C34" i="3"/>
  <c r="Q33" i="3"/>
  <c r="J33" i="3"/>
  <c r="D33" i="3"/>
  <c r="C33" i="3"/>
  <c r="Q32" i="3"/>
  <c r="J32" i="3"/>
  <c r="D32" i="3"/>
  <c r="C32" i="3"/>
  <c r="Q31" i="3"/>
  <c r="J31" i="3"/>
  <c r="D31" i="3"/>
  <c r="C31" i="3"/>
  <c r="Q30" i="3"/>
  <c r="J30" i="3"/>
  <c r="D30" i="3"/>
  <c r="C30" i="3"/>
  <c r="Q29" i="3"/>
  <c r="J29" i="3"/>
  <c r="D29" i="3"/>
  <c r="C29" i="3"/>
  <c r="Q28" i="3"/>
  <c r="J28" i="3"/>
  <c r="D28" i="3"/>
  <c r="C28" i="3"/>
  <c r="Q27" i="3"/>
  <c r="J27" i="3"/>
  <c r="D27" i="3"/>
  <c r="C27" i="3"/>
  <c r="Q26" i="3"/>
  <c r="J26" i="3"/>
  <c r="D26" i="3"/>
  <c r="C26" i="3"/>
  <c r="Q25" i="3"/>
  <c r="J25" i="3"/>
  <c r="D25" i="3"/>
  <c r="C25" i="3"/>
  <c r="Q24" i="3"/>
  <c r="J24" i="3"/>
  <c r="D24" i="3"/>
  <c r="C24" i="3"/>
  <c r="Q23" i="3"/>
  <c r="J23" i="3"/>
  <c r="D23" i="3"/>
  <c r="C23" i="3"/>
  <c r="Q22" i="3"/>
  <c r="J22" i="3"/>
  <c r="D22" i="3"/>
  <c r="C22" i="3"/>
  <c r="Q21" i="3"/>
  <c r="J21" i="3"/>
  <c r="D21" i="3"/>
  <c r="C21" i="3"/>
  <c r="Q20" i="3"/>
  <c r="J20" i="3"/>
  <c r="D20" i="3"/>
  <c r="C20" i="3"/>
  <c r="Q19" i="3"/>
  <c r="J19" i="3"/>
  <c r="D19" i="3"/>
  <c r="C19" i="3"/>
  <c r="Q18" i="3"/>
  <c r="J18" i="3"/>
  <c r="D18" i="3"/>
  <c r="C18" i="3"/>
  <c r="Q17" i="3"/>
  <c r="J17" i="3"/>
  <c r="D17" i="3"/>
  <c r="C17" i="3"/>
  <c r="D16" i="3"/>
  <c r="C16" i="3"/>
  <c r="D15" i="3"/>
  <c r="O7" i="3" s="1"/>
  <c r="C15" i="3"/>
  <c r="D14" i="3"/>
  <c r="C14" i="3"/>
  <c r="C13" i="3"/>
  <c r="C12" i="3"/>
  <c r="C11" i="3"/>
  <c r="C10" i="3"/>
  <c r="C9" i="3"/>
  <c r="C8" i="3"/>
  <c r="C7" i="3"/>
  <c r="O6" i="3"/>
  <c r="C6" i="3"/>
  <c r="C5" i="3"/>
  <c r="C4" i="3"/>
  <c r="C3" i="3"/>
  <c r="Q36" i="1"/>
  <c r="P36" i="1"/>
  <c r="R36" i="1" s="1"/>
  <c r="J36" i="1"/>
  <c r="I36" i="1"/>
  <c r="K36" i="1" s="1"/>
  <c r="Q35" i="1"/>
  <c r="P35" i="1"/>
  <c r="R35" i="1" s="1"/>
  <c r="J35" i="1"/>
  <c r="I35" i="1"/>
  <c r="K35" i="1" s="1"/>
  <c r="Q34" i="1"/>
  <c r="P34" i="1"/>
  <c r="R34" i="1" s="1"/>
  <c r="J34" i="1"/>
  <c r="I34" i="1"/>
  <c r="K34" i="1" s="1"/>
  <c r="Q33" i="1"/>
  <c r="P33" i="1"/>
  <c r="R33" i="1" s="1"/>
  <c r="J33" i="1"/>
  <c r="I33" i="1"/>
  <c r="K33" i="1" s="1"/>
  <c r="Q32" i="1"/>
  <c r="P32" i="1"/>
  <c r="R32" i="1" s="1"/>
  <c r="J32" i="1"/>
  <c r="I32" i="1"/>
  <c r="K32" i="1" s="1"/>
  <c r="Q31" i="1"/>
  <c r="P31" i="1"/>
  <c r="R31" i="1" s="1"/>
  <c r="J31" i="1"/>
  <c r="I31" i="1"/>
  <c r="K31" i="1" s="1"/>
  <c r="Q30" i="1"/>
  <c r="P30" i="1"/>
  <c r="R30" i="1" s="1"/>
  <c r="J30" i="1"/>
  <c r="I30" i="1"/>
  <c r="K30" i="1" s="1"/>
  <c r="Q29" i="1"/>
  <c r="P29" i="1"/>
  <c r="R29" i="1" s="1"/>
  <c r="J29" i="1"/>
  <c r="I29" i="1"/>
  <c r="K29" i="1" s="1"/>
  <c r="Q28" i="1"/>
  <c r="P28" i="1"/>
  <c r="R28" i="1" s="1"/>
  <c r="J28" i="1"/>
  <c r="I28" i="1"/>
  <c r="K28" i="1" s="1"/>
  <c r="Q27" i="1"/>
  <c r="P27" i="1"/>
  <c r="R27" i="1" s="1"/>
  <c r="J27" i="1"/>
  <c r="I27" i="1"/>
  <c r="K27" i="1" s="1"/>
  <c r="Q26" i="1"/>
  <c r="P26" i="1"/>
  <c r="R26" i="1" s="1"/>
  <c r="J26" i="1"/>
  <c r="I26" i="1"/>
  <c r="K26" i="1" s="1"/>
  <c r="Q25" i="1"/>
  <c r="P25" i="1"/>
  <c r="R25" i="1" s="1"/>
  <c r="J25" i="1"/>
  <c r="I25" i="1"/>
  <c r="K25" i="1" s="1"/>
  <c r="Q24" i="1"/>
  <c r="P24" i="1"/>
  <c r="R24" i="1" s="1"/>
  <c r="J24" i="1"/>
  <c r="I24" i="1"/>
  <c r="K24" i="1" s="1"/>
  <c r="Q23" i="1"/>
  <c r="P23" i="1"/>
  <c r="R23" i="1" s="1"/>
  <c r="J23" i="1"/>
  <c r="I23" i="1"/>
  <c r="K23" i="1" s="1"/>
  <c r="Q22" i="1"/>
  <c r="P22" i="1"/>
  <c r="R22" i="1" s="1"/>
  <c r="J22" i="1"/>
  <c r="I22" i="1"/>
  <c r="K22" i="1" s="1"/>
  <c r="Q21" i="1"/>
  <c r="P21" i="1"/>
  <c r="R21" i="1" s="1"/>
  <c r="J21" i="1"/>
  <c r="I21" i="1"/>
  <c r="K21" i="1" s="1"/>
  <c r="Q20" i="1"/>
  <c r="P20" i="1"/>
  <c r="R20" i="1" s="1"/>
  <c r="J20" i="1"/>
  <c r="I20" i="1"/>
  <c r="K20" i="1" s="1"/>
  <c r="Q19" i="1"/>
  <c r="P19" i="1"/>
  <c r="R19" i="1" s="1"/>
  <c r="J19" i="1"/>
  <c r="I19" i="1"/>
  <c r="K19" i="1" s="1"/>
  <c r="Q18" i="1"/>
  <c r="P18" i="1"/>
  <c r="R18" i="1" s="1"/>
  <c r="J18" i="1"/>
  <c r="I18" i="1"/>
  <c r="K18" i="1" s="1"/>
  <c r="Q17" i="1"/>
  <c r="P17" i="1"/>
  <c r="R17" i="1" s="1"/>
  <c r="S17" i="1" s="1"/>
  <c r="J17" i="1"/>
  <c r="I17" i="1"/>
  <c r="K17" i="1" s="1"/>
  <c r="L17" i="1" s="1"/>
  <c r="L18" i="1" s="1"/>
  <c r="O15" i="1"/>
  <c r="H15" i="1"/>
  <c r="O14" i="1"/>
  <c r="H14" i="1"/>
  <c r="O13" i="1"/>
  <c r="O11" i="1" s="1"/>
  <c r="H13" i="1"/>
  <c r="H11" i="1" s="1"/>
  <c r="O12" i="1"/>
  <c r="H12" i="1"/>
  <c r="R10" i="1"/>
  <c r="R11" i="1" s="1"/>
  <c r="R12" i="1" s="1"/>
  <c r="Q10" i="1"/>
  <c r="Q11" i="1" s="1"/>
  <c r="Q12" i="1" s="1"/>
  <c r="O10" i="1"/>
  <c r="L10" i="1"/>
  <c r="L11" i="1" s="1"/>
  <c r="L12" i="1" s="1"/>
  <c r="K10" i="1"/>
  <c r="K11" i="1" s="1"/>
  <c r="K12" i="1" s="1"/>
  <c r="J10" i="1"/>
  <c r="J11" i="1" s="1"/>
  <c r="J12" i="1" s="1"/>
  <c r="H10" i="1"/>
  <c r="R9" i="1"/>
  <c r="Q9" i="1"/>
  <c r="O9" i="1"/>
  <c r="K9" i="1"/>
  <c r="J9" i="1"/>
  <c r="H9" i="1"/>
  <c r="O8" i="1"/>
  <c r="H8" i="1"/>
  <c r="O7" i="1"/>
  <c r="H7" i="1"/>
  <c r="O6" i="1"/>
  <c r="H6" i="1"/>
  <c r="O5" i="1"/>
  <c r="H5" i="1"/>
  <c r="O4" i="1"/>
  <c r="H4" i="1"/>
  <c r="O3" i="1"/>
  <c r="S4" i="1" s="1"/>
  <c r="H3" i="1"/>
  <c r="L3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D14" i="1"/>
  <c r="C3" i="1"/>
  <c r="O14" i="6" l="1"/>
  <c r="P35" i="6"/>
  <c r="J9" i="6"/>
  <c r="Q9" i="6"/>
  <c r="H4" i="6"/>
  <c r="R10" i="6"/>
  <c r="P17" i="6"/>
  <c r="H88" i="6"/>
  <c r="H82" i="6"/>
  <c r="R9" i="6"/>
  <c r="O12" i="6"/>
  <c r="O76" i="6"/>
  <c r="O79" i="6"/>
  <c r="O82" i="6"/>
  <c r="O85" i="6"/>
  <c r="O88" i="6"/>
  <c r="I27" i="6"/>
  <c r="K27" i="6" s="1"/>
  <c r="H79" i="6"/>
  <c r="H3" i="6"/>
  <c r="H7" i="6"/>
  <c r="H15" i="6"/>
  <c r="K21" i="6" s="1"/>
  <c r="I20" i="6"/>
  <c r="K20" i="6" s="1"/>
  <c r="P22" i="6"/>
  <c r="I26" i="6"/>
  <c r="K26" i="6" s="1"/>
  <c r="P28" i="6"/>
  <c r="R28" i="6" s="1"/>
  <c r="I32" i="6"/>
  <c r="K32" i="6" s="1"/>
  <c r="P34" i="6"/>
  <c r="H76" i="6"/>
  <c r="O4" i="6"/>
  <c r="O7" i="6"/>
  <c r="H10" i="6"/>
  <c r="O15" i="6"/>
  <c r="R23" i="6" s="1"/>
  <c r="I33" i="6"/>
  <c r="K33" i="6" s="1"/>
  <c r="H85" i="6"/>
  <c r="J10" i="6"/>
  <c r="J11" i="6" s="1"/>
  <c r="J12" i="6" s="1"/>
  <c r="I19" i="6"/>
  <c r="K19" i="6" s="1"/>
  <c r="P21" i="6"/>
  <c r="R21" i="6" s="1"/>
  <c r="I25" i="6"/>
  <c r="K25" i="6" s="1"/>
  <c r="P27" i="6"/>
  <c r="R27" i="6" s="1"/>
  <c r="I31" i="6"/>
  <c r="K31" i="6" s="1"/>
  <c r="P33" i="6"/>
  <c r="R33" i="6" s="1"/>
  <c r="H77" i="6"/>
  <c r="H80" i="6"/>
  <c r="H83" i="6"/>
  <c r="H86" i="6"/>
  <c r="H89" i="6"/>
  <c r="H8" i="6"/>
  <c r="K10" i="6"/>
  <c r="K11" i="6" s="1"/>
  <c r="O77" i="6"/>
  <c r="O80" i="6"/>
  <c r="O83" i="6"/>
  <c r="O86" i="6"/>
  <c r="O89" i="6"/>
  <c r="O3" i="6"/>
  <c r="O8" i="6"/>
  <c r="L10" i="6"/>
  <c r="L11" i="6" s="1"/>
  <c r="L12" i="6" s="1"/>
  <c r="H13" i="6"/>
  <c r="I18" i="6"/>
  <c r="K18" i="6" s="1"/>
  <c r="P20" i="6"/>
  <c r="R20" i="6" s="1"/>
  <c r="I24" i="6"/>
  <c r="K24" i="6" s="1"/>
  <c r="P26" i="6"/>
  <c r="R26" i="6" s="1"/>
  <c r="I30" i="6"/>
  <c r="K30" i="6" s="1"/>
  <c r="P32" i="6"/>
  <c r="R32" i="6" s="1"/>
  <c r="I36" i="6"/>
  <c r="K36" i="6" s="1"/>
  <c r="O10" i="6"/>
  <c r="O13" i="6"/>
  <c r="O11" i="6" s="1"/>
  <c r="H5" i="6"/>
  <c r="H9" i="6"/>
  <c r="Q10" i="6"/>
  <c r="Q11" i="6" s="1"/>
  <c r="Q12" i="6" s="1"/>
  <c r="I17" i="6"/>
  <c r="K17" i="6" s="1"/>
  <c r="L17" i="6" s="1"/>
  <c r="P19" i="6"/>
  <c r="R19" i="6" s="1"/>
  <c r="I23" i="6"/>
  <c r="K23" i="6" s="1"/>
  <c r="P25" i="6"/>
  <c r="R25" i="6" s="1"/>
  <c r="I29" i="6"/>
  <c r="K29" i="6" s="1"/>
  <c r="P31" i="6"/>
  <c r="R31" i="6" s="1"/>
  <c r="I35" i="6"/>
  <c r="K35" i="6" s="1"/>
  <c r="H75" i="6"/>
  <c r="H78" i="6"/>
  <c r="H81" i="6"/>
  <c r="H84" i="6"/>
  <c r="H87" i="6"/>
  <c r="H12" i="6"/>
  <c r="O75" i="6"/>
  <c r="O78" i="6"/>
  <c r="O81" i="6"/>
  <c r="O84" i="6"/>
  <c r="O87" i="6"/>
  <c r="K9" i="6"/>
  <c r="H14" i="6"/>
  <c r="P18" i="6"/>
  <c r="R18" i="6" s="1"/>
  <c r="I22" i="6"/>
  <c r="K22" i="6" s="1"/>
  <c r="P24" i="6"/>
  <c r="R24" i="6" s="1"/>
  <c r="I28" i="6"/>
  <c r="K28" i="6" s="1"/>
  <c r="P30" i="6"/>
  <c r="R30" i="6" s="1"/>
  <c r="I34" i="6"/>
  <c r="K34" i="6" s="1"/>
  <c r="P36" i="6"/>
  <c r="R36" i="6" s="1"/>
  <c r="O9" i="6"/>
  <c r="H11" i="5"/>
  <c r="I36" i="5"/>
  <c r="H5" i="5"/>
  <c r="H9" i="5"/>
  <c r="Q10" i="5"/>
  <c r="I17" i="5"/>
  <c r="P19" i="5"/>
  <c r="I23" i="5"/>
  <c r="P25" i="5"/>
  <c r="I29" i="5"/>
  <c r="K29" i="5" s="1"/>
  <c r="P31" i="5"/>
  <c r="I35" i="5"/>
  <c r="K35" i="5" s="1"/>
  <c r="K9" i="5"/>
  <c r="H14" i="5"/>
  <c r="P18" i="5"/>
  <c r="I22" i="5"/>
  <c r="P24" i="5"/>
  <c r="I28" i="5"/>
  <c r="P30" i="5"/>
  <c r="I34" i="5"/>
  <c r="K34" i="5" s="1"/>
  <c r="P36" i="5"/>
  <c r="O14" i="5"/>
  <c r="I30" i="5"/>
  <c r="K30" i="5" s="1"/>
  <c r="H4" i="5"/>
  <c r="O5" i="5"/>
  <c r="Q9" i="5"/>
  <c r="P17" i="5"/>
  <c r="I21" i="5"/>
  <c r="K21" i="5" s="1"/>
  <c r="P23" i="5"/>
  <c r="I27" i="5"/>
  <c r="K27" i="5" s="1"/>
  <c r="P29" i="5"/>
  <c r="I33" i="5"/>
  <c r="K33" i="5" s="1"/>
  <c r="P35" i="5"/>
  <c r="O9" i="5"/>
  <c r="R9" i="5"/>
  <c r="O12" i="5"/>
  <c r="O11" i="5" s="1"/>
  <c r="J9" i="5"/>
  <c r="H3" i="5"/>
  <c r="H7" i="5"/>
  <c r="H15" i="5"/>
  <c r="K18" i="5" s="1"/>
  <c r="I20" i="5"/>
  <c r="K20" i="5" s="1"/>
  <c r="P22" i="5"/>
  <c r="I26" i="5"/>
  <c r="K26" i="5" s="1"/>
  <c r="P28" i="5"/>
  <c r="I32" i="5"/>
  <c r="K32" i="5" s="1"/>
  <c r="P34" i="5"/>
  <c r="O4" i="5"/>
  <c r="O7" i="5"/>
  <c r="R4" i="5" s="1"/>
  <c r="H10" i="5"/>
  <c r="O15" i="5"/>
  <c r="R20" i="5" s="1"/>
  <c r="Q3" i="5"/>
  <c r="J10" i="5"/>
  <c r="I19" i="5"/>
  <c r="K19" i="5" s="1"/>
  <c r="P21" i="5"/>
  <c r="I25" i="5"/>
  <c r="K25" i="5" s="1"/>
  <c r="P27" i="5"/>
  <c r="I31" i="5"/>
  <c r="K31" i="5" s="1"/>
  <c r="H8" i="5"/>
  <c r="Q4" i="4"/>
  <c r="O11" i="4"/>
  <c r="R5" i="4"/>
  <c r="I30" i="4"/>
  <c r="R3" i="4"/>
  <c r="H5" i="4"/>
  <c r="H9" i="4"/>
  <c r="Q10" i="4"/>
  <c r="I17" i="4"/>
  <c r="P19" i="4"/>
  <c r="I23" i="4"/>
  <c r="P25" i="4"/>
  <c r="I29" i="4"/>
  <c r="P31" i="4"/>
  <c r="I35" i="4"/>
  <c r="J9" i="4"/>
  <c r="R10" i="4"/>
  <c r="H12" i="4"/>
  <c r="H11" i="4" s="1"/>
  <c r="K9" i="4"/>
  <c r="H14" i="4"/>
  <c r="P18" i="4"/>
  <c r="I22" i="4"/>
  <c r="K22" i="4" s="1"/>
  <c r="P24" i="4"/>
  <c r="I28" i="4"/>
  <c r="K28" i="4" s="1"/>
  <c r="P30" i="4"/>
  <c r="I34" i="4"/>
  <c r="P36" i="4"/>
  <c r="H4" i="4"/>
  <c r="O9" i="4"/>
  <c r="O14" i="4"/>
  <c r="S4" i="4"/>
  <c r="I24" i="4"/>
  <c r="S3" i="4"/>
  <c r="O5" i="4"/>
  <c r="Q9" i="4"/>
  <c r="P17" i="4"/>
  <c r="I21" i="4"/>
  <c r="P23" i="4"/>
  <c r="I27" i="4"/>
  <c r="P29" i="4"/>
  <c r="I33" i="4"/>
  <c r="P35" i="4"/>
  <c r="R35" i="4" s="1"/>
  <c r="Q3" i="4"/>
  <c r="R9" i="4"/>
  <c r="H3" i="4"/>
  <c r="H7" i="4"/>
  <c r="H15" i="4"/>
  <c r="K11" i="4" s="1"/>
  <c r="I20" i="4"/>
  <c r="K20" i="4" s="1"/>
  <c r="P22" i="4"/>
  <c r="I26" i="4"/>
  <c r="K26" i="4" s="1"/>
  <c r="P28" i="4"/>
  <c r="R28" i="4" s="1"/>
  <c r="I32" i="4"/>
  <c r="K32" i="4" s="1"/>
  <c r="P34" i="4"/>
  <c r="O4" i="4"/>
  <c r="H10" i="4"/>
  <c r="O15" i="4"/>
  <c r="R20" i="4" s="1"/>
  <c r="J10" i="4"/>
  <c r="I19" i="4"/>
  <c r="K19" i="4" s="1"/>
  <c r="P21" i="4"/>
  <c r="I25" i="4"/>
  <c r="K25" i="4" s="1"/>
  <c r="P27" i="4"/>
  <c r="R27" i="4" s="1"/>
  <c r="H8" i="4"/>
  <c r="O12" i="3"/>
  <c r="K10" i="3"/>
  <c r="H6" i="3"/>
  <c r="P33" i="3"/>
  <c r="O3" i="3"/>
  <c r="O8" i="3"/>
  <c r="L10" i="3"/>
  <c r="H13" i="3"/>
  <c r="I18" i="3"/>
  <c r="P20" i="3"/>
  <c r="I24" i="3"/>
  <c r="P26" i="3"/>
  <c r="I30" i="3"/>
  <c r="P32" i="3"/>
  <c r="I36" i="3"/>
  <c r="K36" i="3" s="1"/>
  <c r="O10" i="3"/>
  <c r="O13" i="3"/>
  <c r="O11" i="3" s="1"/>
  <c r="H5" i="3"/>
  <c r="H9" i="3"/>
  <c r="Q10" i="3"/>
  <c r="I17" i="3"/>
  <c r="K17" i="3" s="1"/>
  <c r="L17" i="3" s="1"/>
  <c r="P19" i="3"/>
  <c r="I23" i="3"/>
  <c r="P25" i="3"/>
  <c r="I29" i="3"/>
  <c r="P31" i="3"/>
  <c r="I35" i="3"/>
  <c r="J9" i="3"/>
  <c r="R10" i="3"/>
  <c r="H12" i="3"/>
  <c r="K9" i="3"/>
  <c r="H14" i="3"/>
  <c r="P18" i="3"/>
  <c r="I22" i="3"/>
  <c r="P24" i="3"/>
  <c r="I28" i="3"/>
  <c r="K28" i="3" s="1"/>
  <c r="P30" i="3"/>
  <c r="I34" i="3"/>
  <c r="P36" i="3"/>
  <c r="H4" i="3"/>
  <c r="O9" i="3"/>
  <c r="O14" i="3"/>
  <c r="O5" i="3"/>
  <c r="Q9" i="3"/>
  <c r="P17" i="3"/>
  <c r="I21" i="3"/>
  <c r="K21" i="3" s="1"/>
  <c r="P23" i="3"/>
  <c r="I27" i="3"/>
  <c r="P29" i="3"/>
  <c r="I33" i="3"/>
  <c r="P35" i="3"/>
  <c r="H3" i="3"/>
  <c r="H7" i="3"/>
  <c r="H15" i="3"/>
  <c r="K11" i="3" s="1"/>
  <c r="I20" i="3"/>
  <c r="P22" i="3"/>
  <c r="I26" i="3"/>
  <c r="K26" i="3" s="1"/>
  <c r="P28" i="3"/>
  <c r="I32" i="3"/>
  <c r="K32" i="3" s="1"/>
  <c r="P34" i="3"/>
  <c r="O4" i="3"/>
  <c r="H10" i="3"/>
  <c r="O15" i="3"/>
  <c r="R33" i="3" s="1"/>
  <c r="J10" i="3"/>
  <c r="I19" i="3"/>
  <c r="K19" i="3" s="1"/>
  <c r="P21" i="3"/>
  <c r="I25" i="3"/>
  <c r="K25" i="3" s="1"/>
  <c r="P27" i="3"/>
  <c r="I31" i="3"/>
  <c r="K31" i="3" s="1"/>
  <c r="H8" i="3"/>
  <c r="S1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S19" i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Q3" i="1"/>
  <c r="R3" i="1"/>
  <c r="S3" i="1"/>
  <c r="S5" i="1" s="1"/>
  <c r="S6" i="1" s="1"/>
  <c r="J4" i="1"/>
  <c r="K4" i="1"/>
  <c r="L4" i="1"/>
  <c r="L5" i="1" s="1"/>
  <c r="L6" i="1" s="1"/>
  <c r="J3" i="1"/>
  <c r="Q4" i="1"/>
  <c r="K3" i="1"/>
  <c r="R4" i="1"/>
  <c r="R5" i="1" s="1"/>
  <c r="R6" i="1" s="1"/>
  <c r="R34" i="3" l="1"/>
  <c r="R23" i="4"/>
  <c r="K20" i="3"/>
  <c r="K23" i="3"/>
  <c r="R34" i="4"/>
  <c r="K21" i="4"/>
  <c r="R18" i="4"/>
  <c r="R29" i="5"/>
  <c r="R18" i="5"/>
  <c r="K12" i="3"/>
  <c r="K34" i="3"/>
  <c r="R17" i="4"/>
  <c r="S17" i="4" s="1"/>
  <c r="S18" i="4" s="1"/>
  <c r="R34" i="5"/>
  <c r="L18" i="3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R23" i="5"/>
  <c r="R28" i="5"/>
  <c r="R22" i="4"/>
  <c r="R31" i="5"/>
  <c r="R22" i="5"/>
  <c r="R34" i="6"/>
  <c r="K33" i="3"/>
  <c r="K22" i="3"/>
  <c r="Q5" i="1"/>
  <c r="Q6" i="1" s="1"/>
  <c r="K12" i="4"/>
  <c r="R25" i="5"/>
  <c r="R29" i="3"/>
  <c r="J11" i="3"/>
  <c r="J12" i="3" s="1"/>
  <c r="K27" i="3"/>
  <c r="R31" i="4"/>
  <c r="R27" i="5"/>
  <c r="R19" i="5"/>
  <c r="R21" i="5"/>
  <c r="R22" i="6"/>
  <c r="R25" i="4"/>
  <c r="K30" i="3"/>
  <c r="R21" i="4"/>
  <c r="R36" i="4"/>
  <c r="R36" i="5"/>
  <c r="K34" i="4"/>
  <c r="R19" i="4"/>
  <c r="K35" i="3"/>
  <c r="K24" i="3"/>
  <c r="R30" i="4"/>
  <c r="R30" i="5"/>
  <c r="R29" i="4"/>
  <c r="K29" i="3"/>
  <c r="K18" i="3"/>
  <c r="K27" i="4"/>
  <c r="R24" i="4"/>
  <c r="R35" i="5"/>
  <c r="R24" i="5"/>
  <c r="K12" i="6"/>
  <c r="H11" i="6"/>
  <c r="L18" i="6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J4" i="6"/>
  <c r="L3" i="6"/>
  <c r="K3" i="6"/>
  <c r="J3" i="6"/>
  <c r="L4" i="6"/>
  <c r="K4" i="6"/>
  <c r="K5" i="6" s="1"/>
  <c r="K6" i="6" s="1"/>
  <c r="R17" i="6"/>
  <c r="S17" i="6" s="1"/>
  <c r="S18" i="6" s="1"/>
  <c r="S19" i="6" s="1"/>
  <c r="S20" i="6" s="1"/>
  <c r="S21" i="6" s="1"/>
  <c r="S3" i="6"/>
  <c r="R3" i="6"/>
  <c r="Q3" i="6"/>
  <c r="S4" i="6"/>
  <c r="R4" i="6"/>
  <c r="Q4" i="6"/>
  <c r="R11" i="6"/>
  <c r="R12" i="6" s="1"/>
  <c r="R35" i="6"/>
  <c r="R29" i="6"/>
  <c r="S4" i="5"/>
  <c r="Q4" i="5"/>
  <c r="Q5" i="5" s="1"/>
  <c r="Q6" i="5" s="1"/>
  <c r="R11" i="5"/>
  <c r="R12" i="5" s="1"/>
  <c r="K24" i="5"/>
  <c r="L11" i="5"/>
  <c r="L12" i="5" s="1"/>
  <c r="K23" i="5"/>
  <c r="K11" i="5"/>
  <c r="K12" i="5" s="1"/>
  <c r="R32" i="5"/>
  <c r="J11" i="5"/>
  <c r="J12" i="5" s="1"/>
  <c r="K28" i="5"/>
  <c r="K17" i="5"/>
  <c r="L17" i="5" s="1"/>
  <c r="L18" i="5" s="1"/>
  <c r="L19" i="5" s="1"/>
  <c r="L20" i="5" s="1"/>
  <c r="L21" i="5" s="1"/>
  <c r="Q11" i="5"/>
  <c r="Q12" i="5" s="1"/>
  <c r="R33" i="5"/>
  <c r="K22" i="5"/>
  <c r="R26" i="5"/>
  <c r="K3" i="5"/>
  <c r="J3" i="5"/>
  <c r="L4" i="5"/>
  <c r="K4" i="5"/>
  <c r="J4" i="5"/>
  <c r="L3" i="5"/>
  <c r="S3" i="5"/>
  <c r="S5" i="5" s="1"/>
  <c r="S6" i="5" s="1"/>
  <c r="R3" i="5"/>
  <c r="R5" i="5" s="1"/>
  <c r="R6" i="5" s="1"/>
  <c r="R17" i="5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K36" i="5"/>
  <c r="K23" i="4"/>
  <c r="K36" i="4"/>
  <c r="K29" i="4"/>
  <c r="L11" i="4"/>
  <c r="L12" i="4" s="1"/>
  <c r="K31" i="4"/>
  <c r="R6" i="4"/>
  <c r="R33" i="4"/>
  <c r="K17" i="4"/>
  <c r="L17" i="4" s="1"/>
  <c r="R32" i="4"/>
  <c r="K24" i="4"/>
  <c r="Q11" i="4"/>
  <c r="Q12" i="4" s="1"/>
  <c r="K18" i="4"/>
  <c r="J11" i="4"/>
  <c r="J12" i="4" s="1"/>
  <c r="K3" i="4"/>
  <c r="J3" i="4"/>
  <c r="L3" i="4"/>
  <c r="L4" i="4"/>
  <c r="K4" i="4"/>
  <c r="J4" i="4"/>
  <c r="J5" i="4" s="1"/>
  <c r="J6" i="4" s="1"/>
  <c r="S5" i="4"/>
  <c r="S6" i="4" s="1"/>
  <c r="R26" i="4"/>
  <c r="K33" i="4"/>
  <c r="R11" i="4"/>
  <c r="R12" i="4" s="1"/>
  <c r="K30" i="4"/>
  <c r="K35" i="4"/>
  <c r="Q5" i="4"/>
  <c r="Q6" i="4" s="1"/>
  <c r="R24" i="3"/>
  <c r="R28" i="3"/>
  <c r="R18" i="3"/>
  <c r="R23" i="3"/>
  <c r="R30" i="3"/>
  <c r="R31" i="3"/>
  <c r="R32" i="3"/>
  <c r="R25" i="3"/>
  <c r="R26" i="3"/>
  <c r="R19" i="3"/>
  <c r="R20" i="3"/>
  <c r="R27" i="3"/>
  <c r="R22" i="3"/>
  <c r="Q11" i="3"/>
  <c r="Q12" i="3" s="1"/>
  <c r="H11" i="3"/>
  <c r="L11" i="3"/>
  <c r="L12" i="3" s="1"/>
  <c r="R17" i="3"/>
  <c r="S17" i="3" s="1"/>
  <c r="R21" i="3"/>
  <c r="R11" i="3"/>
  <c r="R12" i="3" s="1"/>
  <c r="Q4" i="3"/>
  <c r="S3" i="3"/>
  <c r="R3" i="3"/>
  <c r="Q3" i="3"/>
  <c r="R4" i="3"/>
  <c r="S4" i="3"/>
  <c r="K3" i="3"/>
  <c r="J3" i="3"/>
  <c r="L4" i="3"/>
  <c r="J4" i="3"/>
  <c r="L3" i="3"/>
  <c r="K4" i="3"/>
  <c r="R35" i="3"/>
  <c r="R36" i="3"/>
  <c r="K5" i="1"/>
  <c r="K6" i="1" s="1"/>
  <c r="J5" i="1"/>
  <c r="J6" i="1" s="1"/>
  <c r="K5" i="4" l="1"/>
  <c r="K6" i="4" s="1"/>
  <c r="S22" i="6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2" i="5"/>
  <c r="S33" i="5" s="1"/>
  <c r="S34" i="5" s="1"/>
  <c r="S35" i="5" s="1"/>
  <c r="S36" i="5" s="1"/>
  <c r="S19" i="4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L5" i="6"/>
  <c r="L6" i="6" s="1"/>
  <c r="J5" i="5"/>
  <c r="J6" i="5" s="1"/>
  <c r="K5" i="5"/>
  <c r="K6" i="5" s="1"/>
  <c r="Q5" i="6"/>
  <c r="Q6" i="6" s="1"/>
  <c r="R5" i="6"/>
  <c r="R6" i="6" s="1"/>
  <c r="J5" i="6"/>
  <c r="J6" i="6" s="1"/>
  <c r="S5" i="6"/>
  <c r="S6" i="6" s="1"/>
  <c r="L22" i="5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5" i="5"/>
  <c r="L6" i="5" s="1"/>
  <c r="S10" i="5"/>
  <c r="S11" i="5" s="1"/>
  <c r="S12" i="5" s="1"/>
  <c r="L5" i="4"/>
  <c r="L6" i="4" s="1"/>
  <c r="L18" i="4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S10" i="4"/>
  <c r="S11" i="4" s="1"/>
  <c r="S12" i="4" s="1"/>
  <c r="S18" i="3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L5" i="3"/>
  <c r="L6" i="3" s="1"/>
  <c r="S5" i="3"/>
  <c r="S6" i="3" s="1"/>
  <c r="R5" i="3"/>
  <c r="R6" i="3" s="1"/>
  <c r="Q5" i="3"/>
  <c r="Q6" i="3" s="1"/>
  <c r="K5" i="3"/>
  <c r="K6" i="3" s="1"/>
  <c r="J5" i="3"/>
  <c r="J6" i="3" s="1"/>
  <c r="S10" i="1"/>
  <c r="S11" i="1" s="1"/>
  <c r="S12" i="1" s="1"/>
  <c r="S10" i="6" l="1"/>
  <c r="S11" i="6" s="1"/>
  <c r="S12" i="6" s="1"/>
  <c r="S10" i="3"/>
  <c r="S11" i="3" s="1"/>
  <c r="S12" i="3" s="1"/>
</calcChain>
</file>

<file path=xl/sharedStrings.xml><?xml version="1.0" encoding="utf-8"?>
<sst xmlns="http://schemas.openxmlformats.org/spreadsheetml/2006/main" count="403" uniqueCount="85">
  <si>
    <t>https://fred.stlouisfed.org/series/CPIAUCSL</t>
  </si>
  <si>
    <t>Consumer Price Index for All Urban Consumers: All Items in U.S. City Average</t>
  </si>
  <si>
    <t>https://fred.stlouisfed.org/series/CPILFESL</t>
  </si>
  <si>
    <t>Consumer Price Index for All Urban Consumers: All Items Less Food and Energy in U.S. City Average</t>
  </si>
  <si>
    <t>Personal Consumption Expenditures: Chain-type Price Index</t>
  </si>
  <si>
    <t>https://fred.stlouisfed.org/series/PCEPI</t>
  </si>
  <si>
    <t>Personal Consumption Expenditures Excluding Food and Energy (Chain-Type Price Index)</t>
  </si>
  <si>
    <t>https://fred.stlouisfed.org/series/PCEPILFE</t>
  </si>
  <si>
    <t>https://fred.stlouisfed.org/series/PPIACO</t>
  </si>
  <si>
    <t>Producer Price Index by Commodity: All Commodities</t>
  </si>
  <si>
    <t>CPI All Items in U.S. City Average, Seasonally Adjusted</t>
  </si>
  <si>
    <t>CPI All Items YoY%</t>
  </si>
  <si>
    <t>CPI All Items MoM%</t>
  </si>
  <si>
    <t>Descriptive Statistics</t>
  </si>
  <si>
    <t>Std Dev Bounds</t>
  </si>
  <si>
    <t>Mean</t>
  </si>
  <si>
    <t>Upper Bound</t>
  </si>
  <si>
    <t>Standard Error</t>
  </si>
  <si>
    <t>Lower Bound</t>
  </si>
  <si>
    <t>Median</t>
  </si>
  <si>
    <t>Actual Count</t>
  </si>
  <si>
    <t>Mode</t>
  </si>
  <si>
    <t>Actual % Count</t>
  </si>
  <si>
    <t>Standard Deviation</t>
  </si>
  <si>
    <t>Normal % Count</t>
  </si>
  <si>
    <t>Sample Variance</t>
  </si>
  <si>
    <t>Positive Data</t>
  </si>
  <si>
    <t>Negative Data</t>
  </si>
  <si>
    <t>Zero</t>
  </si>
  <si>
    <t>Kurtosis</t>
  </si>
  <si>
    <t>Skew</t>
  </si>
  <si>
    <t>Count</t>
  </si>
  <si>
    <t>Range</t>
  </si>
  <si>
    <t>Frequency %</t>
  </si>
  <si>
    <t>Min</t>
  </si>
  <si>
    <t>Max</t>
  </si>
  <si>
    <t>Sum</t>
  </si>
  <si>
    <t>Interval</t>
  </si>
  <si>
    <t>Bin</t>
  </si>
  <si>
    <t>Probability</t>
  </si>
  <si>
    <t>Cu. Probability</t>
  </si>
  <si>
    <t>More</t>
  </si>
  <si>
    <t>CPI All Items Month-On-Month Percentage Change</t>
  </si>
  <si>
    <t>CPI All Items Year-On-Year Percentage Change</t>
  </si>
  <si>
    <t>Mean Change</t>
  </si>
  <si>
    <t>Prob Adj Change</t>
  </si>
  <si>
    <t>CPI All Items Less Food &amp; Energy in U.S. City Average, Seasonally Adjusted</t>
  </si>
  <si>
    <t>CPI All Items Less F&amp;E MoM%</t>
  </si>
  <si>
    <t>CPI All Items Less F&amp;E YoY%</t>
  </si>
  <si>
    <t>CPI All Items Less Food &amp; Energy Month-On-Month Percentage Change</t>
  </si>
  <si>
    <t>CPI All Items Less Food &amp; Energy Year-On-Year Percentage Change</t>
  </si>
  <si>
    <t>Personal Consumption Expenditures: Chain-type Price Index, Seasonally Adjusted</t>
  </si>
  <si>
    <t>PCE All Items MoM%</t>
  </si>
  <si>
    <t>PCE All Items YoY%</t>
  </si>
  <si>
    <t>PCE All Items Month-On-Month Percentage Change</t>
  </si>
  <si>
    <t>PCE All Items Year-On-Year Percentage Change</t>
  </si>
  <si>
    <t>Personal Consumption Expenditures Ex Food &amp; Energy: Chain-type Price Index, Seasonally Adjusted</t>
  </si>
  <si>
    <t>PCE All Items Less F&amp;E MoM%</t>
  </si>
  <si>
    <t>PCE All Items Less F&amp;E YoY%</t>
  </si>
  <si>
    <t>PCE All Items Less Food &amp; Energy Month-On-Month Percentage Change</t>
  </si>
  <si>
    <t>PCE All Items Less Food &amp; Energy Year-On-Year Percentage Change</t>
  </si>
  <si>
    <t>Percentiles</t>
  </si>
  <si>
    <t>CPI Ex F&amp;E MoM</t>
  </si>
  <si>
    <t>CPI Ex F&amp;E YoY</t>
  </si>
  <si>
    <t>CPI MoM</t>
  </si>
  <si>
    <t>CPI YoY</t>
  </si>
  <si>
    <t>PCE MoM</t>
  </si>
  <si>
    <t>PCE YoY</t>
  </si>
  <si>
    <t>PCE Ex F&amp;E MoM</t>
  </si>
  <si>
    <t>PCE Ex F&amp;E YoY</t>
  </si>
  <si>
    <t>Producer Price Index by Commodity: All Commodities, Not Seasonally Adjusted</t>
  </si>
  <si>
    <t>PPI All Commodities MoM%</t>
  </si>
  <si>
    <t>PPI All Commodities YoY%</t>
  </si>
  <si>
    <t>PPI All Commodities Month-On-Month Percentage Change</t>
  </si>
  <si>
    <t>PPI All Commodities Year-On-Year Percentage Change</t>
  </si>
  <si>
    <t>PPI MoM</t>
  </si>
  <si>
    <t>PPI YoY</t>
  </si>
  <si>
    <t>Sources (as of Mar-2021)</t>
  </si>
  <si>
    <t>Updating (Monthly)</t>
  </si>
  <si>
    <t>All sheets can be updated using the same methodology:</t>
  </si>
  <si>
    <t>Download the relevent data from the FRED links above</t>
  </si>
  <si>
    <t>In the downloaded files, select the entire data series' inclusive of dates and copy and paste them as values into the appropriate sheet in this file</t>
  </si>
  <si>
    <t>*Recommended to download and replace the entire series every month to account for any backwards revisions to the data</t>
  </si>
  <si>
    <t>Copy down calculation columns C:D as many rows as necessary</t>
  </si>
  <si>
    <t>All analysis calculations will update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</si>
</sst>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1"/>
    <xf numFmtId="164" fontId="0" fillId="0" borderId="0" xfId="0" applyNumberFormat="1"/>
    <xf numFmtId="15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3" fillId="2" borderId="5" xfId="0" applyFont="1" applyFill="1" applyBorder="1" applyAlignment="1">
      <alignment horizontal="left"/>
    </xf>
    <xf numFmtId="0" fontId="1" fillId="2" borderId="6" xfId="0" applyFont="1" applyFill="1" applyBorder="1"/>
    <xf numFmtId="0" fontId="3" fillId="2" borderId="5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165" fontId="0" fillId="2" borderId="8" xfId="0" applyNumberFormat="1" applyFill="1" applyBorder="1"/>
    <xf numFmtId="10" fontId="1" fillId="2" borderId="7" xfId="0" applyNumberFormat="1" applyFont="1" applyFill="1" applyBorder="1"/>
    <xf numFmtId="10" fontId="0" fillId="2" borderId="0" xfId="0" applyNumberFormat="1" applyFill="1"/>
    <xf numFmtId="10" fontId="0" fillId="2" borderId="8" xfId="0" applyNumberFormat="1" applyFill="1" applyBorder="1"/>
    <xf numFmtId="0" fontId="0" fillId="2" borderId="0" xfId="0" applyFill="1"/>
    <xf numFmtId="0" fontId="0" fillId="2" borderId="8" xfId="0" applyFill="1" applyBorder="1"/>
    <xf numFmtId="0" fontId="1" fillId="2" borderId="9" xfId="0" applyFont="1" applyFill="1" applyBorder="1"/>
    <xf numFmtId="10" fontId="0" fillId="2" borderId="10" xfId="0" applyNumberFormat="1" applyFill="1" applyBorder="1"/>
    <xf numFmtId="10" fontId="0" fillId="2" borderId="11" xfId="0" applyNumberFormat="1" applyFill="1" applyBorder="1"/>
    <xf numFmtId="165" fontId="0" fillId="2" borderId="0" xfId="0" applyNumberFormat="1" applyFill="1"/>
    <xf numFmtId="0" fontId="0" fillId="2" borderId="5" xfId="0" applyFill="1" applyBorder="1"/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164" fontId="0" fillId="2" borderId="0" xfId="0" applyNumberFormat="1" applyFill="1"/>
    <xf numFmtId="164" fontId="0" fillId="2" borderId="8" xfId="0" applyNumberFormat="1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4" fillId="2" borderId="16" xfId="0" applyFont="1" applyFill="1" applyBorder="1"/>
    <xf numFmtId="10" fontId="0" fillId="2" borderId="16" xfId="0" applyNumberFormat="1" applyFill="1" applyBorder="1"/>
    <xf numFmtId="10" fontId="0" fillId="2" borderId="17" xfId="0" applyNumberFormat="1" applyFill="1" applyBorder="1"/>
    <xf numFmtId="0" fontId="4" fillId="2" borderId="16" xfId="0" quotePrefix="1" applyFont="1" applyFill="1" applyBorder="1"/>
    <xf numFmtId="0" fontId="0" fillId="2" borderId="18" xfId="0" applyFill="1" applyBorder="1" applyAlignment="1">
      <alignment horizontal="right"/>
    </xf>
    <xf numFmtId="0" fontId="0" fillId="2" borderId="19" xfId="0" applyFill="1" applyBorder="1"/>
    <xf numFmtId="0" fontId="4" fillId="2" borderId="19" xfId="0" applyFont="1" applyFill="1" applyBorder="1"/>
    <xf numFmtId="10" fontId="0" fillId="2" borderId="19" xfId="0" applyNumberFormat="1" applyFill="1" applyBorder="1"/>
    <xf numFmtId="10" fontId="0" fillId="2" borderId="20" xfId="0" applyNumberFormat="1" applyFill="1" applyBorder="1"/>
    <xf numFmtId="0" fontId="1" fillId="2" borderId="0" xfId="0" applyFont="1" applyFill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9" fontId="0" fillId="0" borderId="0" xfId="0" applyNumberFormat="1"/>
    <xf numFmtId="0" fontId="1" fillId="0" borderId="0" xfId="0" applyFont="1"/>
    <xf numFmtId="9" fontId="0" fillId="2" borderId="7" xfId="0" applyNumberFormat="1" applyFill="1" applyBorder="1"/>
    <xf numFmtId="9" fontId="0" fillId="2" borderId="0" xfId="0" applyNumberFormat="1" applyFill="1"/>
    <xf numFmtId="9" fontId="0" fillId="2" borderId="9" xfId="0" applyNumberFormat="1" applyFill="1" applyBorder="1"/>
    <xf numFmtId="9" fontId="0" fillId="2" borderId="10" xfId="0" applyNumberFormat="1" applyFill="1" applyBorder="1"/>
    <xf numFmtId="10" fontId="0" fillId="2" borderId="21" xfId="0" applyNumberFormat="1" applyFill="1" applyBorder="1"/>
    <xf numFmtId="10" fontId="0" fillId="2" borderId="22" xfId="0" applyNumberFormat="1" applyFill="1" applyBorder="1"/>
    <xf numFmtId="0" fontId="3" fillId="2" borderId="4" xfId="0" applyFont="1" applyFill="1" applyBorder="1" applyAlignment="1">
      <alignment horizontal="left"/>
    </xf>
    <xf numFmtId="0" fontId="1" fillId="2" borderId="23" xfId="0" applyFont="1" applyFill="1" applyBorder="1"/>
    <xf numFmtId="0" fontId="0" fillId="2" borderId="24" xfId="0" applyFill="1" applyBorder="1"/>
    <xf numFmtId="0" fontId="0" fillId="2" borderId="25" xfId="0" applyFill="1" applyBorder="1" applyAlignment="1">
      <alignment horizontal="right"/>
    </xf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0" fontId="5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'CPI All Items'!$J$17:$J$36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'CPI All Items'!$K$17:$K$36</c:f>
              <c:numCache>
                <c:formatCode>0.00%</c:formatCode>
                <c:ptCount val="20"/>
                <c:pt idx="0">
                  <c:v>1.1261261261261261E-2</c:v>
                </c:pt>
                <c:pt idx="1">
                  <c:v>5.6306306306306304E-3</c:v>
                </c:pt>
                <c:pt idx="2">
                  <c:v>1.0135135135135136E-2</c:v>
                </c:pt>
                <c:pt idx="3">
                  <c:v>1.8018018018018018E-2</c:v>
                </c:pt>
                <c:pt idx="4">
                  <c:v>2.9279279279279279E-2</c:v>
                </c:pt>
                <c:pt idx="5">
                  <c:v>4.5045045045045043E-2</c:v>
                </c:pt>
                <c:pt idx="6">
                  <c:v>0.134009009009009</c:v>
                </c:pt>
                <c:pt idx="7">
                  <c:v>0.16328828828828829</c:v>
                </c:pt>
                <c:pt idx="8">
                  <c:v>0.19481981981981983</c:v>
                </c:pt>
                <c:pt idx="9">
                  <c:v>0.10810810810810811</c:v>
                </c:pt>
                <c:pt idx="10">
                  <c:v>7.8828828828828829E-2</c:v>
                </c:pt>
                <c:pt idx="11">
                  <c:v>7.77027027027027E-2</c:v>
                </c:pt>
                <c:pt idx="12">
                  <c:v>3.3783783783783786E-2</c:v>
                </c:pt>
                <c:pt idx="13">
                  <c:v>2.1396396396396396E-2</c:v>
                </c:pt>
                <c:pt idx="14">
                  <c:v>1.0135135135135136E-2</c:v>
                </c:pt>
                <c:pt idx="15">
                  <c:v>2.0270270270270271E-2</c:v>
                </c:pt>
                <c:pt idx="16">
                  <c:v>1.4639639639639639E-2</c:v>
                </c:pt>
                <c:pt idx="17">
                  <c:v>7.8828828828828822E-3</c:v>
                </c:pt>
                <c:pt idx="18">
                  <c:v>2.2522522522522522E-3</c:v>
                </c:pt>
                <c:pt idx="19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2-4A81-8151-BA3D6131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PCE All Items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'PCE All Items'!$Q$17:$Q$36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'PCE All Items'!$R$17:$R$36</c:f>
              <c:numCache>
                <c:formatCode>0.00%</c:formatCode>
                <c:ptCount val="20"/>
                <c:pt idx="0">
                  <c:v>0</c:v>
                </c:pt>
                <c:pt idx="1">
                  <c:v>1.364256480218281E-3</c:v>
                </c:pt>
                <c:pt idx="2">
                  <c:v>8.1855388813096858E-3</c:v>
                </c:pt>
                <c:pt idx="3">
                  <c:v>7.6398362892223737E-2</c:v>
                </c:pt>
                <c:pt idx="4">
                  <c:v>0.28512960436562074</c:v>
                </c:pt>
                <c:pt idx="5">
                  <c:v>0.22510231923601637</c:v>
                </c:pt>
                <c:pt idx="6">
                  <c:v>0.14188267394270124</c:v>
                </c:pt>
                <c:pt idx="7">
                  <c:v>0.10368349249658936</c:v>
                </c:pt>
                <c:pt idx="8">
                  <c:v>3.5470668485675309E-2</c:v>
                </c:pt>
                <c:pt idx="9">
                  <c:v>3.6834924965893585E-2</c:v>
                </c:pt>
                <c:pt idx="10">
                  <c:v>1.9099590723055934E-2</c:v>
                </c:pt>
                <c:pt idx="11">
                  <c:v>1.5006821282401092E-2</c:v>
                </c:pt>
                <c:pt idx="12">
                  <c:v>1.7735334242837655E-2</c:v>
                </c:pt>
                <c:pt idx="13">
                  <c:v>2.3192360163710776E-2</c:v>
                </c:pt>
                <c:pt idx="14">
                  <c:v>1.0914051841746248E-2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1EF-8581-9DCA3404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'PCE All Items'!$C$1</c:f>
          <c:strCache>
            <c:ptCount val="1"/>
            <c:pt idx="0">
              <c:v>PCE All Items MoM%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Items'!$C$1</c:f>
              <c:strCache>
                <c:ptCount val="1"/>
                <c:pt idx="0">
                  <c:v>PCE All Items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'PCE All Items'!$A$2:$A$2000</c:f>
              <c:numCache>
                <c:formatCode>d\-mmm\-yy</c:formatCode>
                <c:ptCount val="1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</c:numCache>
            </c:numRef>
          </c:cat>
          <c:val>
            <c:numRef>
              <c:f>'PCE All Items'!$C$2:$C$2000</c:f>
              <c:numCache>
                <c:formatCode>0.00%</c:formatCode>
                <c:ptCount val="1999"/>
                <c:pt idx="1">
                  <c:v>9.3318402388931077E-4</c:v>
                </c:pt>
                <c:pt idx="2">
                  <c:v>6.8369693579484192E-4</c:v>
                </c:pt>
                <c:pt idx="3">
                  <c:v>1.9875776397515477E-3</c:v>
                </c:pt>
                <c:pt idx="4">
                  <c:v>4.9590875278937574E-4</c:v>
                </c:pt>
                <c:pt idx="5">
                  <c:v>2.8500619578686326E-3</c:v>
                </c:pt>
                <c:pt idx="6">
                  <c:v>2.1005807487952666E-3</c:v>
                </c:pt>
                <c:pt idx="7">
                  <c:v>1.4796547472257782E-3</c:v>
                </c:pt>
                <c:pt idx="8">
                  <c:v>2.5855700566363993E-3</c:v>
                </c:pt>
                <c:pt idx="9">
                  <c:v>2.456097261451573E-3</c:v>
                </c:pt>
                <c:pt idx="10">
                  <c:v>6.1251990689692448E-4</c:v>
                </c:pt>
                <c:pt idx="11">
                  <c:v>1.1630754162585966E-3</c:v>
                </c:pt>
                <c:pt idx="12">
                  <c:v>-5.5029043106080699E-4</c:v>
                </c:pt>
                <c:pt idx="13">
                  <c:v>1.0400097883274118E-3</c:v>
                </c:pt>
                <c:pt idx="14">
                  <c:v>5.500213897207118E-4</c:v>
                </c:pt>
                <c:pt idx="15">
                  <c:v>3.6647935499631856E-3</c:v>
                </c:pt>
                <c:pt idx="16">
                  <c:v>1.0345666991238289E-3</c:v>
                </c:pt>
                <c:pt idx="17">
                  <c:v>4.2555778466768501E-4</c:v>
                </c:pt>
                <c:pt idx="18">
                  <c:v>1.7622751579970952E-3</c:v>
                </c:pt>
                <c:pt idx="19">
                  <c:v>1.6985138004248501E-3</c:v>
                </c:pt>
                <c:pt idx="20">
                  <c:v>6.0558347968253656E-4</c:v>
                </c:pt>
                <c:pt idx="21">
                  <c:v>1.1499122435394415E-3</c:v>
                </c:pt>
                <c:pt idx="22">
                  <c:v>3.3853222101316582E-3</c:v>
                </c:pt>
                <c:pt idx="23">
                  <c:v>1.8074466803219558E-4</c:v>
                </c:pt>
                <c:pt idx="24">
                  <c:v>1.8071200530078713E-4</c:v>
                </c:pt>
                <c:pt idx="25">
                  <c:v>9.6362322331988715E-4</c:v>
                </c:pt>
                <c:pt idx="26">
                  <c:v>-6.0168471720822847E-4</c:v>
                </c:pt>
                <c:pt idx="27">
                  <c:v>-6.0204695966270538E-4</c:v>
                </c:pt>
                <c:pt idx="28">
                  <c:v>5.4216867469891739E-4</c:v>
                </c:pt>
                <c:pt idx="29">
                  <c:v>4.816665663194275E-4</c:v>
                </c:pt>
                <c:pt idx="30">
                  <c:v>2.1664560389960119E-3</c:v>
                </c:pt>
                <c:pt idx="31">
                  <c:v>8.4068936527970095E-4</c:v>
                </c:pt>
                <c:pt idx="32">
                  <c:v>1.1399772004558884E-3</c:v>
                </c:pt>
                <c:pt idx="33">
                  <c:v>-5.9930480642567119E-5</c:v>
                </c:pt>
                <c:pt idx="34">
                  <c:v>5.9934072520251291E-5</c:v>
                </c:pt>
                <c:pt idx="35">
                  <c:v>2.3972192256982439E-4</c:v>
                </c:pt>
                <c:pt idx="36">
                  <c:v>1.8573996405031323E-3</c:v>
                </c:pt>
                <c:pt idx="37">
                  <c:v>2.7510316368637433E-3</c:v>
                </c:pt>
                <c:pt idx="38">
                  <c:v>1.3121011510706104E-3</c:v>
                </c:pt>
                <c:pt idx="39">
                  <c:v>1.1316933706593257E-3</c:v>
                </c:pt>
                <c:pt idx="40">
                  <c:v>5.9495478343651875E-4</c:v>
                </c:pt>
                <c:pt idx="41">
                  <c:v>6.540611249850059E-4</c:v>
                </c:pt>
                <c:pt idx="42">
                  <c:v>-5.9421237150170114E-4</c:v>
                </c:pt>
                <c:pt idx="43">
                  <c:v>1.4864141744457271E-3</c:v>
                </c:pt>
                <c:pt idx="44">
                  <c:v>4.9275706483020709E-3</c:v>
                </c:pt>
                <c:pt idx="45">
                  <c:v>-1.0633898505346684E-3</c:v>
                </c:pt>
                <c:pt idx="46">
                  <c:v>7.688213377492481E-4</c:v>
                </c:pt>
                <c:pt idx="47">
                  <c:v>-4.7275735728635748E-4</c:v>
                </c:pt>
                <c:pt idx="48">
                  <c:v>2.4831500532103146E-3</c:v>
                </c:pt>
                <c:pt idx="49">
                  <c:v>1.0615711252655036E-3</c:v>
                </c:pt>
                <c:pt idx="50">
                  <c:v>-7.6587722398968605E-4</c:v>
                </c:pt>
                <c:pt idx="51">
                  <c:v>-5.8958787807150692E-5</c:v>
                </c:pt>
                <c:pt idx="52">
                  <c:v>1.5919811320752597E-3</c:v>
                </c:pt>
                <c:pt idx="53">
                  <c:v>2.1781362218167288E-3</c:v>
                </c:pt>
                <c:pt idx="54">
                  <c:v>1.9971804511278446E-3</c:v>
                </c:pt>
                <c:pt idx="55">
                  <c:v>1.3483409543908476E-3</c:v>
                </c:pt>
                <c:pt idx="56">
                  <c:v>-1.7563374509688146E-4</c:v>
                </c:pt>
                <c:pt idx="57">
                  <c:v>1.9323105750088665E-3</c:v>
                </c:pt>
                <c:pt idx="58">
                  <c:v>1.4026065104320029E-3</c:v>
                </c:pt>
                <c:pt idx="59">
                  <c:v>1.5173621243069757E-3</c:v>
                </c:pt>
                <c:pt idx="60">
                  <c:v>2.0977798496590871E-3</c:v>
                </c:pt>
                <c:pt idx="61">
                  <c:v>1.3955922544630628E-3</c:v>
                </c:pt>
                <c:pt idx="62">
                  <c:v>5.8068637129093936E-4</c:v>
                </c:pt>
                <c:pt idx="63">
                  <c:v>8.1248911844933325E-4</c:v>
                </c:pt>
                <c:pt idx="64">
                  <c:v>5.7987822557059587E-5</c:v>
                </c:pt>
                <c:pt idx="65">
                  <c:v>1.4496115041169322E-3</c:v>
                </c:pt>
                <c:pt idx="66">
                  <c:v>1.273811591685492E-3</c:v>
                </c:pt>
                <c:pt idx="67">
                  <c:v>7.5174926270760167E-4</c:v>
                </c:pt>
                <c:pt idx="68">
                  <c:v>1.5601525482489276E-3</c:v>
                </c:pt>
                <c:pt idx="69">
                  <c:v>5.7693417181114981E-4</c:v>
                </c:pt>
                <c:pt idx="70">
                  <c:v>1.4415037767399053E-3</c:v>
                </c:pt>
                <c:pt idx="71">
                  <c:v>1.4394288346384343E-3</c:v>
                </c:pt>
                <c:pt idx="72">
                  <c:v>1.0923934916344802E-3</c:v>
                </c:pt>
                <c:pt idx="73">
                  <c:v>4.0202159430280382E-4</c:v>
                </c:pt>
                <c:pt idx="74">
                  <c:v>1.3203972673516695E-3</c:v>
                </c:pt>
                <c:pt idx="75">
                  <c:v>1.5479876160990891E-3</c:v>
                </c:pt>
                <c:pt idx="76">
                  <c:v>2.2325261892495174E-3</c:v>
                </c:pt>
                <c:pt idx="77">
                  <c:v>2.9129540781358543E-3</c:v>
                </c:pt>
                <c:pt idx="78">
                  <c:v>7.4036106839781013E-4</c:v>
                </c:pt>
                <c:pt idx="79">
                  <c:v>2.2763487366272983E-4</c:v>
                </c:pt>
                <c:pt idx="80">
                  <c:v>4.5516613563956199E-4</c:v>
                </c:pt>
                <c:pt idx="81">
                  <c:v>3.4121929026387221E-4</c:v>
                </c:pt>
                <c:pt idx="82">
                  <c:v>1.7055144968733948E-3</c:v>
                </c:pt>
                <c:pt idx="83">
                  <c:v>3.6322360953462418E-3</c:v>
                </c:pt>
                <c:pt idx="84">
                  <c:v>1.1309658448315218E-3</c:v>
                </c:pt>
                <c:pt idx="85">
                  <c:v>4.1798463624038718E-3</c:v>
                </c:pt>
                <c:pt idx="86">
                  <c:v>2.4187197660030524E-3</c:v>
                </c:pt>
                <c:pt idx="87">
                  <c:v>3.4790415801582153E-3</c:v>
                </c:pt>
                <c:pt idx="88">
                  <c:v>1.230218643404557E-3</c:v>
                </c:pt>
                <c:pt idx="89">
                  <c:v>2.513264451270425E-3</c:v>
                </c:pt>
                <c:pt idx="90">
                  <c:v>1.8941504178273671E-3</c:v>
                </c:pt>
                <c:pt idx="91">
                  <c:v>3.8367437722419684E-3</c:v>
                </c:pt>
                <c:pt idx="92">
                  <c:v>3.1573699662106325E-3</c:v>
                </c:pt>
                <c:pt idx="93">
                  <c:v>2.6504693539481927E-3</c:v>
                </c:pt>
                <c:pt idx="94">
                  <c:v>1.48694790175119E-3</c:v>
                </c:pt>
                <c:pt idx="95">
                  <c:v>2.0346439373111203E-3</c:v>
                </c:pt>
                <c:pt idx="96">
                  <c:v>1.0975743606622679E-4</c:v>
                </c:pt>
                <c:pt idx="97">
                  <c:v>1.152326602282816E-3</c:v>
                </c:pt>
                <c:pt idx="98">
                  <c:v>5.4809536859412589E-4</c:v>
                </c:pt>
                <c:pt idx="99">
                  <c:v>1.6433853738702098E-3</c:v>
                </c:pt>
                <c:pt idx="100">
                  <c:v>1.9141372709872151E-3</c:v>
                </c:pt>
                <c:pt idx="101">
                  <c:v>3.2205240174671967E-3</c:v>
                </c:pt>
                <c:pt idx="102">
                  <c:v>3.3734153109525877E-3</c:v>
                </c:pt>
                <c:pt idx="103">
                  <c:v>3.1451656634673419E-3</c:v>
                </c:pt>
                <c:pt idx="104">
                  <c:v>3.027190658954515E-3</c:v>
                </c:pt>
                <c:pt idx="105">
                  <c:v>2.7485852869848504E-3</c:v>
                </c:pt>
                <c:pt idx="106">
                  <c:v>3.3322584112651654E-3</c:v>
                </c:pt>
                <c:pt idx="107">
                  <c:v>1.6070280694235883E-3</c:v>
                </c:pt>
                <c:pt idx="108">
                  <c:v>4.5994223981173921E-3</c:v>
                </c:pt>
                <c:pt idx="109">
                  <c:v>4.0992333901193057E-3</c:v>
                </c:pt>
                <c:pt idx="110">
                  <c:v>3.2872064047504423E-3</c:v>
                </c:pt>
                <c:pt idx="111">
                  <c:v>3.117898853247425E-3</c:v>
                </c:pt>
                <c:pt idx="112">
                  <c:v>3.6877041407650246E-3</c:v>
                </c:pt>
                <c:pt idx="113">
                  <c:v>3.2017635943732969E-3</c:v>
                </c:pt>
                <c:pt idx="114">
                  <c:v>3.0345837911369689E-3</c:v>
                </c:pt>
                <c:pt idx="115">
                  <c:v>4.1208074696155172E-3</c:v>
                </c:pt>
                <c:pt idx="116">
                  <c:v>3.4805194805194173E-3</c:v>
                </c:pt>
                <c:pt idx="117">
                  <c:v>4.4002691929390103E-3</c:v>
                </c:pt>
                <c:pt idx="118">
                  <c:v>3.3501700855580463E-3</c:v>
                </c:pt>
                <c:pt idx="119">
                  <c:v>2.1061283197205682E-3</c:v>
                </c:pt>
                <c:pt idx="120">
                  <c:v>3.8958376050850507E-3</c:v>
                </c:pt>
                <c:pt idx="121">
                  <c:v>2.5020424836601496E-3</c:v>
                </c:pt>
                <c:pt idx="122">
                  <c:v>4.7369225283959704E-3</c:v>
                </c:pt>
                <c:pt idx="123">
                  <c:v>4.3597282774003876E-3</c:v>
                </c:pt>
                <c:pt idx="124">
                  <c:v>4.0379567938622074E-3</c:v>
                </c:pt>
                <c:pt idx="125">
                  <c:v>4.8763321938467552E-3</c:v>
                </c:pt>
                <c:pt idx="126">
                  <c:v>4.3523938165990206E-3</c:v>
                </c:pt>
                <c:pt idx="127">
                  <c:v>2.7894002789401462E-3</c:v>
                </c:pt>
                <c:pt idx="128">
                  <c:v>4.1724617524339092E-3</c:v>
                </c:pt>
                <c:pt idx="129">
                  <c:v>3.4131381084290258E-3</c:v>
                </c:pt>
                <c:pt idx="130">
                  <c:v>4.2888834113876673E-3</c:v>
                </c:pt>
                <c:pt idx="131">
                  <c:v>4.5650893383075708E-3</c:v>
                </c:pt>
                <c:pt idx="132">
                  <c:v>3.6159296359639104E-3</c:v>
                </c:pt>
                <c:pt idx="133">
                  <c:v>3.9437168313938287E-3</c:v>
                </c:pt>
                <c:pt idx="134">
                  <c:v>2.5218234723569655E-3</c:v>
                </c:pt>
                <c:pt idx="135">
                  <c:v>5.0309597523219285E-3</c:v>
                </c:pt>
                <c:pt idx="136">
                  <c:v>3.1767423950712637E-3</c:v>
                </c:pt>
                <c:pt idx="137">
                  <c:v>2.5909221763746881E-3</c:v>
                </c:pt>
                <c:pt idx="138">
                  <c:v>3.6849157733536142E-3</c:v>
                </c:pt>
                <c:pt idx="139">
                  <c:v>2.6224193010060404E-3</c:v>
                </c:pt>
                <c:pt idx="140">
                  <c:v>4.4702301692980395E-3</c:v>
                </c:pt>
                <c:pt idx="141">
                  <c:v>4.9711201590758591E-3</c:v>
                </c:pt>
                <c:pt idx="142">
                  <c:v>3.9101144768454166E-3</c:v>
                </c:pt>
                <c:pt idx="143">
                  <c:v>4.4580009385266628E-3</c:v>
                </c:pt>
                <c:pt idx="144">
                  <c:v>2.1023125437980017E-3</c:v>
                </c:pt>
                <c:pt idx="145">
                  <c:v>2.9370629370630841E-3</c:v>
                </c:pt>
                <c:pt idx="146">
                  <c:v>3.3003300330032292E-3</c:v>
                </c:pt>
                <c:pt idx="147">
                  <c:v>3.9381022979985136E-3</c:v>
                </c:pt>
                <c:pt idx="148">
                  <c:v>4.1533988647375342E-3</c:v>
                </c:pt>
                <c:pt idx="149">
                  <c:v>4.4119674617399962E-3</c:v>
                </c:pt>
                <c:pt idx="150">
                  <c:v>3.0199039121481253E-3</c:v>
                </c:pt>
                <c:pt idx="151">
                  <c:v>2.919574836914407E-3</c:v>
                </c:pt>
                <c:pt idx="152">
                  <c:v>1.5010234250625309E-3</c:v>
                </c:pt>
                <c:pt idx="153">
                  <c:v>1.5441911163593947E-3</c:v>
                </c:pt>
                <c:pt idx="154">
                  <c:v>2.0406312352621025E-3</c:v>
                </c:pt>
                <c:pt idx="155">
                  <c:v>3.9371860433543571E-3</c:v>
                </c:pt>
                <c:pt idx="156">
                  <c:v>4.1020555355208987E-3</c:v>
                </c:pt>
                <c:pt idx="157">
                  <c:v>3.9506172839507414E-3</c:v>
                </c:pt>
                <c:pt idx="158">
                  <c:v>1.4309350266064058E-3</c:v>
                </c:pt>
                <c:pt idx="159">
                  <c:v>1.5181960258985328E-3</c:v>
                </c:pt>
                <c:pt idx="160">
                  <c:v>2.1846716304785296E-3</c:v>
                </c:pt>
                <c:pt idx="161">
                  <c:v>1.5570780318534538E-3</c:v>
                </c:pt>
                <c:pt idx="162">
                  <c:v>3.5535024208235289E-3</c:v>
                </c:pt>
                <c:pt idx="163">
                  <c:v>2.9212587969724702E-3</c:v>
                </c:pt>
                <c:pt idx="164">
                  <c:v>4.4573899995588029E-3</c:v>
                </c:pt>
                <c:pt idx="165">
                  <c:v>1.1423550087872325E-3</c:v>
                </c:pt>
                <c:pt idx="166">
                  <c:v>2.9842885982620526E-3</c:v>
                </c:pt>
                <c:pt idx="167">
                  <c:v>3.1941892010152184E-3</c:v>
                </c:pt>
                <c:pt idx="168">
                  <c:v>3.0095520565271983E-3</c:v>
                </c:pt>
                <c:pt idx="169">
                  <c:v>5.2617846582014849E-3</c:v>
                </c:pt>
                <c:pt idx="170">
                  <c:v>7.0510879439373841E-3</c:v>
                </c:pt>
                <c:pt idx="171">
                  <c:v>7.4742268041236848E-3</c:v>
                </c:pt>
                <c:pt idx="172">
                  <c:v>4.9032148034449108E-3</c:v>
                </c:pt>
                <c:pt idx="173">
                  <c:v>5.7278628707200241E-3</c:v>
                </c:pt>
                <c:pt idx="174">
                  <c:v>3.6280796490042455E-3</c:v>
                </c:pt>
                <c:pt idx="175">
                  <c:v>1.1517444304329549E-2</c:v>
                </c:pt>
                <c:pt idx="176">
                  <c:v>3.9893617021276029E-3</c:v>
                </c:pt>
                <c:pt idx="177">
                  <c:v>5.6291390728475665E-3</c:v>
                </c:pt>
                <c:pt idx="178">
                  <c:v>8.1906486664471423E-3</c:v>
                </c:pt>
                <c:pt idx="179">
                  <c:v>8.2465809348846175E-3</c:v>
                </c:pt>
                <c:pt idx="180">
                  <c:v>9.5963072437947883E-3</c:v>
                </c:pt>
                <c:pt idx="181">
                  <c:v>1.163070506136199E-2</c:v>
                </c:pt>
                <c:pt idx="182">
                  <c:v>1.161592134475109E-2</c:v>
                </c:pt>
                <c:pt idx="183">
                  <c:v>7.0541207822236718E-3</c:v>
                </c:pt>
                <c:pt idx="184">
                  <c:v>9.8455072576566494E-3</c:v>
                </c:pt>
                <c:pt idx="185">
                  <c:v>8.4778420038535973E-3</c:v>
                </c:pt>
                <c:pt idx="186">
                  <c:v>7.3748567061520109E-3</c:v>
                </c:pt>
                <c:pt idx="187">
                  <c:v>1.0469218222508792E-2</c:v>
                </c:pt>
                <c:pt idx="188">
                  <c:v>1.0398288224032548E-2</c:v>
                </c:pt>
                <c:pt idx="189">
                  <c:v>7.1333036112348758E-3</c:v>
                </c:pt>
                <c:pt idx="190">
                  <c:v>7.5254537405931021E-3</c:v>
                </c:pt>
                <c:pt idx="191">
                  <c:v>7.9086115992970107E-3</c:v>
                </c:pt>
                <c:pt idx="192">
                  <c:v>6.1755303690789187E-3</c:v>
                </c:pt>
                <c:pt idx="193">
                  <c:v>5.4516571593616892E-3</c:v>
                </c:pt>
                <c:pt idx="194">
                  <c:v>3.3753456138461146E-3</c:v>
                </c:pt>
                <c:pt idx="195">
                  <c:v>3.4355652578463847E-3</c:v>
                </c:pt>
                <c:pt idx="196">
                  <c:v>3.9587717108311438E-3</c:v>
                </c:pt>
                <c:pt idx="197">
                  <c:v>6.2522202486678946E-3</c:v>
                </c:pt>
                <c:pt idx="198">
                  <c:v>8.5786909553060564E-3</c:v>
                </c:pt>
                <c:pt idx="199">
                  <c:v>4.3403689313592508E-3</c:v>
                </c:pt>
                <c:pt idx="200">
                  <c:v>4.9489422507231762E-3</c:v>
                </c:pt>
                <c:pt idx="201">
                  <c:v>5.8262528177561723E-3</c:v>
                </c:pt>
                <c:pt idx="202">
                  <c:v>6.4131296762404144E-3</c:v>
                </c:pt>
                <c:pt idx="203">
                  <c:v>5.5157764911439866E-3</c:v>
                </c:pt>
                <c:pt idx="204">
                  <c:v>3.8160136286200519E-3</c:v>
                </c:pt>
                <c:pt idx="205">
                  <c:v>1.2897970266785297E-3</c:v>
                </c:pt>
                <c:pt idx="206">
                  <c:v>1.4915254237288789E-3</c:v>
                </c:pt>
                <c:pt idx="207">
                  <c:v>2.2678039534254069E-3</c:v>
                </c:pt>
                <c:pt idx="208">
                  <c:v>4.7617439465064137E-3</c:v>
                </c:pt>
                <c:pt idx="209">
                  <c:v>4.3694541543426446E-3</c:v>
                </c:pt>
                <c:pt idx="210">
                  <c:v>5.053209289873406E-3</c:v>
                </c:pt>
                <c:pt idx="211">
                  <c:v>5.5272533546433245E-3</c:v>
                </c:pt>
                <c:pt idx="212">
                  <c:v>5.6293254743533527E-3</c:v>
                </c:pt>
                <c:pt idx="213">
                  <c:v>5.2356020942407877E-3</c:v>
                </c:pt>
                <c:pt idx="214">
                  <c:v>4.5531970649896891E-3</c:v>
                </c:pt>
                <c:pt idx="215">
                  <c:v>5.6086346887533889E-3</c:v>
                </c:pt>
                <c:pt idx="216">
                  <c:v>5.7719121891113279E-3</c:v>
                </c:pt>
                <c:pt idx="217">
                  <c:v>7.834413386207606E-3</c:v>
                </c:pt>
                <c:pt idx="218">
                  <c:v>5.0223928342929547E-3</c:v>
                </c:pt>
                <c:pt idx="219">
                  <c:v>5.8248718846485303E-3</c:v>
                </c:pt>
                <c:pt idx="220">
                  <c:v>5.0632911392405333E-3</c:v>
                </c:pt>
                <c:pt idx="221">
                  <c:v>5.5730478589419707E-3</c:v>
                </c:pt>
                <c:pt idx="222">
                  <c:v>5.1977330369163965E-3</c:v>
                </c:pt>
                <c:pt idx="223">
                  <c:v>4.6724605177086431E-3</c:v>
                </c:pt>
                <c:pt idx="224">
                  <c:v>3.7515889994730323E-3</c:v>
                </c:pt>
                <c:pt idx="225">
                  <c:v>4.6333477481930174E-3</c:v>
                </c:pt>
                <c:pt idx="226">
                  <c:v>5.7803468208093012E-3</c:v>
                </c:pt>
                <c:pt idx="227">
                  <c:v>4.8300317926142089E-3</c:v>
                </c:pt>
                <c:pt idx="228">
                  <c:v>5.9020383328263204E-3</c:v>
                </c:pt>
                <c:pt idx="229">
                  <c:v>4.6576336801356089E-3</c:v>
                </c:pt>
                <c:pt idx="230">
                  <c:v>6.472394484917654E-3</c:v>
                </c:pt>
                <c:pt idx="231">
                  <c:v>7.5673735530763508E-3</c:v>
                </c:pt>
                <c:pt idx="232">
                  <c:v>7.1543074274178498E-3</c:v>
                </c:pt>
                <c:pt idx="233">
                  <c:v>6.5434609602972316E-3</c:v>
                </c:pt>
                <c:pt idx="234">
                  <c:v>5.4760022255408991E-3</c:v>
                </c:pt>
                <c:pt idx="235">
                  <c:v>5.0384436160297863E-3</c:v>
                </c:pt>
                <c:pt idx="236">
                  <c:v>5.7086557130023863E-3</c:v>
                </c:pt>
                <c:pt idx="237">
                  <c:v>7.923701953552742E-3</c:v>
                </c:pt>
                <c:pt idx="238">
                  <c:v>5.6888024927816971E-3</c:v>
                </c:pt>
                <c:pt idx="239">
                  <c:v>4.6901648664012807E-3</c:v>
                </c:pt>
                <c:pt idx="240">
                  <c:v>7.5258169472343095E-3</c:v>
                </c:pt>
                <c:pt idx="241">
                  <c:v>5.3635112746062141E-3</c:v>
                </c:pt>
                <c:pt idx="242">
                  <c:v>7.792860734037399E-3</c:v>
                </c:pt>
                <c:pt idx="243">
                  <c:v>1.0420997200742743E-2</c:v>
                </c:pt>
                <c:pt idx="244">
                  <c:v>1.0368379186438847E-2</c:v>
                </c:pt>
                <c:pt idx="245">
                  <c:v>8.2258721324826034E-3</c:v>
                </c:pt>
                <c:pt idx="246">
                  <c:v>7.6471538585813903E-3</c:v>
                </c:pt>
                <c:pt idx="247">
                  <c:v>7.6425631981187347E-3</c:v>
                </c:pt>
                <c:pt idx="248">
                  <c:v>8.8310172907606344E-3</c:v>
                </c:pt>
                <c:pt idx="249">
                  <c:v>8.1491022843773742E-3</c:v>
                </c:pt>
                <c:pt idx="250">
                  <c:v>6.9359338739536369E-3</c:v>
                </c:pt>
                <c:pt idx="251">
                  <c:v>8.4159825983376457E-3</c:v>
                </c:pt>
                <c:pt idx="252">
                  <c:v>1.0451440603975071E-2</c:v>
                </c:pt>
                <c:pt idx="253">
                  <c:v>1.0851609951968433E-2</c:v>
                </c:pt>
                <c:pt idx="254">
                  <c:v>1.2268704746580816E-2</c:v>
                </c:pt>
                <c:pt idx="255">
                  <c:v>5.2404132724022112E-3</c:v>
                </c:pt>
                <c:pt idx="256">
                  <c:v>7.7825818406422886E-3</c:v>
                </c:pt>
                <c:pt idx="257">
                  <c:v>6.3005638636919326E-3</c:v>
                </c:pt>
                <c:pt idx="258">
                  <c:v>7.7472166053549341E-3</c:v>
                </c:pt>
                <c:pt idx="259">
                  <c:v>8.3645594101291465E-3</c:v>
                </c:pt>
                <c:pt idx="260">
                  <c:v>9.2301790894486757E-3</c:v>
                </c:pt>
                <c:pt idx="261">
                  <c:v>8.0292664386165669E-3</c:v>
                </c:pt>
                <c:pt idx="262">
                  <c:v>8.1302728943772884E-3</c:v>
                </c:pt>
                <c:pt idx="263">
                  <c:v>6.4985156268262401E-3</c:v>
                </c:pt>
                <c:pt idx="264">
                  <c:v>9.5919362705250144E-3</c:v>
                </c:pt>
                <c:pt idx="265">
                  <c:v>1.0121923165401281E-2</c:v>
                </c:pt>
                <c:pt idx="266">
                  <c:v>6.9687998178091792E-3</c:v>
                </c:pt>
                <c:pt idx="267">
                  <c:v>4.3649357698569702E-3</c:v>
                </c:pt>
                <c:pt idx="268">
                  <c:v>4.5035916143125743E-3</c:v>
                </c:pt>
                <c:pt idx="269">
                  <c:v>3.9902261875406353E-3</c:v>
                </c:pt>
                <c:pt idx="270">
                  <c:v>6.0285350659790016E-3</c:v>
                </c:pt>
                <c:pt idx="271">
                  <c:v>6.2365448210044416E-3</c:v>
                </c:pt>
                <c:pt idx="272">
                  <c:v>6.0655520755215075E-3</c:v>
                </c:pt>
                <c:pt idx="273">
                  <c:v>4.5381799048516136E-3</c:v>
                </c:pt>
                <c:pt idx="274">
                  <c:v>5.3470100392840614E-3</c:v>
                </c:pt>
                <c:pt idx="275">
                  <c:v>3.1043091284055357E-3</c:v>
                </c:pt>
                <c:pt idx="276">
                  <c:v>5.9513504155124242E-3</c:v>
                </c:pt>
                <c:pt idx="277">
                  <c:v>2.9903405546114481E-3</c:v>
                </c:pt>
                <c:pt idx="278">
                  <c:v>2.5738921539186776E-3</c:v>
                </c:pt>
                <c:pt idx="279">
                  <c:v>5.1345684823078663E-4</c:v>
                </c:pt>
                <c:pt idx="280">
                  <c:v>5.9231065303853025E-3</c:v>
                </c:pt>
                <c:pt idx="281">
                  <c:v>7.2486873711286037E-3</c:v>
                </c:pt>
                <c:pt idx="282">
                  <c:v>5.9302718217120187E-3</c:v>
                </c:pt>
                <c:pt idx="283">
                  <c:v>3.1050036714570517E-3</c:v>
                </c:pt>
                <c:pt idx="284">
                  <c:v>2.7816702570429008E-3</c:v>
                </c:pt>
                <c:pt idx="285">
                  <c:v>5.6104784549286801E-3</c:v>
                </c:pt>
                <c:pt idx="286">
                  <c:v>2.9866224204084801E-3</c:v>
                </c:pt>
                <c:pt idx="287">
                  <c:v>1.5095432080896032E-3</c:v>
                </c:pt>
                <c:pt idx="288">
                  <c:v>4.6869838123553276E-3</c:v>
                </c:pt>
                <c:pt idx="289">
                  <c:v>1.6851969830864455E-3</c:v>
                </c:pt>
                <c:pt idx="290">
                  <c:v>1.2925463162429818E-3</c:v>
                </c:pt>
                <c:pt idx="291">
                  <c:v>4.569297598557398E-3</c:v>
                </c:pt>
                <c:pt idx="292">
                  <c:v>2.8351724559936287E-3</c:v>
                </c:pt>
                <c:pt idx="293">
                  <c:v>3.7220843672456372E-3</c:v>
                </c:pt>
                <c:pt idx="294">
                  <c:v>5.6333461670956542E-3</c:v>
                </c:pt>
                <c:pt idx="295">
                  <c:v>4.2920184576944465E-3</c:v>
                </c:pt>
                <c:pt idx="296">
                  <c:v>3.491171749598676E-3</c:v>
                </c:pt>
                <c:pt idx="297">
                  <c:v>1.6995241332424804E-3</c:v>
                </c:pt>
                <c:pt idx="298">
                  <c:v>1.4171939559672886E-3</c:v>
                </c:pt>
                <c:pt idx="299">
                  <c:v>5.5810245166432182E-4</c:v>
                </c:pt>
                <c:pt idx="300">
                  <c:v>4.342802502091736E-3</c:v>
                </c:pt>
                <c:pt idx="301">
                  <c:v>6.7240558552841279E-3</c:v>
                </c:pt>
                <c:pt idx="302">
                  <c:v>3.2903162250024209E-3</c:v>
                </c:pt>
                <c:pt idx="303">
                  <c:v>3.7901103648718681E-3</c:v>
                </c:pt>
                <c:pt idx="304">
                  <c:v>1.2716423750367412E-3</c:v>
                </c:pt>
                <c:pt idx="305">
                  <c:v>1.7780382962093721E-3</c:v>
                </c:pt>
                <c:pt idx="306">
                  <c:v>3.5887733806634348E-3</c:v>
                </c:pt>
                <c:pt idx="307">
                  <c:v>3.0706442522592248E-3</c:v>
                </c:pt>
                <c:pt idx="308">
                  <c:v>1.3562474570361083E-3</c:v>
                </c:pt>
                <c:pt idx="309">
                  <c:v>2.36054408606301E-3</c:v>
                </c:pt>
                <c:pt idx="310">
                  <c:v>1.3898272367531828E-3</c:v>
                </c:pt>
                <c:pt idx="311">
                  <c:v>2.814349326291099E-3</c:v>
                </c:pt>
                <c:pt idx="312">
                  <c:v>4.9977894392865263E-3</c:v>
                </c:pt>
                <c:pt idx="313">
                  <c:v>4.6669089378956752E-3</c:v>
                </c:pt>
                <c:pt idx="314">
                  <c:v>3.9027547737353618E-3</c:v>
                </c:pt>
                <c:pt idx="315">
                  <c:v>1.441250094819102E-3</c:v>
                </c:pt>
                <c:pt idx="316">
                  <c:v>2.3860021208907956E-3</c:v>
                </c:pt>
                <c:pt idx="317">
                  <c:v>2.7203687610988236E-3</c:v>
                </c:pt>
                <c:pt idx="318">
                  <c:v>2.4492256678849689E-3</c:v>
                </c:pt>
                <c:pt idx="319">
                  <c:v>3.3077732671777937E-3</c:v>
                </c:pt>
                <c:pt idx="320">
                  <c:v>1.6858983965233332E-3</c:v>
                </c:pt>
                <c:pt idx="321">
                  <c:v>1.6643602498411791E-3</c:v>
                </c:pt>
                <c:pt idx="322">
                  <c:v>2.9124582267610055E-3</c:v>
                </c:pt>
                <c:pt idx="323">
                  <c:v>3.3693851337515124E-3</c:v>
                </c:pt>
                <c:pt idx="324">
                  <c:v>4.6011131725418597E-3</c:v>
                </c:pt>
                <c:pt idx="325">
                  <c:v>0</c:v>
                </c:pt>
                <c:pt idx="326">
                  <c:v>-2.1976804314102205E-3</c:v>
                </c:pt>
                <c:pt idx="327">
                  <c:v>-2.0544522386126696E-3</c:v>
                </c:pt>
                <c:pt idx="328">
                  <c:v>1.8361215178606116E-3</c:v>
                </c:pt>
                <c:pt idx="329">
                  <c:v>3.7210507803098203E-3</c:v>
                </c:pt>
                <c:pt idx="330">
                  <c:v>2.3977276919096013E-4</c:v>
                </c:pt>
                <c:pt idx="331">
                  <c:v>1.2723350113403864E-3</c:v>
                </c:pt>
                <c:pt idx="332">
                  <c:v>3.2596685082872945E-3</c:v>
                </c:pt>
                <c:pt idx="333">
                  <c:v>1.7989243166842694E-3</c:v>
                </c:pt>
                <c:pt idx="334">
                  <c:v>1.7956939990837473E-3</c:v>
                </c:pt>
                <c:pt idx="335">
                  <c:v>1.3352111645601461E-3</c:v>
                </c:pt>
                <c:pt idx="336">
                  <c:v>4.6761407226099116E-3</c:v>
                </c:pt>
                <c:pt idx="337">
                  <c:v>3.5089633104250506E-3</c:v>
                </c:pt>
                <c:pt idx="338">
                  <c:v>2.6451671347043071E-3</c:v>
                </c:pt>
                <c:pt idx="339">
                  <c:v>3.7223758153990261E-3</c:v>
                </c:pt>
                <c:pt idx="340">
                  <c:v>2.5383909122005388E-3</c:v>
                </c:pt>
                <c:pt idx="341">
                  <c:v>3.7889671024278204E-3</c:v>
                </c:pt>
                <c:pt idx="342">
                  <c:v>2.3077335909407193E-3</c:v>
                </c:pt>
                <c:pt idx="343">
                  <c:v>3.9623045620047481E-3</c:v>
                </c:pt>
                <c:pt idx="344">
                  <c:v>3.3600000000000296E-3</c:v>
                </c:pt>
                <c:pt idx="345">
                  <c:v>3.1715657612643167E-3</c:v>
                </c:pt>
                <c:pt idx="346">
                  <c:v>1.9075205764951253E-3</c:v>
                </c:pt>
                <c:pt idx="347">
                  <c:v>1.851003067376622E-3</c:v>
                </c:pt>
                <c:pt idx="348">
                  <c:v>3.8711266738222783E-3</c:v>
                </c:pt>
                <c:pt idx="349">
                  <c:v>1.4723668296785508E-3</c:v>
                </c:pt>
                <c:pt idx="350">
                  <c:v>3.4479740964383776E-3</c:v>
                </c:pt>
                <c:pt idx="351">
                  <c:v>4.866392241680062E-3</c:v>
                </c:pt>
                <c:pt idx="352">
                  <c:v>2.8987519744494428E-3</c:v>
                </c:pt>
                <c:pt idx="353">
                  <c:v>4.2576759320156476E-3</c:v>
                </c:pt>
                <c:pt idx="354">
                  <c:v>4.860057907072779E-3</c:v>
                </c:pt>
                <c:pt idx="355">
                  <c:v>2.9671045861490164E-3</c:v>
                </c:pt>
                <c:pt idx="356">
                  <c:v>4.8735443492535779E-3</c:v>
                </c:pt>
                <c:pt idx="357">
                  <c:v>3.2673065141923807E-3</c:v>
                </c:pt>
                <c:pt idx="358">
                  <c:v>2.3068050749710522E-3</c:v>
                </c:pt>
                <c:pt idx="359">
                  <c:v>3.1307114330196839E-3</c:v>
                </c:pt>
                <c:pt idx="360">
                  <c:v>5.1284646658906752E-3</c:v>
                </c:pt>
                <c:pt idx="361">
                  <c:v>3.3232070626540988E-3</c:v>
                </c:pt>
                <c:pt idx="362">
                  <c:v>3.7304069991133115E-3</c:v>
                </c:pt>
                <c:pt idx="363">
                  <c:v>6.6664444518516053E-3</c:v>
                </c:pt>
                <c:pt idx="364">
                  <c:v>3.6422635012085536E-3</c:v>
                </c:pt>
                <c:pt idx="365">
                  <c:v>2.1939229982514963E-3</c:v>
                </c:pt>
                <c:pt idx="366">
                  <c:v>2.3866348448686736E-3</c:v>
                </c:pt>
                <c:pt idx="367">
                  <c:v>1.1494252873567312E-4</c:v>
                </c:pt>
                <c:pt idx="368">
                  <c:v>2.2329124731148564E-3</c:v>
                </c:pt>
                <c:pt idx="369">
                  <c:v>3.8988909457267074E-3</c:v>
                </c:pt>
                <c:pt idx="370">
                  <c:v>2.1866483902024392E-3</c:v>
                </c:pt>
                <c:pt idx="371">
                  <c:v>2.8983147439551882E-3</c:v>
                </c:pt>
                <c:pt idx="372">
                  <c:v>7.5820304255354021E-3</c:v>
                </c:pt>
                <c:pt idx="373">
                  <c:v>4.3989687399290656E-3</c:v>
                </c:pt>
                <c:pt idx="374">
                  <c:v>3.7700736367574095E-3</c:v>
                </c:pt>
                <c:pt idx="375">
                  <c:v>2.0937220304309001E-3</c:v>
                </c:pt>
                <c:pt idx="376">
                  <c:v>2.2488396944131406E-3</c:v>
                </c:pt>
                <c:pt idx="377">
                  <c:v>4.4239338001272888E-3</c:v>
                </c:pt>
                <c:pt idx="378">
                  <c:v>2.4715612028263223E-3</c:v>
                </c:pt>
                <c:pt idx="379">
                  <c:v>6.6536017953662263E-3</c:v>
                </c:pt>
                <c:pt idx="380">
                  <c:v>6.1386294057617086E-3</c:v>
                </c:pt>
                <c:pt idx="381">
                  <c:v>5.7266797740536113E-3</c:v>
                </c:pt>
                <c:pt idx="382">
                  <c:v>1.2567297100212205E-3</c:v>
                </c:pt>
                <c:pt idx="383">
                  <c:v>9.4523816902714053E-4</c:v>
                </c:pt>
                <c:pt idx="384">
                  <c:v>3.7928632247079541E-3</c:v>
                </c:pt>
                <c:pt idx="385">
                  <c:v>5.0894509561993928E-4</c:v>
                </c:pt>
                <c:pt idx="386">
                  <c:v>2.1580626763051391E-4</c:v>
                </c:pt>
                <c:pt idx="387">
                  <c:v>1.8031346802904746E-3</c:v>
                </c:pt>
                <c:pt idx="388">
                  <c:v>4.1535905482739111E-3</c:v>
                </c:pt>
                <c:pt idx="389">
                  <c:v>1.6852039096730831E-3</c:v>
                </c:pt>
                <c:pt idx="390">
                  <c:v>1.5753089440841972E-3</c:v>
                </c:pt>
                <c:pt idx="391">
                  <c:v>2.3210713576740094E-3</c:v>
                </c:pt>
                <c:pt idx="392">
                  <c:v>3.4430750011424927E-3</c:v>
                </c:pt>
                <c:pt idx="393">
                  <c:v>1.8826387307373516E-3</c:v>
                </c:pt>
                <c:pt idx="394">
                  <c:v>2.1821818787979286E-3</c:v>
                </c:pt>
                <c:pt idx="395">
                  <c:v>2.5100932968413758E-3</c:v>
                </c:pt>
                <c:pt idx="396">
                  <c:v>1.3574865382584012E-3</c:v>
                </c:pt>
                <c:pt idx="397">
                  <c:v>2.5305396978416717E-3</c:v>
                </c:pt>
                <c:pt idx="398">
                  <c:v>2.4189792208182403E-3</c:v>
                </c:pt>
                <c:pt idx="399">
                  <c:v>2.7129110584849236E-3</c:v>
                </c:pt>
                <c:pt idx="400">
                  <c:v>1.3154157760204566E-3</c:v>
                </c:pt>
                <c:pt idx="401">
                  <c:v>1.7913923597117076E-3</c:v>
                </c:pt>
                <c:pt idx="402">
                  <c:v>3.2932480963239197E-3</c:v>
                </c:pt>
                <c:pt idx="403">
                  <c:v>1.3367395437262619E-3</c:v>
                </c:pt>
                <c:pt idx="404">
                  <c:v>1.6316117357382254E-3</c:v>
                </c:pt>
                <c:pt idx="405">
                  <c:v>3.5392725980332163E-3</c:v>
                </c:pt>
                <c:pt idx="406">
                  <c:v>1.9626071686811297E-3</c:v>
                </c:pt>
                <c:pt idx="407">
                  <c:v>1.7378497790867531E-3</c:v>
                </c:pt>
                <c:pt idx="408">
                  <c:v>2.4405304478225531E-3</c:v>
                </c:pt>
                <c:pt idx="409">
                  <c:v>1.5106183268802642E-3</c:v>
                </c:pt>
                <c:pt idx="410">
                  <c:v>2.0501706034823375E-3</c:v>
                </c:pt>
                <c:pt idx="411">
                  <c:v>2.6597688047114154E-3</c:v>
                </c:pt>
                <c:pt idx="412">
                  <c:v>3.089973618621622E-3</c:v>
                </c:pt>
                <c:pt idx="413">
                  <c:v>3.4873076531871661E-4</c:v>
                </c:pt>
                <c:pt idx="414">
                  <c:v>1.5832667586606064E-3</c:v>
                </c:pt>
                <c:pt idx="415">
                  <c:v>1.7112857847261242E-3</c:v>
                </c:pt>
                <c:pt idx="416">
                  <c:v>1.0423905489924667E-3</c:v>
                </c:pt>
                <c:pt idx="417">
                  <c:v>3.1528404489180595E-3</c:v>
                </c:pt>
                <c:pt idx="418">
                  <c:v>1.8886421960151445E-3</c:v>
                </c:pt>
                <c:pt idx="419">
                  <c:v>2.3023901687957427E-4</c:v>
                </c:pt>
                <c:pt idx="420">
                  <c:v>3.3089240242256679E-4</c:v>
                </c:pt>
                <c:pt idx="421">
                  <c:v>2.3154806420064844E-3</c:v>
                </c:pt>
                <c:pt idx="422">
                  <c:v>2.7549395204684579E-3</c:v>
                </c:pt>
                <c:pt idx="423">
                  <c:v>1.1876654503828465E-3</c:v>
                </c:pt>
                <c:pt idx="424">
                  <c:v>1.4435170363593652E-3</c:v>
                </c:pt>
                <c:pt idx="425">
                  <c:v>2.4547232014155984E-3</c:v>
                </c:pt>
                <c:pt idx="426">
                  <c:v>3.1463105593598772E-3</c:v>
                </c:pt>
                <c:pt idx="427">
                  <c:v>2.2849195310947756E-3</c:v>
                </c:pt>
                <c:pt idx="428">
                  <c:v>1.1186157484104342E-3</c:v>
                </c:pt>
                <c:pt idx="429">
                  <c:v>1.6972645752595383E-3</c:v>
                </c:pt>
                <c:pt idx="430">
                  <c:v>1.9061873429158105E-3</c:v>
                </c:pt>
                <c:pt idx="431">
                  <c:v>6.4827994419158763E-4</c:v>
                </c:pt>
                <c:pt idx="432">
                  <c:v>2.0139994084757973E-3</c:v>
                </c:pt>
                <c:pt idx="433">
                  <c:v>1.7710061001321442E-3</c:v>
                </c:pt>
                <c:pt idx="434">
                  <c:v>1.8520597148949935E-3</c:v>
                </c:pt>
                <c:pt idx="435">
                  <c:v>2.6329057195675354E-3</c:v>
                </c:pt>
                <c:pt idx="436">
                  <c:v>1.5364845234104862E-3</c:v>
                </c:pt>
                <c:pt idx="437">
                  <c:v>9.7626286574992172E-4</c:v>
                </c:pt>
                <c:pt idx="438">
                  <c:v>1.253970907874713E-3</c:v>
                </c:pt>
                <c:pt idx="439">
                  <c:v>2.1569118588404823E-3</c:v>
                </c:pt>
                <c:pt idx="440">
                  <c:v>6.8039490675819714E-4</c:v>
                </c:pt>
                <c:pt idx="441">
                  <c:v>2.5948436155744936E-3</c:v>
                </c:pt>
                <c:pt idx="442">
                  <c:v>-2.7680511535788099E-5</c:v>
                </c:pt>
                <c:pt idx="443">
                  <c:v>1.9238488048607394E-3</c:v>
                </c:pt>
                <c:pt idx="444">
                  <c:v>2.2240640972510661E-3</c:v>
                </c:pt>
                <c:pt idx="445">
                  <c:v>1.5713084588773185E-3</c:v>
                </c:pt>
                <c:pt idx="446">
                  <c:v>3.013830592444755E-3</c:v>
                </c:pt>
                <c:pt idx="447">
                  <c:v>3.0047747104988698E-3</c:v>
                </c:pt>
                <c:pt idx="448">
                  <c:v>1.7235954748779925E-3</c:v>
                </c:pt>
                <c:pt idx="449">
                  <c:v>-1.365579210432788E-5</c:v>
                </c:pt>
                <c:pt idx="450">
                  <c:v>2.1166766810509774E-3</c:v>
                </c:pt>
                <c:pt idx="451">
                  <c:v>9.5389940449441823E-4</c:v>
                </c:pt>
                <c:pt idx="452">
                  <c:v>2.8181285992401328E-3</c:v>
                </c:pt>
                <c:pt idx="453">
                  <c:v>3.0274232962259617E-3</c:v>
                </c:pt>
                <c:pt idx="454">
                  <c:v>1.7866085567721512E-3</c:v>
                </c:pt>
                <c:pt idx="455">
                  <c:v>1.1484158616494877E-3</c:v>
                </c:pt>
                <c:pt idx="456">
                  <c:v>1.2955465587045634E-3</c:v>
                </c:pt>
                <c:pt idx="457">
                  <c:v>2.1025392204432336E-3</c:v>
                </c:pt>
                <c:pt idx="458">
                  <c:v>1.0490639122013867E-3</c:v>
                </c:pt>
                <c:pt idx="459">
                  <c:v>9.8078731694206667E-4</c:v>
                </c:pt>
                <c:pt idx="460">
                  <c:v>-4.5635746211569739E-4</c:v>
                </c:pt>
                <c:pt idx="461">
                  <c:v>1.2891270192967319E-3</c:v>
                </c:pt>
                <c:pt idx="462">
                  <c:v>5.900891839334399E-4</c:v>
                </c:pt>
                <c:pt idx="463">
                  <c:v>8.0419252369012817E-4</c:v>
                </c:pt>
                <c:pt idx="464">
                  <c:v>2.4106389532470018E-3</c:v>
                </c:pt>
                <c:pt idx="465">
                  <c:v>1.2959424975615974E-3</c:v>
                </c:pt>
                <c:pt idx="466">
                  <c:v>5.3371761001397289E-5</c:v>
                </c:pt>
                <c:pt idx="467">
                  <c:v>-2.1347565043372541E-4</c:v>
                </c:pt>
                <c:pt idx="468">
                  <c:v>4.9376784904064941E-4</c:v>
                </c:pt>
                <c:pt idx="469">
                  <c:v>-5.2020114444251142E-4</c:v>
                </c:pt>
                <c:pt idx="470">
                  <c:v>1.601451983130886E-4</c:v>
                </c:pt>
                <c:pt idx="471">
                  <c:v>1.2409265584971685E-3</c:v>
                </c:pt>
                <c:pt idx="472">
                  <c:v>1.3726561562961148E-3</c:v>
                </c:pt>
                <c:pt idx="473">
                  <c:v>-8.5174341229710127E-4</c:v>
                </c:pt>
                <c:pt idx="474">
                  <c:v>2.4774894773298417E-3</c:v>
                </c:pt>
                <c:pt idx="475">
                  <c:v>1.3818394408864343E-3</c:v>
                </c:pt>
                <c:pt idx="476">
                  <c:v>-5.8381763659998143E-4</c:v>
                </c:pt>
                <c:pt idx="477">
                  <c:v>2.1905950452720813E-3</c:v>
                </c:pt>
                <c:pt idx="478">
                  <c:v>5.2989256428270792E-5</c:v>
                </c:pt>
                <c:pt idx="479">
                  <c:v>1.0067425255990692E-3</c:v>
                </c:pt>
                <c:pt idx="480">
                  <c:v>1.8261939735599864E-3</c:v>
                </c:pt>
                <c:pt idx="481">
                  <c:v>-2.3776500891614649E-4</c:v>
                </c:pt>
                <c:pt idx="482">
                  <c:v>7.7952620661414507E-4</c:v>
                </c:pt>
                <c:pt idx="483">
                  <c:v>4.6207060438836489E-3</c:v>
                </c:pt>
                <c:pt idx="484">
                  <c:v>4.9936921783011456E-4</c:v>
                </c:pt>
                <c:pt idx="485">
                  <c:v>2.101557779705665E-4</c:v>
                </c:pt>
                <c:pt idx="486">
                  <c:v>2.6526592252134051E-3</c:v>
                </c:pt>
                <c:pt idx="487">
                  <c:v>1.755029337803915E-3</c:v>
                </c:pt>
                <c:pt idx="488">
                  <c:v>3.5039092121433857E-3</c:v>
                </c:pt>
                <c:pt idx="489">
                  <c:v>1.5894937071683213E-3</c:v>
                </c:pt>
                <c:pt idx="490">
                  <c:v>8.7153337842749146E-4</c:v>
                </c:pt>
                <c:pt idx="491">
                  <c:v>2.4043772662880603E-3</c:v>
                </c:pt>
                <c:pt idx="492">
                  <c:v>2.8524012031947432E-3</c:v>
                </c:pt>
                <c:pt idx="493">
                  <c:v>3.2192170450431323E-3</c:v>
                </c:pt>
                <c:pt idx="494">
                  <c:v>4.2656288258566821E-3</c:v>
                </c:pt>
                <c:pt idx="495">
                  <c:v>-9.8809157170720585E-4</c:v>
                </c:pt>
                <c:pt idx="496">
                  <c:v>7.064777587957316E-4</c:v>
                </c:pt>
                <c:pt idx="497">
                  <c:v>3.2731753651835671E-3</c:v>
                </c:pt>
                <c:pt idx="498">
                  <c:v>2.4052916416115178E-3</c:v>
                </c:pt>
                <c:pt idx="499">
                  <c:v>-1.1487064289272819E-4</c:v>
                </c:pt>
                <c:pt idx="500">
                  <c:v>4.2889966811334723E-3</c:v>
                </c:pt>
                <c:pt idx="501">
                  <c:v>1.4108495602216387E-3</c:v>
                </c:pt>
                <c:pt idx="502">
                  <c:v>1.2819373754553443E-3</c:v>
                </c:pt>
                <c:pt idx="503">
                  <c:v>1.3056485143494445E-3</c:v>
                </c:pt>
                <c:pt idx="504">
                  <c:v>4.5195022217721093E-3</c:v>
                </c:pt>
                <c:pt idx="505">
                  <c:v>1.3862983314008037E-3</c:v>
                </c:pt>
                <c:pt idx="506">
                  <c:v>5.0341060686243111E-5</c:v>
                </c:pt>
                <c:pt idx="507">
                  <c:v>1.7996023256399152E-3</c:v>
                </c:pt>
                <c:pt idx="508">
                  <c:v>2.6757113246653752E-3</c:v>
                </c:pt>
                <c:pt idx="509">
                  <c:v>1.8041043373675514E-3</c:v>
                </c:pt>
                <c:pt idx="510">
                  <c:v>-3.3766038868465742E-4</c:v>
                </c:pt>
                <c:pt idx="511">
                  <c:v>-7.5060987052011363E-5</c:v>
                </c:pt>
                <c:pt idx="512">
                  <c:v>-3.3279535587834586E-3</c:v>
                </c:pt>
                <c:pt idx="513">
                  <c:v>3.6277820318089127E-3</c:v>
                </c:pt>
                <c:pt idx="514">
                  <c:v>-6.12867720632293E-4</c:v>
                </c:pt>
                <c:pt idx="515">
                  <c:v>-1.051274670538116E-3</c:v>
                </c:pt>
                <c:pt idx="516">
                  <c:v>7.5170072288566203E-4</c:v>
                </c:pt>
                <c:pt idx="517">
                  <c:v>1.6524994053503939E-3</c:v>
                </c:pt>
                <c:pt idx="518">
                  <c:v>2.7746184899577475E-3</c:v>
                </c:pt>
                <c:pt idx="519">
                  <c:v>4.3249037179213801E-3</c:v>
                </c:pt>
                <c:pt idx="520">
                  <c:v>7.0737155621736214E-4</c:v>
                </c:pt>
                <c:pt idx="521">
                  <c:v>1.215322990686607E-3</c:v>
                </c:pt>
                <c:pt idx="522">
                  <c:v>2.0065646869387166E-3</c:v>
                </c:pt>
                <c:pt idx="523">
                  <c:v>1.8665710718568373E-3</c:v>
                </c:pt>
                <c:pt idx="524">
                  <c:v>1.7643865363734523E-3</c:v>
                </c:pt>
                <c:pt idx="525">
                  <c:v>1.8598120481334579E-3</c:v>
                </c:pt>
                <c:pt idx="526">
                  <c:v>9.9579552998463328E-4</c:v>
                </c:pt>
                <c:pt idx="527">
                  <c:v>8.7198948699995782E-4</c:v>
                </c:pt>
                <c:pt idx="528">
                  <c:v>2.7241269295898984E-3</c:v>
                </c:pt>
                <c:pt idx="529">
                  <c:v>3.9527142787214586E-3</c:v>
                </c:pt>
                <c:pt idx="530">
                  <c:v>2.2915930228306625E-3</c:v>
                </c:pt>
                <c:pt idx="531">
                  <c:v>-1.9944786992107666E-3</c:v>
                </c:pt>
                <c:pt idx="532">
                  <c:v>-1.34043356933089E-3</c:v>
                </c:pt>
                <c:pt idx="533">
                  <c:v>9.3956292021024623E-4</c:v>
                </c:pt>
                <c:pt idx="534">
                  <c:v>2.8404242350359432E-3</c:v>
                </c:pt>
                <c:pt idx="535">
                  <c:v>3.2335314783071833E-3</c:v>
                </c:pt>
                <c:pt idx="536">
                  <c:v>2.956536490203332E-3</c:v>
                </c:pt>
                <c:pt idx="537">
                  <c:v>-7.2487405313292896E-5</c:v>
                </c:pt>
                <c:pt idx="538">
                  <c:v>1.2444573320284924E-3</c:v>
                </c:pt>
                <c:pt idx="539">
                  <c:v>2.3410160492336463E-3</c:v>
                </c:pt>
                <c:pt idx="540">
                  <c:v>4.1895405952039333E-3</c:v>
                </c:pt>
                <c:pt idx="541">
                  <c:v>2.3497818059752262E-3</c:v>
                </c:pt>
                <c:pt idx="542">
                  <c:v>1.6505597550473539E-3</c:v>
                </c:pt>
                <c:pt idx="543">
                  <c:v>1.8150120602775655E-3</c:v>
                </c:pt>
                <c:pt idx="544">
                  <c:v>3.2658704617511969E-3</c:v>
                </c:pt>
                <c:pt idx="545">
                  <c:v>2.8869457776934393E-3</c:v>
                </c:pt>
                <c:pt idx="546">
                  <c:v>9.9508381211865782E-4</c:v>
                </c:pt>
                <c:pt idx="547">
                  <c:v>5.5621960023199968E-4</c:v>
                </c:pt>
                <c:pt idx="548">
                  <c:v>1.9870839542970309E-3</c:v>
                </c:pt>
                <c:pt idx="549">
                  <c:v>4.2850060202563878E-3</c:v>
                </c:pt>
                <c:pt idx="550">
                  <c:v>3.8318229368690115E-3</c:v>
                </c:pt>
                <c:pt idx="551">
                  <c:v>5.0349519337711257E-4</c:v>
                </c:pt>
                <c:pt idx="552">
                  <c:v>1.2873627788310138E-3</c:v>
                </c:pt>
                <c:pt idx="553">
                  <c:v>2.7467389779793905E-3</c:v>
                </c:pt>
                <c:pt idx="554">
                  <c:v>2.8790898812229848E-3</c:v>
                </c:pt>
                <c:pt idx="555">
                  <c:v>2.6499918640601194E-3</c:v>
                </c:pt>
                <c:pt idx="556">
                  <c:v>4.8686620453008977E-4</c:v>
                </c:pt>
                <c:pt idx="557">
                  <c:v>5.6773416137545496E-4</c:v>
                </c:pt>
                <c:pt idx="558">
                  <c:v>4.2266405734334711E-3</c:v>
                </c:pt>
                <c:pt idx="559">
                  <c:v>4.0012914831299984E-3</c:v>
                </c:pt>
                <c:pt idx="560">
                  <c:v>9.6015803558098245E-3</c:v>
                </c:pt>
                <c:pt idx="561">
                  <c:v>1.5129969853819869E-3</c:v>
                </c:pt>
                <c:pt idx="562">
                  <c:v>-2.1354415138917782E-3</c:v>
                </c:pt>
                <c:pt idx="563">
                  <c:v>1.1383039271617434E-5</c:v>
                </c:pt>
                <c:pt idx="564">
                  <c:v>4.871885351333427E-3</c:v>
                </c:pt>
                <c:pt idx="565">
                  <c:v>4.9841978273423848E-4</c:v>
                </c:pt>
                <c:pt idx="566">
                  <c:v>1.6983118779934081E-3</c:v>
                </c:pt>
                <c:pt idx="567">
                  <c:v>4.2611870288109532E-3</c:v>
                </c:pt>
                <c:pt idx="568">
                  <c:v>2.4760832864378912E-3</c:v>
                </c:pt>
                <c:pt idx="569">
                  <c:v>2.41383181767163E-3</c:v>
                </c:pt>
                <c:pt idx="570">
                  <c:v>3.5392283138264702E-3</c:v>
                </c:pt>
                <c:pt idx="571">
                  <c:v>3.1696074820595221E-3</c:v>
                </c:pt>
                <c:pt idx="572">
                  <c:v>-2.6589531067475747E-3</c:v>
                </c:pt>
                <c:pt idx="573">
                  <c:v>-2.4317872520804862E-3</c:v>
                </c:pt>
                <c:pt idx="574">
                  <c:v>3.6901194256833136E-4</c:v>
                </c:pt>
                <c:pt idx="575">
                  <c:v>3.6664021193593133E-3</c:v>
                </c:pt>
                <c:pt idx="576">
                  <c:v>3.5639109467751062E-3</c:v>
                </c:pt>
                <c:pt idx="577">
                  <c:v>3.1628361206983424E-3</c:v>
                </c:pt>
                <c:pt idx="578">
                  <c:v>3.5511206496006142E-3</c:v>
                </c:pt>
                <c:pt idx="579">
                  <c:v>2.105495232320953E-3</c:v>
                </c:pt>
                <c:pt idx="580">
                  <c:v>2.7940949992297792E-3</c:v>
                </c:pt>
                <c:pt idx="581">
                  <c:v>2.1061869240897035E-3</c:v>
                </c:pt>
                <c:pt idx="582">
                  <c:v>1.6091601716436976E-3</c:v>
                </c:pt>
                <c:pt idx="583">
                  <c:v>6.4481579033670577E-4</c:v>
                </c:pt>
                <c:pt idx="584">
                  <c:v>3.7462592018173702E-3</c:v>
                </c:pt>
                <c:pt idx="585">
                  <c:v>2.8400126222785094E-3</c:v>
                </c:pt>
                <c:pt idx="586">
                  <c:v>5.208220307718836E-3</c:v>
                </c:pt>
                <c:pt idx="587">
                  <c:v>2.2991731612012067E-3</c:v>
                </c:pt>
                <c:pt idx="588">
                  <c:v>2.66006138603192E-3</c:v>
                </c:pt>
                <c:pt idx="589">
                  <c:v>2.1052179330196541E-3</c:v>
                </c:pt>
                <c:pt idx="590">
                  <c:v>3.0976012347532222E-3</c:v>
                </c:pt>
                <c:pt idx="591">
                  <c:v>2.1156784596150224E-3</c:v>
                </c:pt>
                <c:pt idx="592">
                  <c:v>4.488990776776669E-3</c:v>
                </c:pt>
                <c:pt idx="593">
                  <c:v>7.1120735409635483E-3</c:v>
                </c:pt>
                <c:pt idx="594">
                  <c:v>4.3108900037942544E-3</c:v>
                </c:pt>
                <c:pt idx="595">
                  <c:v>-8.5008133494257621E-4</c:v>
                </c:pt>
                <c:pt idx="596">
                  <c:v>1.081887315659058E-3</c:v>
                </c:pt>
                <c:pt idx="597">
                  <c:v>-6.0855970705194773E-3</c:v>
                </c:pt>
                <c:pt idx="598">
                  <c:v>-1.1443411065482967E-2</c:v>
                </c:pt>
                <c:pt idx="599">
                  <c:v>-5.3821428190041765E-3</c:v>
                </c:pt>
                <c:pt idx="600">
                  <c:v>3.6504579177365493E-4</c:v>
                </c:pt>
                <c:pt idx="601">
                  <c:v>2.0392173698389193E-3</c:v>
                </c:pt>
                <c:pt idx="602">
                  <c:v>-8.4615961355138936E-4</c:v>
                </c:pt>
                <c:pt idx="603">
                  <c:v>1.586552892242965E-3</c:v>
                </c:pt>
                <c:pt idx="604">
                  <c:v>1.2201387105061912E-3</c:v>
                </c:pt>
                <c:pt idx="605">
                  <c:v>5.9222200842365957E-3</c:v>
                </c:pt>
                <c:pt idx="606">
                  <c:v>6.3761955366725687E-5</c:v>
                </c:pt>
                <c:pt idx="607">
                  <c:v>2.890357681763156E-3</c:v>
                </c:pt>
                <c:pt idx="608">
                  <c:v>1.6741189684037483E-3</c:v>
                </c:pt>
                <c:pt idx="609">
                  <c:v>3.8398070576288745E-3</c:v>
                </c:pt>
                <c:pt idx="610">
                  <c:v>2.4868544452523178E-3</c:v>
                </c:pt>
                <c:pt idx="611">
                  <c:v>4.2045514269184459E-4</c:v>
                </c:pt>
                <c:pt idx="612">
                  <c:v>2.0068295245601053E-3</c:v>
                </c:pt>
                <c:pt idx="613">
                  <c:v>-1.5728876119369684E-4</c:v>
                </c:pt>
                <c:pt idx="614">
                  <c:v>1.2270453377520862E-3</c:v>
                </c:pt>
                <c:pt idx="615">
                  <c:v>4.0851384757201181E-4</c:v>
                </c:pt>
                <c:pt idx="616">
                  <c:v>2.0940873443819896E-4</c:v>
                </c:pt>
                <c:pt idx="617">
                  <c:v>-5.5481696274350956E-4</c:v>
                </c:pt>
                <c:pt idx="618">
                  <c:v>8.588725726375035E-4</c:v>
                </c:pt>
                <c:pt idx="619">
                  <c:v>1.339528653355071E-3</c:v>
                </c:pt>
                <c:pt idx="620">
                  <c:v>9.3014506082522708E-4</c:v>
                </c:pt>
                <c:pt idx="621">
                  <c:v>2.9653451390267982E-3</c:v>
                </c:pt>
                <c:pt idx="622">
                  <c:v>1.884297864809481E-3</c:v>
                </c:pt>
                <c:pt idx="623">
                  <c:v>2.2652174816601978E-3</c:v>
                </c:pt>
                <c:pt idx="624">
                  <c:v>3.2968400099526729E-3</c:v>
                </c:pt>
                <c:pt idx="625">
                  <c:v>2.893339120011662E-3</c:v>
                </c:pt>
                <c:pt idx="626">
                  <c:v>4.038988604282201E-3</c:v>
                </c:pt>
                <c:pt idx="627">
                  <c:v>4.1869343020750627E-3</c:v>
                </c:pt>
                <c:pt idx="628">
                  <c:v>3.0555725877328133E-3</c:v>
                </c:pt>
                <c:pt idx="629">
                  <c:v>-1.731989852578053E-4</c:v>
                </c:pt>
                <c:pt idx="630">
                  <c:v>1.8341892883346755E-3</c:v>
                </c:pt>
                <c:pt idx="631">
                  <c:v>2.4309369787216539E-3</c:v>
                </c:pt>
                <c:pt idx="632">
                  <c:v>1.4611130840647135E-3</c:v>
                </c:pt>
                <c:pt idx="633">
                  <c:v>6.0790889472084331E-5</c:v>
                </c:pt>
                <c:pt idx="634">
                  <c:v>2.0566334025631239E-3</c:v>
                </c:pt>
                <c:pt idx="635">
                  <c:v>5.7629312087992268E-4</c:v>
                </c:pt>
                <c:pt idx="636">
                  <c:v>3.58712676198647E-3</c:v>
                </c:pt>
                <c:pt idx="637">
                  <c:v>2.3761578735401745E-3</c:v>
                </c:pt>
                <c:pt idx="638">
                  <c:v>1.8180722407488137E-3</c:v>
                </c:pt>
                <c:pt idx="639">
                  <c:v>1.3635862317897818E-3</c:v>
                </c:pt>
                <c:pt idx="640">
                  <c:v>-1.1815005056422523E-3</c:v>
                </c:pt>
                <c:pt idx="641">
                  <c:v>-5.4132624931080287E-4</c:v>
                </c:pt>
                <c:pt idx="642">
                  <c:v>3.7110961775721485E-4</c:v>
                </c:pt>
                <c:pt idx="643">
                  <c:v>3.3287212496739826E-3</c:v>
                </c:pt>
                <c:pt idx="644">
                  <c:v>3.0778455081443834E-3</c:v>
                </c:pt>
                <c:pt idx="645">
                  <c:v>2.9289286497040656E-3</c:v>
                </c:pt>
                <c:pt idx="646">
                  <c:v>-6.6552765416394433E-4</c:v>
                </c:pt>
                <c:pt idx="647">
                  <c:v>-9.9398638238712422E-5</c:v>
                </c:pt>
                <c:pt idx="648">
                  <c:v>1.8589393110990393E-3</c:v>
                </c:pt>
                <c:pt idx="649">
                  <c:v>3.6415232878888038E-3</c:v>
                </c:pt>
                <c:pt idx="650">
                  <c:v>-1.3247782973633271E-3</c:v>
                </c:pt>
                <c:pt idx="651">
                  <c:v>-7.4246399049648915E-4</c:v>
                </c:pt>
                <c:pt idx="652">
                  <c:v>6.5385377451954163E-4</c:v>
                </c:pt>
                <c:pt idx="653">
                  <c:v>2.1780884303903569E-3</c:v>
                </c:pt>
                <c:pt idx="654">
                  <c:v>1.2348606089345182E-3</c:v>
                </c:pt>
                <c:pt idx="655">
                  <c:v>1.4997385324269086E-3</c:v>
                </c:pt>
                <c:pt idx="656">
                  <c:v>4.1378087347165859E-4</c:v>
                </c:pt>
                <c:pt idx="657">
                  <c:v>1.6347432172927334E-3</c:v>
                </c:pt>
                <c:pt idx="658">
                  <c:v>1.5140938541553517E-3</c:v>
                </c:pt>
                <c:pt idx="659">
                  <c:v>1.963382908751754E-3</c:v>
                </c:pt>
                <c:pt idx="660">
                  <c:v>1.8517611326116512E-3</c:v>
                </c:pt>
                <c:pt idx="661">
                  <c:v>5.2809670037357037E-4</c:v>
                </c:pt>
                <c:pt idx="662">
                  <c:v>1.9646557453962821E-3</c:v>
                </c:pt>
                <c:pt idx="663">
                  <c:v>1.8437405496101178E-3</c:v>
                </c:pt>
                <c:pt idx="664">
                  <c:v>1.6358643790532756E-3</c:v>
                </c:pt>
                <c:pt idx="665">
                  <c:v>1.0693523613243272E-3</c:v>
                </c:pt>
                <c:pt idx="666">
                  <c:v>1.4760720944686501E-3</c:v>
                </c:pt>
                <c:pt idx="667">
                  <c:v>-1.7454037700725955E-4</c:v>
                </c:pt>
                <c:pt idx="668">
                  <c:v>2.1336436815055926E-4</c:v>
                </c:pt>
                <c:pt idx="669">
                  <c:v>-2.8119303416995756E-4</c:v>
                </c:pt>
                <c:pt idx="670">
                  <c:v>-7.9532118367064975E-4</c:v>
                </c:pt>
                <c:pt idx="671">
                  <c:v>-1.6404422399316498E-3</c:v>
                </c:pt>
                <c:pt idx="672">
                  <c:v>-4.6474545949520829E-3</c:v>
                </c:pt>
                <c:pt idx="673">
                  <c:v>1.6410416707368647E-3</c:v>
                </c:pt>
                <c:pt idx="674">
                  <c:v>1.9211640108443007E-3</c:v>
                </c:pt>
                <c:pt idx="675">
                  <c:v>8.0787237563151315E-4</c:v>
                </c:pt>
                <c:pt idx="676">
                  <c:v>2.43138627920092E-3</c:v>
                </c:pt>
                <c:pt idx="677">
                  <c:v>1.9791990065196607E-3</c:v>
                </c:pt>
                <c:pt idx="678">
                  <c:v>8.7145125682641655E-4</c:v>
                </c:pt>
                <c:pt idx="679">
                  <c:v>6.7720527059167424E-5</c:v>
                </c:pt>
                <c:pt idx="680">
                  <c:v>-1.3930136495990952E-3</c:v>
                </c:pt>
                <c:pt idx="681">
                  <c:v>-7.74976024179308E-5</c:v>
                </c:pt>
                <c:pt idx="682">
                  <c:v>6.8784452776071703E-4</c:v>
                </c:pt>
                <c:pt idx="683">
                  <c:v>-7.3577818224068725E-4</c:v>
                </c:pt>
                <c:pt idx="684">
                  <c:v>9.3977677879397703E-4</c:v>
                </c:pt>
                <c:pt idx="685">
                  <c:v>-6.3883538373676885E-4</c:v>
                </c:pt>
                <c:pt idx="686">
                  <c:v>1.6271659224966761E-3</c:v>
                </c:pt>
                <c:pt idx="687">
                  <c:v>3.3650824348498976E-3</c:v>
                </c:pt>
                <c:pt idx="688">
                  <c:v>1.6094368898356137E-3</c:v>
                </c:pt>
                <c:pt idx="689">
                  <c:v>2.010968921389189E-3</c:v>
                </c:pt>
                <c:pt idx="690">
                  <c:v>6.0496067755599903E-4</c:v>
                </c:pt>
                <c:pt idx="691">
                  <c:v>1.708220571582153E-3</c:v>
                </c:pt>
                <c:pt idx="692">
                  <c:v>1.3029315960912946E-3</c:v>
                </c:pt>
                <c:pt idx="693">
                  <c:v>2.1814841746716773E-3</c:v>
                </c:pt>
                <c:pt idx="694">
                  <c:v>4.5826013900551743E-4</c:v>
                </c:pt>
                <c:pt idx="695">
                  <c:v>2.032597908237177E-3</c:v>
                </c:pt>
                <c:pt idx="696">
                  <c:v>3.6855387838674591E-3</c:v>
                </c:pt>
                <c:pt idx="697">
                  <c:v>1.0152573250341579E-3</c:v>
                </c:pt>
                <c:pt idx="698">
                  <c:v>-1.1943241168161922E-3</c:v>
                </c:pt>
                <c:pt idx="699">
                  <c:v>2.3155836884212189E-3</c:v>
                </c:pt>
                <c:pt idx="700">
                  <c:v>-9.4681727373480129E-5</c:v>
                </c:pt>
                <c:pt idx="701">
                  <c:v>1.2499171456437086E-3</c:v>
                </c:pt>
                <c:pt idx="702">
                  <c:v>4.2557618286531707E-4</c:v>
                </c:pt>
                <c:pt idx="703">
                  <c:v>2.4200257127731106E-3</c:v>
                </c:pt>
                <c:pt idx="704">
                  <c:v>3.6684270086759785E-3</c:v>
                </c:pt>
                <c:pt idx="705">
                  <c:v>1.569121198169654E-3</c:v>
                </c:pt>
                <c:pt idx="706">
                  <c:v>1.8011932905548367E-3</c:v>
                </c:pt>
                <c:pt idx="707">
                  <c:v>1.4514739483837413E-3</c:v>
                </c:pt>
                <c:pt idx="708">
                  <c:v>3.2447191494535677E-3</c:v>
                </c:pt>
                <c:pt idx="709">
                  <c:v>2.2182868860098903E-3</c:v>
                </c:pt>
                <c:pt idx="710">
                  <c:v>1.0136894576295852E-3</c:v>
                </c:pt>
                <c:pt idx="711">
                  <c:v>2.1182307199196782E-3</c:v>
                </c:pt>
                <c:pt idx="712">
                  <c:v>2.2157326287488566E-3</c:v>
                </c:pt>
                <c:pt idx="713">
                  <c:v>1.5633094057574404E-3</c:v>
                </c:pt>
                <c:pt idx="714">
                  <c:v>9.7900676992423996E-4</c:v>
                </c:pt>
                <c:pt idx="715">
                  <c:v>7.8428477841652189E-4</c:v>
                </c:pt>
                <c:pt idx="716">
                  <c:v>1.8162708364066749E-3</c:v>
                </c:pt>
                <c:pt idx="717">
                  <c:v>1.4264547537754524E-3</c:v>
                </c:pt>
                <c:pt idx="718">
                  <c:v>7.0761652698125843E-4</c:v>
                </c:pt>
                <c:pt idx="719">
                  <c:v>5.9691623887658807E-4</c:v>
                </c:pt>
                <c:pt idx="720">
                  <c:v>-7.8929495769008984E-4</c:v>
                </c:pt>
                <c:pt idx="721">
                  <c:v>1.2032478506871502E-3</c:v>
                </c:pt>
                <c:pt idx="722">
                  <c:v>2.2843407979595831E-3</c:v>
                </c:pt>
                <c:pt idx="723">
                  <c:v>3.267674733643311E-3</c:v>
                </c:pt>
                <c:pt idx="724">
                  <c:v>1.0126905637311001E-3</c:v>
                </c:pt>
                <c:pt idx="725">
                  <c:v>1.1757200145825486E-3</c:v>
                </c:pt>
                <c:pt idx="726">
                  <c:v>1.7569572777176301E-3</c:v>
                </c:pt>
                <c:pt idx="727">
                  <c:v>6.6338307191804446E-4</c:v>
                </c:pt>
                <c:pt idx="728">
                  <c:v>4.7223357399084342E-4</c:v>
                </c:pt>
                <c:pt idx="729">
                  <c:v>1.9061969555311808E-3</c:v>
                </c:pt>
                <c:pt idx="730">
                  <c:v>7.6102811274081361E-4</c:v>
                </c:pt>
                <c:pt idx="731">
                  <c:v>2.6163080182146636E-3</c:v>
                </c:pt>
                <c:pt idx="732">
                  <c:v>1.5079006772009684E-3</c:v>
                </c:pt>
                <c:pt idx="733">
                  <c:v>8.7452780006658237E-4</c:v>
                </c:pt>
                <c:pt idx="734">
                  <c:v>-2.6753382456266017E-3</c:v>
                </c:pt>
                <c:pt idx="735">
                  <c:v>-5.2927734674891314E-3</c:v>
                </c:pt>
                <c:pt idx="736">
                  <c:v>1.6616574806367357E-3</c:v>
                </c:pt>
                <c:pt idx="737">
                  <c:v>4.9404427361894321E-3</c:v>
                </c:pt>
                <c:pt idx="738">
                  <c:v>2.6429969601025061E-3</c:v>
                </c:pt>
                <c:pt idx="739">
                  <c:v>2.9689074420613526E-3</c:v>
                </c:pt>
                <c:pt idx="740">
                  <c:v>1.5787301985970004E-3</c:v>
                </c:pt>
                <c:pt idx="741">
                  <c:v>5.194433000770271E-4</c:v>
                </c:pt>
                <c:pt idx="742">
                  <c:v>1.6112284721980785E-4</c:v>
                </c:pt>
                <c:pt idx="743">
                  <c:v>3.7141783163585629E-3</c:v>
                </c:pt>
                <c:pt idx="744">
                  <c:v>3.3972661370140766E-3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999-4908-B985-3BC56F65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'PCE All Items'!$D$1</c:f>
          <c:strCache>
            <c:ptCount val="1"/>
            <c:pt idx="0">
              <c:v>PCE All Items YoY%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Items'!$D$1</c:f>
              <c:strCache>
                <c:ptCount val="1"/>
                <c:pt idx="0">
                  <c:v>PCE All Items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'PCE All Items'!$A$2:$A$2000</c:f>
              <c:numCache>
                <c:formatCode>d\-mmm\-yy</c:formatCode>
                <c:ptCount val="1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</c:numCache>
            </c:numRef>
          </c:cat>
          <c:val>
            <c:numRef>
              <c:f>'PCE All Items'!$D$2:$D$2000</c:f>
              <c:numCache>
                <c:formatCode>0.00%</c:formatCode>
                <c:ptCount val="1999"/>
                <c:pt idx="12">
                  <c:v>1.6921736966529766E-2</c:v>
                </c:pt>
                <c:pt idx="13">
                  <c:v>1.7030269127975783E-2</c:v>
                </c:pt>
                <c:pt idx="14">
                  <c:v>1.6894409937888044E-2</c:v>
                </c:pt>
                <c:pt idx="15">
                  <c:v>1.8596578229605587E-2</c:v>
                </c:pt>
                <c:pt idx="16">
                  <c:v>1.9144981412639428E-2</c:v>
                </c:pt>
                <c:pt idx="17">
                  <c:v>1.668108241690347E-2</c:v>
                </c:pt>
                <c:pt idx="18">
                  <c:v>1.6337854500616533E-2</c:v>
                </c:pt>
                <c:pt idx="19">
                  <c:v>1.6559960600837309E-2</c:v>
                </c:pt>
                <c:pt idx="20">
                  <c:v>1.4552376274100443E-2</c:v>
                </c:pt>
                <c:pt idx="21">
                  <c:v>1.3230429988974723E-2</c:v>
                </c:pt>
                <c:pt idx="22">
                  <c:v>1.6038197845249735E-2</c:v>
                </c:pt>
                <c:pt idx="23">
                  <c:v>1.5041271782329391E-2</c:v>
                </c:pt>
                <c:pt idx="24">
                  <c:v>1.5783677964027909E-2</c:v>
                </c:pt>
                <c:pt idx="25">
                  <c:v>1.5706166350913708E-2</c:v>
                </c:pt>
                <c:pt idx="26">
                  <c:v>1.4537014414854665E-2</c:v>
                </c:pt>
                <c:pt idx="27">
                  <c:v>1.0223953261928154E-2</c:v>
                </c:pt>
                <c:pt idx="28">
                  <c:v>9.7270350781202275E-3</c:v>
                </c:pt>
                <c:pt idx="29">
                  <c:v>9.7836655323286781E-3</c:v>
                </c:pt>
                <c:pt idx="30">
                  <c:v>1.0191082802547768E-2</c:v>
                </c:pt>
                <c:pt idx="31">
                  <c:v>9.3259855871132835E-3</c:v>
                </c:pt>
                <c:pt idx="32">
                  <c:v>9.8650366156267655E-3</c:v>
                </c:pt>
                <c:pt idx="33">
                  <c:v>8.6446620723006351E-3</c:v>
                </c:pt>
                <c:pt idx="34">
                  <c:v>5.3018435956140308E-3</c:v>
                </c:pt>
                <c:pt idx="35">
                  <c:v>5.361122823926312E-3</c:v>
                </c:pt>
                <c:pt idx="36">
                  <c:v>7.0464948205253286E-3</c:v>
                </c:pt>
                <c:pt idx="37">
                  <c:v>8.8447653429601925E-3</c:v>
                </c:pt>
                <c:pt idx="38">
                  <c:v>1.0776640577965235E-2</c:v>
                </c:pt>
                <c:pt idx="39">
                  <c:v>1.2530120481927698E-2</c:v>
                </c:pt>
                <c:pt idx="40">
                  <c:v>1.2583539045095904E-2</c:v>
                </c:pt>
                <c:pt idx="41">
                  <c:v>1.2758018896311007E-2</c:v>
                </c:pt>
                <c:pt idx="42">
                  <c:v>9.9681739026000749E-3</c:v>
                </c:pt>
                <c:pt idx="43">
                  <c:v>1.0619787604247977E-2</c:v>
                </c:pt>
                <c:pt idx="44">
                  <c:v>1.4443245834831586E-2</c:v>
                </c:pt>
                <c:pt idx="45">
                  <c:v>1.342523224453096E-2</c:v>
                </c:pt>
                <c:pt idx="46">
                  <c:v>1.4143593431619417E-2</c:v>
                </c:pt>
                <c:pt idx="47">
                  <c:v>1.3421210305572195E-2</c:v>
                </c:pt>
                <c:pt idx="48">
                  <c:v>1.4054183362238959E-2</c:v>
                </c:pt>
                <c:pt idx="49">
                  <c:v>1.2345679012345734E-2</c:v>
                </c:pt>
                <c:pt idx="50">
                  <c:v>1.0244803144916048E-2</c:v>
                </c:pt>
                <c:pt idx="51">
                  <c:v>9.0433127082343301E-3</c:v>
                </c:pt>
                <c:pt idx="52">
                  <c:v>1.0048757283862342E-2</c:v>
                </c:pt>
                <c:pt idx="53">
                  <c:v>1.158714124428073E-2</c:v>
                </c:pt>
                <c:pt idx="54">
                  <c:v>1.421011950769957E-2</c:v>
                </c:pt>
                <c:pt idx="55">
                  <c:v>1.4070292092139614E-2</c:v>
                </c:pt>
                <c:pt idx="56">
                  <c:v>8.9206593017072677E-3</c:v>
                </c:pt>
                <c:pt idx="57">
                  <c:v>1.1946300786563446E-2</c:v>
                </c:pt>
                <c:pt idx="58">
                  <c:v>1.2587164637749781E-2</c:v>
                </c:pt>
                <c:pt idx="59">
                  <c:v>1.4603287217689553E-2</c:v>
                </c:pt>
                <c:pt idx="60">
                  <c:v>1.4213257843830984E-2</c:v>
                </c:pt>
                <c:pt idx="61">
                  <c:v>1.4551667255803036E-2</c:v>
                </c:pt>
                <c:pt idx="62">
                  <c:v>1.5918872707977316E-2</c:v>
                </c:pt>
                <c:pt idx="63">
                  <c:v>1.6804245283018826E-2</c:v>
                </c:pt>
                <c:pt idx="64">
                  <c:v>1.524695355271688E-2</c:v>
                </c:pt>
                <c:pt idx="65">
                  <c:v>1.4508928571428603E-2</c:v>
                </c:pt>
                <c:pt idx="66">
                  <c:v>1.377652714268951E-2</c:v>
                </c:pt>
                <c:pt idx="67">
                  <c:v>1.3172530882266997E-2</c:v>
                </c:pt>
                <c:pt idx="68">
                  <c:v>1.493149080688605E-2</c:v>
                </c:pt>
                <c:pt idx="69">
                  <c:v>1.3558529600841585E-2</c:v>
                </c:pt>
                <c:pt idx="70">
                  <c:v>1.3597899037058436E-2</c:v>
                </c:pt>
                <c:pt idx="71">
                  <c:v>1.3519025697803055E-2</c:v>
                </c:pt>
                <c:pt idx="72">
                  <c:v>1.250218061289754E-2</c:v>
                </c:pt>
                <c:pt idx="73">
                  <c:v>1.1497590151559267E-2</c:v>
                </c:pt>
                <c:pt idx="74">
                  <c:v>1.2245371713771602E-2</c:v>
                </c:pt>
                <c:pt idx="75">
                  <c:v>1.2989272252826867E-2</c:v>
                </c:pt>
                <c:pt idx="76">
                  <c:v>1.5191928563144996E-2</c:v>
                </c:pt>
                <c:pt idx="77">
                  <c:v>1.6675351745701006E-2</c:v>
                </c:pt>
                <c:pt idx="78">
                  <c:v>1.6133695715029095E-2</c:v>
                </c:pt>
                <c:pt idx="79">
                  <c:v>1.5601525482491496E-2</c:v>
                </c:pt>
                <c:pt idx="80">
                  <c:v>1.4481047712456174E-2</c:v>
                </c:pt>
                <c:pt idx="81">
                  <c:v>1.4242057314190149E-2</c:v>
                </c:pt>
                <c:pt idx="82">
                  <c:v>1.4509442653155347E-2</c:v>
                </c:pt>
                <c:pt idx="83">
                  <c:v>1.6730868740297833E-2</c:v>
                </c:pt>
                <c:pt idx="84">
                  <c:v>1.6770043648058897E-2</c:v>
                </c:pt>
                <c:pt idx="85">
                  <c:v>2.0609679086055266E-2</c:v>
                </c:pt>
                <c:pt idx="86">
                  <c:v>2.1729159500057493E-2</c:v>
                </c:pt>
                <c:pt idx="87">
                  <c:v>2.3699124162802621E-2</c:v>
                </c:pt>
                <c:pt idx="88">
                  <c:v>2.2675348412154461E-2</c:v>
                </c:pt>
                <c:pt idx="89">
                  <c:v>2.2267782903354405E-2</c:v>
                </c:pt>
                <c:pt idx="90">
                  <c:v>2.3446391987252513E-2</c:v>
                </c:pt>
                <c:pt idx="91">
                  <c:v>2.7139280837505719E-2</c:v>
                </c:pt>
                <c:pt idx="92">
                  <c:v>2.991355777979976E-2</c:v>
                </c:pt>
                <c:pt idx="93">
                  <c:v>3.2291074474133152E-2</c:v>
                </c:pt>
                <c:pt idx="94">
                  <c:v>3.2065834279227934E-2</c:v>
                </c:pt>
                <c:pt idx="95">
                  <c:v>3.0422981225967094E-2</c:v>
                </c:pt>
                <c:pt idx="96">
                  <c:v>2.9371893357433398E-2</c:v>
                </c:pt>
                <c:pt idx="97">
                  <c:v>2.6268421644729534E-2</c:v>
                </c:pt>
                <c:pt idx="98">
                  <c:v>2.4353291061107507E-2</c:v>
                </c:pt>
                <c:pt idx="99">
                  <c:v>2.2479449756752201E-2</c:v>
                </c:pt>
                <c:pt idx="100">
                  <c:v>2.3177883272828659E-2</c:v>
                </c:pt>
                <c:pt idx="101">
                  <c:v>2.3899721448468192E-2</c:v>
                </c:pt>
                <c:pt idx="102">
                  <c:v>2.5411476868327343E-2</c:v>
                </c:pt>
                <c:pt idx="103">
                  <c:v>2.4705035174209078E-2</c:v>
                </c:pt>
                <c:pt idx="104">
                  <c:v>2.4572059635560528E-2</c:v>
                </c:pt>
                <c:pt idx="105">
                  <c:v>2.4672320740169562E-2</c:v>
                </c:pt>
                <c:pt idx="106">
                  <c:v>2.6560351938410776E-2</c:v>
                </c:pt>
                <c:pt idx="107">
                  <c:v>2.6122269783777741E-2</c:v>
                </c:pt>
                <c:pt idx="108">
                  <c:v>3.0728709394205467E-2</c:v>
                </c:pt>
                <c:pt idx="109">
                  <c:v>3.3762674705398732E-2</c:v>
                </c:pt>
                <c:pt idx="110">
                  <c:v>3.6592714324842568E-2</c:v>
                </c:pt>
                <c:pt idx="111">
                  <c:v>3.8118676510801253E-2</c:v>
                </c:pt>
                <c:pt idx="112">
                  <c:v>3.9956331877729179E-2</c:v>
                </c:pt>
                <c:pt idx="113">
                  <c:v>3.9936884487730362E-2</c:v>
                </c:pt>
                <c:pt idx="114">
                  <c:v>3.9585705764329404E-2</c:v>
                </c:pt>
                <c:pt idx="115">
                  <c:v>4.059678901562247E-2</c:v>
                </c:pt>
                <c:pt idx="116">
                  <c:v>4.1067097817300002E-2</c:v>
                </c:pt>
                <c:pt idx="117">
                  <c:v>4.2781898312372224E-2</c:v>
                </c:pt>
                <c:pt idx="118">
                  <c:v>4.2800514248982235E-2</c:v>
                </c:pt>
                <c:pt idx="119">
                  <c:v>4.3320141191571127E-2</c:v>
                </c:pt>
                <c:pt idx="120">
                  <c:v>4.2589437819420928E-2</c:v>
                </c:pt>
                <c:pt idx="121">
                  <c:v>4.0931021684958324E-2</c:v>
                </c:pt>
                <c:pt idx="122">
                  <c:v>4.2435131850129482E-2</c:v>
                </c:pt>
                <c:pt idx="123">
                  <c:v>4.3725634811927261E-2</c:v>
                </c:pt>
                <c:pt idx="124">
                  <c:v>4.4089859332353543E-2</c:v>
                </c:pt>
                <c:pt idx="125">
                  <c:v>4.5832679328206005E-2</c:v>
                </c:pt>
                <c:pt idx="126">
                  <c:v>4.7206718481039189E-2</c:v>
                </c:pt>
                <c:pt idx="127">
                  <c:v>4.581818181818198E-2</c:v>
                </c:pt>
                <c:pt idx="128">
                  <c:v>4.6539317699435756E-2</c:v>
                </c:pt>
                <c:pt idx="129">
                  <c:v>4.5510772085352036E-2</c:v>
                </c:pt>
                <c:pt idx="130">
                  <c:v>4.6488929984075611E-2</c:v>
                </c:pt>
                <c:pt idx="131">
                  <c:v>4.9056797211400438E-2</c:v>
                </c:pt>
                <c:pt idx="132">
                  <c:v>4.8764297385621047E-2</c:v>
                </c:pt>
                <c:pt idx="133">
                  <c:v>5.0272500382009921E-2</c:v>
                </c:pt>
                <c:pt idx="134">
                  <c:v>4.7957011051404264E-2</c:v>
                </c:pt>
                <c:pt idx="135">
                  <c:v>4.8657379366040754E-2</c:v>
                </c:pt>
                <c:pt idx="136">
                  <c:v>4.7757892620148734E-2</c:v>
                </c:pt>
                <c:pt idx="137">
                  <c:v>4.5374956225924246E-2</c:v>
                </c:pt>
                <c:pt idx="138">
                  <c:v>4.4680215182307137E-2</c:v>
                </c:pt>
                <c:pt idx="139">
                  <c:v>4.4506258692628586E-2</c:v>
                </c:pt>
                <c:pt idx="140">
                  <c:v>4.4815987336762841E-2</c:v>
                </c:pt>
                <c:pt idx="141">
                  <c:v>4.6438254868129247E-2</c:v>
                </c:pt>
                <c:pt idx="142">
                  <c:v>4.6043589240133409E-2</c:v>
                </c:pt>
                <c:pt idx="143">
                  <c:v>4.5932079159540784E-2</c:v>
                </c:pt>
                <c:pt idx="144">
                  <c:v>4.4354642387652632E-2</c:v>
                </c:pt>
                <c:pt idx="145">
                  <c:v>4.3307468477206568E-2</c:v>
                </c:pt>
                <c:pt idx="146">
                  <c:v>4.4117647058823373E-2</c:v>
                </c:pt>
                <c:pt idx="147">
                  <c:v>4.2982287254524465E-2</c:v>
                </c:pt>
                <c:pt idx="148">
                  <c:v>4.3997696958065546E-2</c:v>
                </c:pt>
                <c:pt idx="149">
                  <c:v>4.5893950995405719E-2</c:v>
                </c:pt>
                <c:pt idx="150">
                  <c:v>4.5200972679158902E-2</c:v>
                </c:pt>
                <c:pt idx="151">
                  <c:v>4.5510747574662336E-2</c:v>
                </c:pt>
                <c:pt idx="152">
                  <c:v>4.2420225357447272E-2</c:v>
                </c:pt>
                <c:pt idx="153">
                  <c:v>3.8865595703585054E-2</c:v>
                </c:pt>
                <c:pt idx="154">
                  <c:v>3.6931018301267216E-2</c:v>
                </c:pt>
                <c:pt idx="155">
                  <c:v>3.6393366035972985E-2</c:v>
                </c:pt>
                <c:pt idx="156">
                  <c:v>3.8461538461538325E-2</c:v>
                </c:pt>
                <c:pt idx="157">
                  <c:v>3.951099335285635E-2</c:v>
                </c:pt>
                <c:pt idx="158">
                  <c:v>3.7574128984432908E-2</c:v>
                </c:pt>
                <c:pt idx="159">
                  <c:v>3.5073145968895547E-2</c:v>
                </c:pt>
                <c:pt idx="160">
                  <c:v>3.3043797968656641E-2</c:v>
                </c:pt>
                <c:pt idx="161">
                  <c:v>3.0107526881720581E-2</c:v>
                </c:pt>
                <c:pt idx="162">
                  <c:v>3.0655535787601051E-2</c:v>
                </c:pt>
                <c:pt idx="163">
                  <c:v>3.0657266317944076E-2</c:v>
                </c:pt>
                <c:pt idx="164">
                  <c:v>3.3699700245253927E-2</c:v>
                </c:pt>
                <c:pt idx="165">
                  <c:v>3.3284962815164132E-2</c:v>
                </c:pt>
                <c:pt idx="166">
                  <c:v>3.4258044078381511E-2</c:v>
                </c:pt>
                <c:pt idx="167">
                  <c:v>3.3492607284529408E-2</c:v>
                </c:pt>
                <c:pt idx="168">
                  <c:v>3.2368125701458972E-2</c:v>
                </c:pt>
                <c:pt idx="169">
                  <c:v>3.3716406564414436E-2</c:v>
                </c:pt>
                <c:pt idx="170">
                  <c:v>3.9517749497655741E-2</c:v>
                </c:pt>
                <c:pt idx="171">
                  <c:v>4.5699763698782814E-2</c:v>
                </c:pt>
                <c:pt idx="172">
                  <c:v>4.8536346650057682E-2</c:v>
                </c:pt>
                <c:pt idx="173">
                  <c:v>5.29027672900102E-2</c:v>
                </c:pt>
                <c:pt idx="174">
                  <c:v>5.2981011817819557E-2</c:v>
                </c:pt>
                <c:pt idx="175">
                  <c:v>6.2006266825543888E-2</c:v>
                </c:pt>
                <c:pt idx="176">
                  <c:v>6.1511423550087763E-2</c:v>
                </c:pt>
                <c:pt idx="177">
                  <c:v>6.6268761520231534E-2</c:v>
                </c:pt>
                <c:pt idx="178">
                  <c:v>7.1803622998162231E-2</c:v>
                </c:pt>
                <c:pt idx="179">
                  <c:v>7.7201552754394331E-2</c:v>
                </c:pt>
                <c:pt idx="180">
                  <c:v>8.4275526178466009E-2</c:v>
                </c:pt>
                <c:pt idx="181">
                  <c:v>9.1145044772245498E-2</c:v>
                </c:pt>
                <c:pt idx="182">
                  <c:v>9.6091065292096101E-2</c:v>
                </c:pt>
                <c:pt idx="183">
                  <c:v>9.5634006992410647E-2</c:v>
                </c:pt>
                <c:pt idx="184">
                  <c:v>0.10102252959395819</c:v>
                </c:pt>
                <c:pt idx="185">
                  <c:v>0.10403307458656763</c:v>
                </c:pt>
                <c:pt idx="186">
                  <c:v>0.1081546868432115</c:v>
                </c:pt>
                <c:pt idx="187">
                  <c:v>0.10700631648936176</c:v>
                </c:pt>
                <c:pt idx="188">
                  <c:v>0.11407284768211912</c:v>
                </c:pt>
                <c:pt idx="189">
                  <c:v>0.11573921633190665</c:v>
                </c:pt>
                <c:pt idx="190">
                  <c:v>0.11500306184935694</c:v>
                </c:pt>
                <c:pt idx="191">
                  <c:v>0.114629307203304</c:v>
                </c:pt>
                <c:pt idx="192">
                  <c:v>0.11085265099863628</c:v>
                </c:pt>
                <c:pt idx="193">
                  <c:v>0.10406755470980023</c:v>
                </c:pt>
                <c:pt idx="194">
                  <c:v>9.5073872320413866E-2</c:v>
                </c:pt>
                <c:pt idx="195">
                  <c:v>9.1139043468109193E-2</c:v>
                </c:pt>
                <c:pt idx="196">
                  <c:v>8.4778420038535529E-2</c:v>
                </c:pt>
                <c:pt idx="197">
                  <c:v>8.2384409629346456E-2</c:v>
                </c:pt>
                <c:pt idx="198">
                  <c:v>8.3677881879907323E-2</c:v>
                </c:pt>
                <c:pt idx="199">
                  <c:v>7.7104996433800199E-2</c:v>
                </c:pt>
                <c:pt idx="200">
                  <c:v>7.1295883489374434E-2</c:v>
                </c:pt>
                <c:pt idx="201">
                  <c:v>6.9905562933451293E-2</c:v>
                </c:pt>
                <c:pt idx="202">
                  <c:v>6.8724370240187405E-2</c:v>
                </c:pt>
                <c:pt idx="203">
                  <c:v>6.6187154896832467E-2</c:v>
                </c:pt>
                <c:pt idx="204">
                  <c:v>6.36869088020795E-2</c:v>
                </c:pt>
                <c:pt idx="205">
                  <c:v>5.9283995834679803E-2</c:v>
                </c:pt>
                <c:pt idx="206">
                  <c:v>5.7295208102208006E-2</c:v>
                </c:pt>
                <c:pt idx="207">
                  <c:v>5.6064766931773535E-2</c:v>
                </c:pt>
                <c:pt idx="208">
                  <c:v>5.6909413854351776E-2</c:v>
                </c:pt>
                <c:pt idx="209">
                  <c:v>5.4931864717927104E-2</c:v>
                </c:pt>
                <c:pt idx="210">
                  <c:v>5.1244355770240446E-2</c:v>
                </c:pt>
                <c:pt idx="211">
                  <c:v>5.2486669222458371E-2</c:v>
                </c:pt>
                <c:pt idx="212">
                  <c:v>5.3199237038321412E-2</c:v>
                </c:pt>
                <c:pt idx="213">
                  <c:v>5.2580767506809512E-2</c:v>
                </c:pt>
                <c:pt idx="214">
                  <c:v>5.0635513378327612E-2</c:v>
                </c:pt>
                <c:pt idx="215">
                  <c:v>5.0732538330493959E-2</c:v>
                </c:pt>
                <c:pt idx="216">
                  <c:v>5.2779852012762252E-2</c:v>
                </c:pt>
                <c:pt idx="217">
                  <c:v>5.966101694915249E-2</c:v>
                </c:pt>
                <c:pt idx="218">
                  <c:v>6.3396967235310075E-2</c:v>
                </c:pt>
                <c:pt idx="219">
                  <c:v>6.7170983756036584E-2</c:v>
                </c:pt>
                <c:pt idx="220">
                  <c:v>6.7491261091691346E-2</c:v>
                </c:pt>
                <c:pt idx="221">
                  <c:v>6.8770497289338151E-2</c:v>
                </c:pt>
                <c:pt idx="222">
                  <c:v>6.8924183398261896E-2</c:v>
                </c:pt>
                <c:pt idx="223">
                  <c:v>6.8015497201894037E-2</c:v>
                </c:pt>
                <c:pt idx="224">
                  <c:v>6.6021271691527605E-2</c:v>
                </c:pt>
                <c:pt idx="225">
                  <c:v>6.5382599580712908E-2</c:v>
                </c:pt>
                <c:pt idx="226">
                  <c:v>6.6684057781980721E-2</c:v>
                </c:pt>
                <c:pt idx="227">
                  <c:v>6.5858166607217994E-2</c:v>
                </c:pt>
                <c:pt idx="228">
                  <c:v>6.5996066673114751E-2</c:v>
                </c:pt>
                <c:pt idx="229">
                  <c:v>6.2635956493922063E-2</c:v>
                </c:pt>
                <c:pt idx="230">
                  <c:v>6.4169080434159698E-2</c:v>
                </c:pt>
                <c:pt idx="231">
                  <c:v>6.6012658227847965E-2</c:v>
                </c:pt>
                <c:pt idx="232">
                  <c:v>6.8230478589420551E-2</c:v>
                </c:pt>
                <c:pt idx="233">
                  <c:v>6.9261358299151476E-2</c:v>
                </c:pt>
                <c:pt idx="234">
                  <c:v>6.9557362240288967E-2</c:v>
                </c:pt>
                <c:pt idx="235">
                  <c:v>6.9946981676123121E-2</c:v>
                </c:pt>
                <c:pt idx="236">
                  <c:v>7.2033112991907178E-2</c:v>
                </c:pt>
                <c:pt idx="237">
                  <c:v>7.5544213503874191E-2</c:v>
                </c:pt>
                <c:pt idx="238">
                  <c:v>7.5446319393494665E-2</c:v>
                </c:pt>
                <c:pt idx="239">
                  <c:v>7.5296623060541634E-2</c:v>
                </c:pt>
                <c:pt idx="240">
                  <c:v>7.7032421969513543E-2</c:v>
                </c:pt>
                <c:pt idx="241">
                  <c:v>7.7789150460593426E-2</c:v>
                </c:pt>
                <c:pt idx="242">
                  <c:v>7.9203182484371748E-2</c:v>
                </c:pt>
                <c:pt idx="243">
                  <c:v>8.2259692453838351E-2</c:v>
                </c:pt>
                <c:pt idx="244">
                  <c:v>8.5713443570017978E-2</c:v>
                </c:pt>
                <c:pt idx="245">
                  <c:v>8.7528185305572492E-2</c:v>
                </c:pt>
                <c:pt idx="246">
                  <c:v>8.9876514445479838E-2</c:v>
                </c:pt>
                <c:pt idx="247">
                  <c:v>9.2700454953780209E-2</c:v>
                </c:pt>
                <c:pt idx="248">
                  <c:v>9.6092894600357193E-2</c:v>
                </c:pt>
                <c:pt idx="249">
                  <c:v>9.6338012063691636E-2</c:v>
                </c:pt>
                <c:pt idx="250">
                  <c:v>9.7697555429220984E-2</c:v>
                </c:pt>
                <c:pt idx="251">
                  <c:v>0.10176828405715099</c:v>
                </c:pt>
                <c:pt idx="252">
                  <c:v>0.10496756620145464</c:v>
                </c:pt>
                <c:pt idx="253">
                  <c:v>0.11099938550918953</c:v>
                </c:pt>
                <c:pt idx="254">
                  <c:v>0.1159335938582633</c:v>
                </c:pt>
                <c:pt idx="255">
                  <c:v>0.11021203061140517</c:v>
                </c:pt>
                <c:pt idx="256">
                  <c:v>0.10737070720781849</c:v>
                </c:pt>
                <c:pt idx="257">
                  <c:v>0.10525607194787012</c:v>
                </c:pt>
                <c:pt idx="258">
                  <c:v>0.10536582758805002</c:v>
                </c:pt>
                <c:pt idx="259">
                  <c:v>0.10615784448923304</c:v>
                </c:pt>
                <c:pt idx="260">
                  <c:v>0.10659551536500089</c:v>
                </c:pt>
                <c:pt idx="261">
                  <c:v>0.10646397747125236</c:v>
                </c:pt>
                <c:pt idx="262">
                  <c:v>0.10777636792086409</c:v>
                </c:pt>
                <c:pt idx="263">
                  <c:v>0.10566997072569473</c:v>
                </c:pt>
                <c:pt idx="264">
                  <c:v>0.1047294721593941</c:v>
                </c:pt>
                <c:pt idx="265">
                  <c:v>0.10393201930812523</c:v>
                </c:pt>
                <c:pt idx="266">
                  <c:v>9.8152195509636275E-2</c:v>
                </c:pt>
                <c:pt idx="267">
                  <c:v>9.7195799876466982E-2</c:v>
                </c:pt>
                <c:pt idx="268">
                  <c:v>9.3625888698210424E-2</c:v>
                </c:pt>
                <c:pt idx="269">
                  <c:v>9.1115063220211123E-2</c:v>
                </c:pt>
                <c:pt idx="270">
                  <c:v>8.9254200410975537E-2</c:v>
                </c:pt>
                <c:pt idx="271">
                  <c:v>8.6955479369950517E-2</c:v>
                </c:pt>
                <c:pt idx="272">
                  <c:v>8.3547130368681222E-2</c:v>
                </c:pt>
                <c:pt idx="273">
                  <c:v>7.9794504406843547E-2</c:v>
                </c:pt>
                <c:pt idx="274">
                  <c:v>7.6813389747305783E-2</c:v>
                </c:pt>
                <c:pt idx="275">
                  <c:v>7.3182060988921549E-2</c:v>
                </c:pt>
                <c:pt idx="276">
                  <c:v>6.9312169312169214E-2</c:v>
                </c:pt>
                <c:pt idx="277">
                  <c:v>6.1762696424504826E-2</c:v>
                </c:pt>
                <c:pt idx="278">
                  <c:v>5.7128641215849374E-2</c:v>
                </c:pt>
                <c:pt idx="279">
                  <c:v>5.3074827174671713E-2</c:v>
                </c:pt>
                <c:pt idx="280">
                  <c:v>5.4562980564460073E-2</c:v>
                </c:pt>
                <c:pt idx="281">
                  <c:v>5.7985576171657005E-2</c:v>
                </c:pt>
                <c:pt idx="282">
                  <c:v>5.7882238054020485E-2</c:v>
                </c:pt>
                <c:pt idx="283">
                  <c:v>5.4589968679694678E-2</c:v>
                </c:pt>
                <c:pt idx="284">
                  <c:v>5.1147699120864587E-2</c:v>
                </c:pt>
                <c:pt idx="285">
                  <c:v>5.2269751200349157E-2</c:v>
                </c:pt>
                <c:pt idx="286">
                  <c:v>4.9799196787148725E-2</c:v>
                </c:pt>
                <c:pt idx="287">
                  <c:v>4.8130193905817187E-2</c:v>
                </c:pt>
                <c:pt idx="288">
                  <c:v>4.6812813286577937E-2</c:v>
                </c:pt>
                <c:pt idx="289">
                  <c:v>4.5450645617948648E-2</c:v>
                </c:pt>
                <c:pt idx="290">
                  <c:v>4.4114500877155516E-2</c:v>
                </c:pt>
                <c:pt idx="291">
                  <c:v>4.8347089766069384E-2</c:v>
                </c:pt>
                <c:pt idx="292">
                  <c:v>4.5128924600897014E-2</c:v>
                </c:pt>
                <c:pt idx="293">
                  <c:v>4.1469694411615743E-2</c:v>
                </c:pt>
                <c:pt idx="294">
                  <c:v>4.1162278401342789E-2</c:v>
                </c:pt>
                <c:pt idx="295">
                  <c:v>4.2394327902453233E-2</c:v>
                </c:pt>
                <c:pt idx="296">
                  <c:v>4.3131856672089519E-2</c:v>
                </c:pt>
                <c:pt idx="297">
                  <c:v>3.9074976667012207E-2</c:v>
                </c:pt>
                <c:pt idx="298">
                  <c:v>3.7449078765069643E-2</c:v>
                </c:pt>
                <c:pt idx="299">
                  <c:v>3.6463495209778651E-2</c:v>
                </c:pt>
                <c:pt idx="300">
                  <c:v>3.6108428040033669E-2</c:v>
                </c:pt>
                <c:pt idx="301">
                  <c:v>4.1320448903387375E-2</c:v>
                </c:pt>
                <c:pt idx="302">
                  <c:v>4.3398082124415982E-2</c:v>
                </c:pt>
                <c:pt idx="303">
                  <c:v>4.2588777612336148E-2</c:v>
                </c:pt>
                <c:pt idx="304">
                  <c:v>4.0963267298539607E-2</c:v>
                </c:pt>
                <c:pt idx="305">
                  <c:v>3.894709112646666E-2</c:v>
                </c:pt>
                <c:pt idx="306">
                  <c:v>3.683478751486069E-2</c:v>
                </c:pt>
                <c:pt idx="307">
                  <c:v>3.5573836276083348E-2</c:v>
                </c:pt>
                <c:pt idx="308">
                  <c:v>3.3370656216259453E-2</c:v>
                </c:pt>
                <c:pt idx="309">
                  <c:v>3.4052575899718551E-2</c:v>
                </c:pt>
                <c:pt idx="310">
                  <c:v>3.4024317321108333E-2</c:v>
                </c:pt>
                <c:pt idx="311">
                  <c:v>3.6356030120721972E-2</c:v>
                </c:pt>
                <c:pt idx="312">
                  <c:v>3.7031894636623486E-2</c:v>
                </c:pt>
                <c:pt idx="313">
                  <c:v>3.4912816471283525E-2</c:v>
                </c:pt>
                <c:pt idx="314">
                  <c:v>3.5544558344134281E-2</c:v>
                </c:pt>
                <c:pt idx="315">
                  <c:v>3.3121392937493832E-2</c:v>
                </c:pt>
                <c:pt idx="316">
                  <c:v>3.4271199687377907E-2</c:v>
                </c:pt>
                <c:pt idx="317">
                  <c:v>3.5244095102494599E-2</c:v>
                </c:pt>
                <c:pt idx="318">
                  <c:v>3.4068603634243466E-2</c:v>
                </c:pt>
                <c:pt idx="319">
                  <c:v>3.4313060663011319E-2</c:v>
                </c:pt>
                <c:pt idx="320">
                  <c:v>3.4653561132287125E-2</c:v>
                </c:pt>
                <c:pt idx="321">
                  <c:v>3.3934948364057638E-2</c:v>
                </c:pt>
                <c:pt idx="322">
                  <c:v>3.5507064787863474E-2</c:v>
                </c:pt>
                <c:pt idx="323">
                  <c:v>3.6080195298233475E-2</c:v>
                </c:pt>
                <c:pt idx="324">
                  <c:v>3.5671250693342094E-2</c:v>
                </c:pt>
                <c:pt idx="325">
                  <c:v>3.0860319454756535E-2</c:v>
                </c:pt>
                <c:pt idx="326">
                  <c:v>2.4596070697110006E-2</c:v>
                </c:pt>
                <c:pt idx="327">
                  <c:v>2.1019542493561527E-2</c:v>
                </c:pt>
                <c:pt idx="328">
                  <c:v>2.0459440057430056E-2</c:v>
                </c:pt>
                <c:pt idx="329">
                  <c:v>2.1477825087606872E-2</c:v>
                </c:pt>
                <c:pt idx="330">
                  <c:v>1.922643211547137E-2</c:v>
                </c:pt>
                <c:pt idx="331">
                  <c:v>1.7158699235725994E-2</c:v>
                </c:pt>
                <c:pt idx="332">
                  <c:v>1.8756778995399737E-2</c:v>
                </c:pt>
                <c:pt idx="333">
                  <c:v>1.8893639265911144E-2</c:v>
                </c:pt>
                <c:pt idx="334">
                  <c:v>1.7759079655242926E-2</c:v>
                </c:pt>
                <c:pt idx="335">
                  <c:v>1.5695732838590049E-2</c:v>
                </c:pt>
                <c:pt idx="336">
                  <c:v>1.5771588978355622E-2</c:v>
                </c:pt>
                <c:pt idx="337">
                  <c:v>1.93358942158528E-2</c:v>
                </c:pt>
                <c:pt idx="338">
                  <c:v>2.4283255288826355E-2</c:v>
                </c:pt>
                <c:pt idx="339">
                  <c:v>3.0212544975703803E-2</c:v>
                </c:pt>
                <c:pt idx="340">
                  <c:v>3.0934705740785384E-2</c:v>
                </c:pt>
                <c:pt idx="341">
                  <c:v>3.1004463462318776E-2</c:v>
                </c:pt>
                <c:pt idx="342">
                  <c:v>3.3136029208386208E-2</c:v>
                </c:pt>
                <c:pt idx="343">
                  <c:v>3.5911602209944826E-2</c:v>
                </c:pt>
                <c:pt idx="344">
                  <c:v>3.6015199074838966E-2</c:v>
                </c:pt>
                <c:pt idx="345">
                  <c:v>3.743472285845173E-2</c:v>
                </c:pt>
                <c:pt idx="346">
                  <c:v>3.7550527682768342E-2</c:v>
                </c:pt>
                <c:pt idx="347">
                  <c:v>3.8084974244693592E-2</c:v>
                </c:pt>
                <c:pt idx="348">
                  <c:v>3.7253190793061997E-2</c:v>
                </c:pt>
                <c:pt idx="349">
                  <c:v>3.5148111241960267E-2</c:v>
                </c:pt>
                <c:pt idx="350">
                  <c:v>3.5976942953687141E-2</c:v>
                </c:pt>
                <c:pt idx="351">
                  <c:v>3.7157722289232531E-2</c:v>
                </c:pt>
                <c:pt idx="352">
                  <c:v>3.753052722310013E-2</c:v>
                </c:pt>
                <c:pt idx="353">
                  <c:v>3.8014991323637171E-2</c:v>
                </c:pt>
                <c:pt idx="354">
                  <c:v>4.0658242307417769E-2</c:v>
                </c:pt>
                <c:pt idx="355">
                  <c:v>3.9626666666666699E-2</c:v>
                </c:pt>
                <c:pt idx="356">
                  <c:v>4.1194918407484238E-2</c:v>
                </c:pt>
                <c:pt idx="357">
                  <c:v>4.1294288035607085E-2</c:v>
                </c:pt>
                <c:pt idx="358">
                  <c:v>4.1709269118217485E-2</c:v>
                </c:pt>
                <c:pt idx="359">
                  <c:v>4.3039890200770703E-2</c:v>
                </c:pt>
                <c:pt idx="360">
                  <c:v>4.4346286655799316E-2</c:v>
                </c:pt>
                <c:pt idx="361">
                  <c:v>4.6276362999912557E-2</c:v>
                </c:pt>
                <c:pt idx="362">
                  <c:v>4.6570850484894954E-2</c:v>
                </c:pt>
                <c:pt idx="363">
                  <c:v>4.8445609345437513E-2</c:v>
                </c:pt>
                <c:pt idx="364">
                  <c:v>4.9222887604278398E-2</c:v>
                </c:pt>
                <c:pt idx="365">
                  <c:v>4.7066731007858742E-2</c:v>
                </c:pt>
                <c:pt idx="366">
                  <c:v>4.4489417898672556E-2</c:v>
                </c:pt>
                <c:pt idx="367">
                  <c:v>4.1519177824518083E-2</c:v>
                </c:pt>
                <c:pt idx="368">
                  <c:v>3.8782247634606248E-2</c:v>
                </c:pt>
                <c:pt idx="369">
                  <c:v>3.9436189700793767E-2</c:v>
                </c:pt>
                <c:pt idx="370">
                  <c:v>3.9311581940025819E-2</c:v>
                </c:pt>
                <c:pt idx="371">
                  <c:v>3.9070803178298474E-2</c:v>
                </c:pt>
                <c:pt idx="372">
                  <c:v>4.1607223779392744E-2</c:v>
                </c:pt>
                <c:pt idx="373">
                  <c:v>4.2724033523477978E-2</c:v>
                </c:pt>
                <c:pt idx="374">
                  <c:v>4.2765241158627898E-2</c:v>
                </c:pt>
                <c:pt idx="375">
                  <c:v>3.8028542101254947E-2</c:v>
                </c:pt>
                <c:pt idx="376">
                  <c:v>3.6587377519712305E-2</c:v>
                </c:pt>
                <c:pt idx="377">
                  <c:v>3.8893918196033272E-2</c:v>
                </c:pt>
                <c:pt idx="378">
                  <c:v>3.8981937602627248E-2</c:v>
                </c:pt>
                <c:pt idx="379">
                  <c:v>4.5774705698852447E-2</c:v>
                </c:pt>
                <c:pt idx="380">
                  <c:v>4.9850105663221012E-2</c:v>
                </c:pt>
                <c:pt idx="381">
                  <c:v>5.1761557415838544E-2</c:v>
                </c:pt>
                <c:pt idx="382">
                  <c:v>5.0785638687617096E-2</c:v>
                </c:pt>
                <c:pt idx="383">
                  <c:v>4.8739304791128868E-2</c:v>
                </c:pt>
                <c:pt idx="384">
                  <c:v>4.4795359329681039E-2</c:v>
                </c:pt>
                <c:pt idx="385">
                  <c:v>4.0748881010058913E-2</c:v>
                </c:pt>
                <c:pt idx="386">
                  <c:v>3.706367472190264E-2</c:v>
                </c:pt>
                <c:pt idx="387">
                  <c:v>3.6762946777460614E-2</c:v>
                </c:pt>
                <c:pt idx="388">
                  <c:v>3.8733290897517536E-2</c:v>
                </c:pt>
                <c:pt idx="389">
                  <c:v>3.5901010805158506E-2</c:v>
                </c:pt>
                <c:pt idx="390">
                  <c:v>3.4974871195119439E-2</c:v>
                </c:pt>
                <c:pt idx="391">
                  <c:v>3.0520449014836304E-2</c:v>
                </c:pt>
                <c:pt idx="392">
                  <c:v>2.7759573073682153E-2</c:v>
                </c:pt>
                <c:pt idx="393">
                  <c:v>2.383131894558832E-2</c:v>
                </c:pt>
                <c:pt idx="394">
                  <c:v>2.4777636594663033E-2</c:v>
                </c:pt>
                <c:pt idx="395">
                  <c:v>2.6379750754702558E-2</c:v>
                </c:pt>
                <c:pt idx="396">
                  <c:v>2.3889574336829034E-2</c:v>
                </c:pt>
                <c:pt idx="397">
                  <c:v>2.5958411049280761E-2</c:v>
                </c:pt>
                <c:pt idx="398">
                  <c:v>2.8218287176167811E-2</c:v>
                </c:pt>
                <c:pt idx="399">
                  <c:v>2.9152052181404153E-2</c:v>
                </c:pt>
                <c:pt idx="400">
                  <c:v>2.6243220884272445E-2</c:v>
                </c:pt>
                <c:pt idx="401">
                  <c:v>2.6352012724825569E-2</c:v>
                </c:pt>
                <c:pt idx="402">
                  <c:v>2.8112449799196915E-2</c:v>
                </c:pt>
                <c:pt idx="403">
                  <c:v>2.7102789500144997E-2</c:v>
                </c:pt>
                <c:pt idx="404">
                  <c:v>2.5248614590450247E-2</c:v>
                </c:pt>
                <c:pt idx="405">
                  <c:v>2.694388458682484E-2</c:v>
                </c:pt>
                <c:pt idx="406">
                  <c:v>2.6718884671797838E-2</c:v>
                </c:pt>
                <c:pt idx="407">
                  <c:v>2.5927992880737216E-2</c:v>
                </c:pt>
                <c:pt idx="408">
                  <c:v>2.7037611652532823E-2</c:v>
                </c:pt>
                <c:pt idx="409">
                  <c:v>2.5992758087053369E-2</c:v>
                </c:pt>
                <c:pt idx="410">
                  <c:v>2.5615276237297424E-2</c:v>
                </c:pt>
                <c:pt idx="411">
                  <c:v>2.5560920193126835E-2</c:v>
                </c:pt>
                <c:pt idx="412">
                  <c:v>2.7378446564258807E-2</c:v>
                </c:pt>
                <c:pt idx="413">
                  <c:v>2.5898937517695675E-2</c:v>
                </c:pt>
                <c:pt idx="414">
                  <c:v>2.415042775665377E-2</c:v>
                </c:pt>
                <c:pt idx="415">
                  <c:v>2.4533507371918395E-2</c:v>
                </c:pt>
                <c:pt idx="416">
                  <c:v>2.3930813884610824E-2</c:v>
                </c:pt>
                <c:pt idx="417">
                  <c:v>2.3536529579293752E-2</c:v>
                </c:pt>
                <c:pt idx="418">
                  <c:v>2.3460972017672832E-2</c:v>
                </c:pt>
                <c:pt idx="419">
                  <c:v>2.1920668058455162E-2</c:v>
                </c:pt>
                <c:pt idx="420">
                  <c:v>1.9770034025577754E-2</c:v>
                </c:pt>
                <c:pt idx="421">
                  <c:v>2.0589570489258469E-2</c:v>
                </c:pt>
                <c:pt idx="422">
                  <c:v>2.1307378666315824E-2</c:v>
                </c:pt>
                <c:pt idx="423">
                  <c:v>1.980789692314433E-2</c:v>
                </c:pt>
                <c:pt idx="424">
                  <c:v>1.8133999796573708E-2</c:v>
                </c:pt>
                <c:pt idx="425">
                  <c:v>2.0277434817343343E-2</c:v>
                </c:pt>
                <c:pt idx="426">
                  <c:v>2.1869652231922831E-2</c:v>
                </c:pt>
                <c:pt idx="427">
                  <c:v>2.2454829742877047E-2</c:v>
                </c:pt>
                <c:pt idx="428">
                  <c:v>2.2532685410158404E-2</c:v>
                </c:pt>
                <c:pt idx="429">
                  <c:v>2.1048989360168413E-2</c:v>
                </c:pt>
                <c:pt idx="430">
                  <c:v>2.1066870044464947E-2</c:v>
                </c:pt>
                <c:pt idx="431">
                  <c:v>2.1493619531283814E-2</c:v>
                </c:pt>
                <c:pt idx="432">
                  <c:v>2.3212333889432335E-2</c:v>
                </c:pt>
                <c:pt idx="433">
                  <c:v>2.265650782718498E-2</c:v>
                </c:pt>
                <c:pt idx="434">
                  <c:v>2.1735708664234021E-2</c:v>
                </c:pt>
                <c:pt idx="435">
                  <c:v>2.3210610564829537E-2</c:v>
                </c:pt>
                <c:pt idx="436">
                  <c:v>2.3305598766929725E-2</c:v>
                </c:pt>
                <c:pt idx="437">
                  <c:v>2.1796386725701611E-2</c:v>
                </c:pt>
                <c:pt idx="438">
                  <c:v>1.9868865487780552E-2</c:v>
                </c:pt>
                <c:pt idx="439">
                  <c:v>1.9738612066890315E-2</c:v>
                </c:pt>
                <c:pt idx="440">
                  <c:v>1.9292240672116767E-2</c:v>
                </c:pt>
                <c:pt idx="441">
                  <c:v>2.0205585834909945E-2</c:v>
                </c:pt>
                <c:pt idx="442">
                  <c:v>1.8236396690953782E-2</c:v>
                </c:pt>
                <c:pt idx="443">
                  <c:v>1.9534385871019522E-2</c:v>
                </c:pt>
                <c:pt idx="444">
                  <c:v>1.9748123576870169E-2</c:v>
                </c:pt>
                <c:pt idx="445">
                  <c:v>1.9544842294309195E-2</c:v>
                </c:pt>
                <c:pt idx="446">
                  <c:v>2.0727130132765836E-2</c:v>
                </c:pt>
                <c:pt idx="447">
                  <c:v>2.1105710135210565E-2</c:v>
                </c:pt>
                <c:pt idx="448">
                  <c:v>2.1296477085715804E-2</c:v>
                </c:pt>
                <c:pt idx="449">
                  <c:v>2.0286462687398865E-2</c:v>
                </c:pt>
                <c:pt idx="450">
                  <c:v>2.1165567337396718E-2</c:v>
                </c:pt>
                <c:pt idx="451">
                  <c:v>1.9939736451115797E-2</c:v>
                </c:pt>
                <c:pt idx="452">
                  <c:v>2.2118613493186778E-2</c:v>
                </c:pt>
                <c:pt idx="453">
                  <c:v>2.255961690172037E-2</c:v>
                </c:pt>
                <c:pt idx="454">
                  <c:v>2.4414886991183549E-2</c:v>
                </c:pt>
                <c:pt idx="455">
                  <c:v>2.3622047244094446E-2</c:v>
                </c:pt>
                <c:pt idx="456">
                  <c:v>2.2673705393447374E-2</c:v>
                </c:pt>
                <c:pt idx="457">
                  <c:v>2.321612881029389E-2</c:v>
                </c:pt>
                <c:pt idx="458">
                  <c:v>2.1211788595576708E-2</c:v>
                </c:pt>
                <c:pt idx="459">
                  <c:v>1.9151060831976929E-2</c:v>
                </c:pt>
                <c:pt idx="460">
                  <c:v>1.693318220923401E-2</c:v>
                </c:pt>
                <c:pt idx="461">
                  <c:v>1.8258043371388144E-2</c:v>
                </c:pt>
                <c:pt idx="462">
                  <c:v>1.6706866712998814E-2</c:v>
                </c:pt>
                <c:pt idx="463">
                  <c:v>1.6554803752059088E-2</c:v>
                </c:pt>
                <c:pt idx="464">
                  <c:v>1.6141732283464716E-2</c:v>
                </c:pt>
                <c:pt idx="465">
                  <c:v>1.4387612847339692E-2</c:v>
                </c:pt>
                <c:pt idx="466">
                  <c:v>1.2632574478146363E-2</c:v>
                </c:pt>
                <c:pt idx="467">
                  <c:v>1.1255060728744937E-2</c:v>
                </c:pt>
                <c:pt idx="468">
                  <c:v>1.0445307024637529E-2</c:v>
                </c:pt>
                <c:pt idx="469">
                  <c:v>7.8007316548309724E-3</c:v>
                </c:pt>
                <c:pt idx="470">
                  <c:v>6.9058175466880645E-3</c:v>
                </c:pt>
                <c:pt idx="471">
                  <c:v>7.1674966108747906E-3</c:v>
                </c:pt>
                <c:pt idx="472">
                  <c:v>9.0104607286254357E-3</c:v>
                </c:pt>
                <c:pt idx="473">
                  <c:v>6.8530812043183786E-3</c:v>
                </c:pt>
                <c:pt idx="474">
                  <c:v>8.7522952994947278E-3</c:v>
                </c:pt>
                <c:pt idx="475">
                  <c:v>9.3345297245175374E-3</c:v>
                </c:pt>
                <c:pt idx="476">
                  <c:v>6.3193897046052161E-3</c:v>
                </c:pt>
                <c:pt idx="477">
                  <c:v>7.2185306754195544E-3</c:v>
                </c:pt>
                <c:pt idx="478">
                  <c:v>7.2181454302868708E-3</c:v>
                </c:pt>
                <c:pt idx="479">
                  <c:v>8.4474337416926559E-3</c:v>
                </c:pt>
                <c:pt idx="480">
                  <c:v>9.7904523082257278E-3</c:v>
                </c:pt>
                <c:pt idx="481">
                  <c:v>1.0075802060534933E-2</c:v>
                </c:pt>
                <c:pt idx="482">
                  <c:v>1.0701323654995543E-2</c:v>
                </c:pt>
                <c:pt idx="483">
                  <c:v>1.4113037568133091E-2</c:v>
                </c:pt>
                <c:pt idx="484">
                  <c:v>1.3228639872238546E-2</c:v>
                </c:pt>
                <c:pt idx="485">
                  <c:v>1.4305503756193882E-2</c:v>
                </c:pt>
                <c:pt idx="486">
                  <c:v>1.4482740293906726E-2</c:v>
                </c:pt>
                <c:pt idx="487">
                  <c:v>1.4860812568001647E-2</c:v>
                </c:pt>
                <c:pt idx="488">
                  <c:v>1.901170972624211E-2</c:v>
                </c:pt>
                <c:pt idx="489">
                  <c:v>1.8400519294713202E-2</c:v>
                </c:pt>
                <c:pt idx="490">
                  <c:v>1.9234080883813842E-2</c:v>
                </c:pt>
                <c:pt idx="491">
                  <c:v>2.0657165164688296E-2</c:v>
                </c:pt>
                <c:pt idx="492">
                  <c:v>2.1702661647183152E-2</c:v>
                </c:pt>
                <c:pt idx="493">
                  <c:v>2.523550940055741E-2</c:v>
                </c:pt>
                <c:pt idx="494">
                  <c:v>2.8806801679296612E-2</c:v>
                </c:pt>
                <c:pt idx="495">
                  <c:v>2.3062973086627414E-2</c:v>
                </c:pt>
                <c:pt idx="496">
                  <c:v>2.3274752410224142E-2</c:v>
                </c:pt>
                <c:pt idx="497">
                  <c:v>2.6408404464871804E-2</c:v>
                </c:pt>
                <c:pt idx="498">
                  <c:v>2.6155176026823046E-2</c:v>
                </c:pt>
                <c:pt idx="499">
                  <c:v>2.423973014669345E-2</c:v>
                </c:pt>
                <c:pt idx="500">
                  <c:v>2.5041040206373655E-2</c:v>
                </c:pt>
                <c:pt idx="501">
                  <c:v>2.485821322649473E-2</c:v>
                </c:pt>
                <c:pt idx="502">
                  <c:v>2.5278452880703961E-2</c:v>
                </c:pt>
                <c:pt idx="503">
                  <c:v>2.4154652007053246E-2</c:v>
                </c:pt>
                <c:pt idx="504">
                  <c:v>2.585716502042712E-2</c:v>
                </c:pt>
                <c:pt idx="505">
                  <c:v>2.3982885936312037E-2</c:v>
                </c:pt>
                <c:pt idx="506">
                  <c:v>1.9684837285699697E-2</c:v>
                </c:pt>
                <c:pt idx="507">
                  <c:v>2.2530217980501366E-2</c:v>
                </c:pt>
                <c:pt idx="508">
                  <c:v>2.4542397247965475E-2</c:v>
                </c:pt>
                <c:pt idx="509">
                  <c:v>2.3042182162459568E-2</c:v>
                </c:pt>
                <c:pt idx="510">
                  <c:v>2.024275995864655E-2</c:v>
                </c:pt>
                <c:pt idx="511">
                  <c:v>2.0283380137860574E-2</c:v>
                </c:pt>
                <c:pt idx="512">
                  <c:v>1.2545121765214162E-2</c:v>
                </c:pt>
                <c:pt idx="513">
                  <c:v>1.47867033901532E-2</c:v>
                </c:pt>
                <c:pt idx="514">
                  <c:v>1.2866342155968047E-2</c:v>
                </c:pt>
                <c:pt idx="515">
                  <c:v>1.0482206833690055E-2</c:v>
                </c:pt>
                <c:pt idx="516">
                  <c:v>6.6920401270353924E-3</c:v>
                </c:pt>
                <c:pt idx="517">
                  <c:v>6.9596516398600095E-3</c:v>
                </c:pt>
                <c:pt idx="518">
                  <c:v>9.702751000478127E-3</c:v>
                </c:pt>
                <c:pt idx="519">
                  <c:v>1.2247974373468917E-2</c:v>
                </c:pt>
                <c:pt idx="520">
                  <c:v>1.0260843418777643E-2</c:v>
                </c:pt>
                <c:pt idx="521">
                  <c:v>9.6670918686374563E-3</c:v>
                </c:pt>
                <c:pt idx="522">
                  <c:v>1.2034778257334233E-2</c:v>
                </c:pt>
                <c:pt idx="523">
                  <c:v>1.3999924933378427E-2</c:v>
                </c:pt>
                <c:pt idx="524">
                  <c:v>1.9180799116277347E-2</c:v>
                </c:pt>
                <c:pt idx="525">
                  <c:v>1.7385431258755357E-2</c:v>
                </c:pt>
                <c:pt idx="526">
                  <c:v>1.9023065466878597E-2</c:v>
                </c:pt>
                <c:pt idx="527">
                  <c:v>2.0984978513887587E-2</c:v>
                </c:pt>
                <c:pt idx="528">
                  <c:v>2.2997283391128942E-2</c:v>
                </c:pt>
                <c:pt idx="529">
                  <c:v>2.534651485420758E-2</c:v>
                </c:pt>
                <c:pt idx="530">
                  <c:v>2.485261675370487E-2</c:v>
                </c:pt>
                <c:pt idx="531">
                  <c:v>1.8404070488955204E-2</c:v>
                </c:pt>
                <c:pt idx="532">
                  <c:v>1.6320051589220785E-2</c:v>
                </c:pt>
                <c:pt idx="533">
                  <c:v>1.6040131293738824E-2</c:v>
                </c:pt>
                <c:pt idx="534">
                  <c:v>1.6885669431499384E-2</c:v>
                </c:pt>
                <c:pt idx="535">
                  <c:v>1.8273122100483485E-2</c:v>
                </c:pt>
                <c:pt idx="536">
                  <c:v>1.9484918279119467E-2</c:v>
                </c:pt>
                <c:pt idx="537">
                  <c:v>1.751862506454227E-2</c:v>
                </c:pt>
                <c:pt idx="538">
                  <c:v>1.7771391375901224E-2</c:v>
                </c:pt>
                <c:pt idx="539">
                  <c:v>1.9265221979532177E-2</c:v>
                </c:pt>
                <c:pt idx="540">
                  <c:v>2.0754809339664337E-2</c:v>
                </c:pt>
                <c:pt idx="541">
                  <c:v>1.9125050280963896E-2</c:v>
                </c:pt>
                <c:pt idx="542">
                  <c:v>1.8473250878665137E-2</c:v>
                </c:pt>
                <c:pt idx="543">
                  <c:v>2.2360869088383195E-2</c:v>
                </c:pt>
                <c:pt idx="544">
                  <c:v>2.7076495064244144E-2</c:v>
                </c:pt>
                <c:pt idx="545">
                  <c:v>2.9074728757771506E-2</c:v>
                </c:pt>
                <c:pt idx="546">
                  <c:v>2.7181114231185299E-2</c:v>
                </c:pt>
                <c:pt idx="547">
                  <c:v>2.4439893855493278E-2</c:v>
                </c:pt>
                <c:pt idx="548">
                  <c:v>2.3449675618861354E-2</c:v>
                </c:pt>
                <c:pt idx="549">
                  <c:v>2.7909674145492724E-2</c:v>
                </c:pt>
                <c:pt idx="550">
                  <c:v>3.0565946663448695E-2</c:v>
                </c:pt>
                <c:pt idx="551">
                  <c:v>2.8676683039583928E-2</c:v>
                </c:pt>
                <c:pt idx="552">
                  <c:v>2.5703735673524131E-2</c:v>
                </c:pt>
                <c:pt idx="553">
                  <c:v>2.6109941632379563E-2</c:v>
                </c:pt>
                <c:pt idx="554">
                  <c:v>2.7368471329973998E-2</c:v>
                </c:pt>
                <c:pt idx="555">
                  <c:v>2.8224749100097757E-2</c:v>
                </c:pt>
                <c:pt idx="556">
                  <c:v>2.5376609798983152E-2</c:v>
                </c:pt>
                <c:pt idx="557">
                  <c:v>2.3005390037315498E-2</c:v>
                </c:pt>
                <c:pt idx="558">
                  <c:v>2.6308003645013622E-2</c:v>
                </c:pt>
                <c:pt idx="559">
                  <c:v>2.9841742956496997E-2</c:v>
                </c:pt>
                <c:pt idx="560">
                  <c:v>3.7667917935642281E-2</c:v>
                </c:pt>
                <c:pt idx="561">
                  <c:v>3.4803766000211622E-2</c:v>
                </c:pt>
                <c:pt idx="562">
                  <c:v>2.8652389260330313E-2</c:v>
                </c:pt>
                <c:pt idx="563">
                  <c:v>2.8146431664443083E-2</c:v>
                </c:pt>
                <c:pt idx="564">
                  <c:v>3.1827107391649845E-2</c:v>
                </c:pt>
                <c:pt idx="565">
                  <c:v>2.9513585341119697E-2</c:v>
                </c:pt>
                <c:pt idx="566">
                  <c:v>2.8301448197308288E-2</c:v>
                </c:pt>
                <c:pt idx="567">
                  <c:v>2.9953863631094313E-2</c:v>
                </c:pt>
                <c:pt idx="568">
                  <c:v>3.2001668443249587E-2</c:v>
                </c:pt>
                <c:pt idx="569">
                  <c:v>3.3905763284968193E-2</c:v>
                </c:pt>
                <c:pt idx="570">
                  <c:v>3.3198035100666656E-2</c:v>
                </c:pt>
                <c:pt idx="571">
                  <c:v>3.2342165409043444E-2</c:v>
                </c:pt>
                <c:pt idx="572">
                  <c:v>1.9805471816165099E-2</c:v>
                </c:pt>
                <c:pt idx="573">
                  <c:v>1.5788636725050598E-2</c:v>
                </c:pt>
                <c:pt idx="574">
                  <c:v>1.833807626636319E-2</c:v>
                </c:pt>
                <c:pt idx="575">
                  <c:v>2.2060078997393262E-2</c:v>
                </c:pt>
                <c:pt idx="576">
                  <c:v>2.0729731872812351E-2</c:v>
                </c:pt>
                <c:pt idx="577">
                  <c:v>2.3448025995493893E-2</c:v>
                </c:pt>
                <c:pt idx="578">
                  <c:v>2.53410645055554E-2</c:v>
                </c:pt>
                <c:pt idx="579">
                  <c:v>2.3140123804164414E-2</c:v>
                </c:pt>
                <c:pt idx="580">
                  <c:v>2.3464690692713619E-2</c:v>
                </c:pt>
                <c:pt idx="581">
                  <c:v>2.3150585204681828E-2</c:v>
                </c:pt>
                <c:pt idx="582">
                  <c:v>2.1182799299114929E-2</c:v>
                </c:pt>
                <c:pt idx="583">
                  <c:v>1.8612671747232579E-2</c:v>
                </c:pt>
                <c:pt idx="584">
                  <c:v>2.5154496575418905E-2</c:v>
                </c:pt>
                <c:pt idx="585">
                  <c:v>3.0572080332781804E-2</c:v>
                </c:pt>
                <c:pt idx="586">
                  <c:v>3.5557393724639841E-2</c:v>
                </c:pt>
                <c:pt idx="587">
                  <c:v>3.4146721758790077E-2</c:v>
                </c:pt>
                <c:pt idx="588">
                  <c:v>3.3215328102631281E-2</c:v>
                </c:pt>
                <c:pt idx="589">
                  <c:v>3.2126026063676649E-2</c:v>
                </c:pt>
                <c:pt idx="590">
                  <c:v>3.1659593231549321E-2</c:v>
                </c:pt>
                <c:pt idx="591">
                  <c:v>3.1670076782610579E-2</c:v>
                </c:pt>
                <c:pt idx="592">
                  <c:v>3.3413777972795211E-2</c:v>
                </c:pt>
                <c:pt idx="593">
                  <c:v>3.8576057448112877E-2</c:v>
                </c:pt>
                <c:pt idx="594">
                  <c:v>4.1377501393457861E-2</c:v>
                </c:pt>
                <c:pt idx="595">
                  <c:v>3.9821752331855143E-2</c:v>
                </c:pt>
                <c:pt idx="596">
                  <c:v>3.7061620657011352E-2</c:v>
                </c:pt>
                <c:pt idx="597">
                  <c:v>2.7831427269373377E-2</c:v>
                </c:pt>
                <c:pt idx="598">
                  <c:v>1.0805034433626348E-2</c:v>
                </c:pt>
                <c:pt idx="599">
                  <c:v>3.0585321199718685E-3</c:v>
                </c:pt>
                <c:pt idx="600">
                  <c:v>7.6260445532860821E-4</c:v>
                </c:pt>
                <c:pt idx="601">
                  <c:v>6.9669231923508157E-4</c:v>
                </c:pt>
                <c:pt idx="602">
                  <c:v>-3.2376291578958272E-3</c:v>
                </c:pt>
                <c:pt idx="603">
                  <c:v>-3.7639281334967967E-3</c:v>
                </c:pt>
                <c:pt idx="604">
                  <c:v>-7.0059231896056895E-3</c:v>
                </c:pt>
                <c:pt idx="605">
                  <c:v>-8.1790969265147506E-3</c:v>
                </c:pt>
                <c:pt idx="606">
                  <c:v>-1.2373406097497042E-2</c:v>
                </c:pt>
                <c:pt idx="607">
                  <c:v>-8.6761060459643602E-3</c:v>
                </c:pt>
                <c:pt idx="608">
                  <c:v>-8.0896471402940318E-3</c:v>
                </c:pt>
                <c:pt idx="609">
                  <c:v>1.8157441912021177E-3</c:v>
                </c:pt>
                <c:pt idx="610">
                  <c:v>1.5932851361020184E-2</c:v>
                </c:pt>
                <c:pt idx="611">
                  <c:v>2.1859800942677143E-2</c:v>
                </c:pt>
                <c:pt idx="612">
                  <c:v>2.3536861537140519E-2</c:v>
                </c:pt>
                <c:pt idx="613">
                  <c:v>2.1293231794179635E-2</c:v>
                </c:pt>
                <c:pt idx="614">
                  <c:v>2.3412375112559447E-2</c:v>
                </c:pt>
                <c:pt idx="615">
                  <c:v>2.2208665125438953E-2</c:v>
                </c:pt>
                <c:pt idx="616">
                  <c:v>2.1176747268723428E-2</c:v>
                </c:pt>
                <c:pt idx="617">
                  <c:v>1.4601487778958644E-2</c:v>
                </c:pt>
                <c:pt idx="618">
                  <c:v>1.5408156759399105E-2</c:v>
                </c:pt>
                <c:pt idx="619">
                  <c:v>1.383797071351367E-2</c:v>
                </c:pt>
                <c:pt idx="620">
                  <c:v>1.3084962342388096E-2</c:v>
                </c:pt>
                <c:pt idx="621">
                  <c:v>1.2202446811873768E-2</c:v>
                </c:pt>
                <c:pt idx="622">
                  <c:v>1.1594050559730951E-2</c:v>
                </c:pt>
                <c:pt idx="623">
                  <c:v>1.3459416863672136E-2</c:v>
                </c:pt>
                <c:pt idx="624">
                  <c:v>1.4764171717383645E-2</c:v>
                </c:pt>
                <c:pt idx="625">
                  <c:v>1.7860326582836095E-2</c:v>
                </c:pt>
                <c:pt idx="626">
                  <c:v>2.071898437172659E-2</c:v>
                </c:pt>
                <c:pt idx="627">
                  <c:v>2.4574114986336104E-2</c:v>
                </c:pt>
                <c:pt idx="628">
                  <c:v>2.7489610267254383E-2</c:v>
                </c:pt>
                <c:pt idx="629">
                  <c:v>2.7881936443429511E-2</c:v>
                </c:pt>
                <c:pt idx="630">
                  <c:v>2.8883586587969523E-2</c:v>
                </c:pt>
                <c:pt idx="631">
                  <c:v>3.0005016512687721E-2</c:v>
                </c:pt>
                <c:pt idx="632">
                  <c:v>3.0551408016873172E-2</c:v>
                </c:pt>
                <c:pt idx="633">
                  <c:v>2.7566965447598735E-2</c:v>
                </c:pt>
                <c:pt idx="634">
                  <c:v>2.7743718697396114E-2</c:v>
                </c:pt>
                <c:pt idx="635">
                  <c:v>2.6011860330098724E-2</c:v>
                </c:pt>
                <c:pt idx="636">
                  <c:v>2.6308719284105164E-2</c:v>
                </c:pt>
                <c:pt idx="637">
                  <c:v>2.577946297937217E-2</c:v>
                </c:pt>
                <c:pt idx="638">
                  <c:v>2.3510457073661284E-2</c:v>
                </c:pt>
                <c:pt idx="639">
                  <c:v>2.0632779446931204E-2</c:v>
                </c:pt>
                <c:pt idx="640">
                  <c:v>1.6321457316638144E-2</c:v>
                </c:pt>
                <c:pt idx="641">
                  <c:v>1.5947256868019899E-2</c:v>
                </c:pt>
                <c:pt idx="642">
                  <c:v>1.446356645917235E-2</c:v>
                </c:pt>
                <c:pt idx="643">
                  <c:v>1.5372127238597599E-2</c:v>
                </c:pt>
                <c:pt idx="644">
                  <c:v>1.7011317237256796E-2</c:v>
                </c:pt>
                <c:pt idx="645">
                  <c:v>1.9928068486905426E-2</c:v>
                </c:pt>
                <c:pt idx="646">
                  <c:v>1.7157358353217189E-2</c:v>
                </c:pt>
                <c:pt idx="647">
                  <c:v>1.6470469357853679E-2</c:v>
                </c:pt>
                <c:pt idx="648">
                  <c:v>1.4720096657269366E-2</c:v>
                </c:pt>
                <c:pt idx="649">
                  <c:v>1.6001044638193518E-2</c:v>
                </c:pt>
                <c:pt idx="650">
                  <c:v>1.2813700031081732E-2</c:v>
                </c:pt>
                <c:pt idx="651">
                  <c:v>1.0683568131526933E-2</c:v>
                </c:pt>
                <c:pt idx="652">
                  <c:v>1.2540724775700562E-2</c:v>
                </c:pt>
                <c:pt idx="653">
                  <c:v>1.5295734245393877E-2</c:v>
                </c:pt>
                <c:pt idx="654">
                  <c:v>1.6172371613627723E-2</c:v>
                </c:pt>
                <c:pt idx="655">
                  <c:v>1.4319976016788249E-2</c:v>
                </c:pt>
                <c:pt idx="656">
                  <c:v>1.1626053517703072E-2</c:v>
                </c:pt>
                <c:pt idx="657">
                  <c:v>1.0320645263827144E-2</c:v>
                </c:pt>
                <c:pt idx="658">
                  <c:v>1.252422841807066E-2</c:v>
                </c:pt>
                <c:pt idx="659">
                  <c:v>1.4613052338585453E-2</c:v>
                </c:pt>
                <c:pt idx="660">
                  <c:v>1.4605782778670973E-2</c:v>
                </c:pt>
                <c:pt idx="661">
                  <c:v>1.1458343631672196E-2</c:v>
                </c:pt>
                <c:pt idx="662">
                  <c:v>1.4789882690689593E-2</c:v>
                </c:pt>
                <c:pt idx="663">
                  <c:v>1.74162869031107E-2</c:v>
                </c:pt>
                <c:pt idx="664">
                  <c:v>1.841474763875417E-2</c:v>
                </c:pt>
                <c:pt idx="665">
                  <c:v>1.7288048525082589E-2</c:v>
                </c:pt>
                <c:pt idx="666">
                  <c:v>1.7533127448175145E-2</c:v>
                </c:pt>
                <c:pt idx="667">
                  <c:v>1.5832044373072618E-2</c:v>
                </c:pt>
                <c:pt idx="668">
                  <c:v>1.5628539071347758E-2</c:v>
                </c:pt>
                <c:pt idx="669">
                  <c:v>1.3685835357041043E-2</c:v>
                </c:pt>
                <c:pt idx="670">
                  <c:v>1.1348353212585316E-2</c:v>
                </c:pt>
                <c:pt idx="671">
                  <c:v>7.7107725469065524E-3</c:v>
                </c:pt>
                <c:pt idx="672">
                  <c:v>1.1735482230523786E-3</c:v>
                </c:pt>
                <c:pt idx="673">
                  <c:v>2.2872111662821659E-3</c:v>
                </c:pt>
                <c:pt idx="674">
                  <c:v>2.243705430742704E-3</c:v>
                </c:pt>
                <c:pt idx="675">
                  <c:v>1.2074237083488093E-3</c:v>
                </c:pt>
                <c:pt idx="676">
                  <c:v>2.002605331207663E-3</c:v>
                </c:pt>
                <c:pt idx="677">
                  <c:v>2.9133001864511954E-3</c:v>
                </c:pt>
                <c:pt idx="678">
                  <c:v>2.307811651539815E-3</c:v>
                </c:pt>
                <c:pt idx="679">
                  <c:v>2.5506740374356962E-3</c:v>
                </c:pt>
                <c:pt idx="680">
                  <c:v>9.4054221774042546E-4</c:v>
                </c:pt>
                <c:pt idx="681">
                  <c:v>1.1444865813798888E-3</c:v>
                </c:pt>
                <c:pt idx="682">
                  <c:v>2.6305316391803668E-3</c:v>
                </c:pt>
                <c:pt idx="683">
                  <c:v>3.5390658421809995E-3</c:v>
                </c:pt>
                <c:pt idx="684">
                  <c:v>9.1722507667963971E-3</c:v>
                </c:pt>
                <c:pt idx="685">
                  <c:v>6.8752316124125468E-3</c:v>
                </c:pt>
                <c:pt idx="686">
                  <c:v>6.5797798304441102E-3</c:v>
                </c:pt>
                <c:pt idx="687">
                  <c:v>9.15173795491242E-3</c:v>
                </c:pt>
                <c:pt idx="688">
                  <c:v>8.3242781744801153E-3</c:v>
                </c:pt>
                <c:pt idx="689">
                  <c:v>8.3562492737905281E-3</c:v>
                </c:pt>
                <c:pt idx="690">
                  <c:v>8.0877658030686916E-3</c:v>
                </c:pt>
                <c:pt idx="691">
                  <c:v>9.7414218412930076E-3</c:v>
                </c:pt>
                <c:pt idx="692">
                  <c:v>1.2467426788983715E-2</c:v>
                </c:pt>
                <c:pt idx="693">
                  <c:v>1.4754749518024468E-2</c:v>
                </c:pt>
                <c:pt idx="694">
                  <c:v>1.4521937807381091E-2</c:v>
                </c:pt>
                <c:pt idx="695">
                  <c:v>1.733258409548899E-2</c:v>
                </c:pt>
                <c:pt idx="696">
                  <c:v>2.0123314587709107E-2</c:v>
                </c:pt>
                <c:pt idx="697">
                  <c:v>2.1811771770608335E-2</c:v>
                </c:pt>
                <c:pt idx="698">
                  <c:v>1.8933423584586384E-2</c:v>
                </c:pt>
                <c:pt idx="699">
                  <c:v>1.7867640681167751E-2</c:v>
                </c:pt>
                <c:pt idx="700">
                  <c:v>1.6135860675454472E-2</c:v>
                </c:pt>
                <c:pt idx="701">
                  <c:v>1.536408069983386E-2</c:v>
                </c:pt>
                <c:pt idx="702">
                  <c:v>1.518205024855579E-2</c:v>
                </c:pt>
                <c:pt idx="703">
                  <c:v>1.5903429775819156E-2</c:v>
                </c:pt>
                <c:pt idx="704">
                  <c:v>1.8303417658540377E-2</c:v>
                </c:pt>
                <c:pt idx="705">
                  <c:v>1.7681203696631842E-2</c:v>
                </c:pt>
                <c:pt idx="706">
                  <c:v>1.90472555156882E-2</c:v>
                </c:pt>
                <c:pt idx="707">
                  <c:v>1.8456263987429278E-2</c:v>
                </c:pt>
                <c:pt idx="708">
                  <c:v>1.8008957036587336E-2</c:v>
                </c:pt>
                <c:pt idx="709">
                  <c:v>1.9232409785874927E-2</c:v>
                </c:pt>
                <c:pt idx="710">
                  <c:v>2.1485579797481336E-2</c:v>
                </c:pt>
                <c:pt idx="711">
                  <c:v>2.1284452313547808E-2</c:v>
                </c:pt>
                <c:pt idx="712">
                  <c:v>2.3644266005094394E-2</c:v>
                </c:pt>
                <c:pt idx="713">
                  <c:v>2.3964667719573507E-2</c:v>
                </c:pt>
                <c:pt idx="714">
                  <c:v>2.4531120018150165E-2</c:v>
                </c:pt>
                <c:pt idx="715">
                  <c:v>2.2859298377970516E-2</c:v>
                </c:pt>
                <c:pt idx="716">
                  <c:v>2.0971727630626935E-2</c:v>
                </c:pt>
                <c:pt idx="717">
                  <c:v>2.0826297422042117E-2</c:v>
                </c:pt>
                <c:pt idx="718">
                  <c:v>1.9711952653856279E-2</c:v>
                </c:pt>
                <c:pt idx="719">
                  <c:v>1.8841812928382495E-2</c:v>
                </c:pt>
                <c:pt idx="720">
                  <c:v>1.4745083418771454E-2</c:v>
                </c:pt>
                <c:pt idx="721">
                  <c:v>1.3717357339483538E-2</c:v>
                </c:pt>
                <c:pt idx="722">
                  <c:v>1.5004134266098035E-2</c:v>
                </c:pt>
                <c:pt idx="723">
                  <c:v>1.616835859639365E-2</c:v>
                </c:pt>
                <c:pt idx="724">
                  <c:v>1.4948568045585642E-2</c:v>
                </c:pt>
                <c:pt idx="725">
                  <c:v>1.4555798767929229E-2</c:v>
                </c:pt>
                <c:pt idx="726">
                  <c:v>1.5344301017724771E-2</c:v>
                </c:pt>
                <c:pt idx="727">
                  <c:v>1.5221640359935007E-2</c:v>
                </c:pt>
                <c:pt idx="728">
                  <c:v>1.3859618446360633E-2</c:v>
                </c:pt>
                <c:pt idx="729">
                  <c:v>1.4345316865166824E-2</c:v>
                </c:pt>
                <c:pt idx="730">
                  <c:v>1.4399456347056194E-2</c:v>
                </c:pt>
                <c:pt idx="731">
                  <c:v>1.6446704234659215E-2</c:v>
                </c:pt>
                <c:pt idx="732">
                  <c:v>1.878352560805352E-2</c:v>
                </c:pt>
                <c:pt idx="733">
                  <c:v>1.8449033512839108E-2</c:v>
                </c:pt>
                <c:pt idx="734">
                  <c:v>1.3409365503606274E-2</c:v>
                </c:pt>
                <c:pt idx="735">
                  <c:v>4.7623826510596601E-3</c:v>
                </c:pt>
                <c:pt idx="736">
                  <c:v>5.4137805322638233E-3</c:v>
                </c:pt>
                <c:pt idx="737">
                  <c:v>9.1944396398691008E-3</c:v>
                </c:pt>
                <c:pt idx="738">
                  <c:v>1.0087057668890065E-2</c:v>
                </c:pt>
                <c:pt idx="739">
                  <c:v>1.2414294147028215E-2</c:v>
                </c:pt>
                <c:pt idx="740">
                  <c:v>1.3533998384271051E-2</c:v>
                </c:pt>
                <c:pt idx="741">
                  <c:v>1.213115051142899E-2</c:v>
                </c:pt>
                <c:pt idx="742">
                  <c:v>1.1524429436633676E-2</c:v>
                </c:pt>
                <c:pt idx="743">
                  <c:v>1.2632054176072272E-2</c:v>
                </c:pt>
                <c:pt idx="744">
                  <c:v>1.4542405582552709E-2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ED1-4B9F-8CD9-27DA8C0E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PCE All Items Less Food &amp; Energy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 Less F&amp;E'!$K$16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'PCE All Items Less F&amp;E'!$J$17:$J$36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'PCE All Items Less F&amp;E'!$K$17:$K$36</c:f>
              <c:numCache>
                <c:formatCode>0.00%</c:formatCode>
                <c:ptCount val="20"/>
                <c:pt idx="0">
                  <c:v>1.3440860215053765E-3</c:v>
                </c:pt>
                <c:pt idx="1">
                  <c:v>1.3440860215053765E-3</c:v>
                </c:pt>
                <c:pt idx="2">
                  <c:v>0</c:v>
                </c:pt>
                <c:pt idx="3">
                  <c:v>0</c:v>
                </c:pt>
                <c:pt idx="4">
                  <c:v>1.3440860215053765E-3</c:v>
                </c:pt>
                <c:pt idx="5">
                  <c:v>1.6129032258064516E-2</c:v>
                </c:pt>
                <c:pt idx="6">
                  <c:v>0.16532258064516128</c:v>
                </c:pt>
                <c:pt idx="7">
                  <c:v>0.29435483870967744</c:v>
                </c:pt>
                <c:pt idx="8">
                  <c:v>0.19220430107526881</c:v>
                </c:pt>
                <c:pt idx="9">
                  <c:v>0.13306451612903225</c:v>
                </c:pt>
                <c:pt idx="10">
                  <c:v>6.8548387096774188E-2</c:v>
                </c:pt>
                <c:pt idx="11">
                  <c:v>5.6451612903225805E-2</c:v>
                </c:pt>
                <c:pt idx="12">
                  <c:v>3.2258064516129031E-2</c:v>
                </c:pt>
                <c:pt idx="13">
                  <c:v>2.0161290322580645E-2</c:v>
                </c:pt>
                <c:pt idx="14">
                  <c:v>8.0645161290322578E-3</c:v>
                </c:pt>
                <c:pt idx="15">
                  <c:v>8.0645161290322578E-3</c:v>
                </c:pt>
                <c:pt idx="16">
                  <c:v>1.3440860215053765E-3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962-8626-DC1792F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PCE All Items Less Food &amp; Energy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 Less F&amp;E'!$R$16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'PCE All Items Less F&amp;E'!$Q$17:$Q$36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'PCE All Items Less F&amp;E'!$R$17:$R$36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1.227830832196453E-2</c:v>
                </c:pt>
                <c:pt idx="4">
                  <c:v>0.40791268758526605</c:v>
                </c:pt>
                <c:pt idx="5">
                  <c:v>0.17462482946793997</c:v>
                </c:pt>
                <c:pt idx="6">
                  <c:v>0.12005457025920874</c:v>
                </c:pt>
                <c:pt idx="7">
                  <c:v>0.11732605729877217</c:v>
                </c:pt>
                <c:pt idx="8">
                  <c:v>3.4106412005457026E-2</c:v>
                </c:pt>
                <c:pt idx="9">
                  <c:v>6.0027285129604369E-2</c:v>
                </c:pt>
                <c:pt idx="10">
                  <c:v>2.5920873124147339E-2</c:v>
                </c:pt>
                <c:pt idx="11">
                  <c:v>1.9099590723055934E-2</c:v>
                </c:pt>
                <c:pt idx="12">
                  <c:v>2.4556616643929059E-2</c:v>
                </c:pt>
                <c:pt idx="13">
                  <c:v>4.0927694406548429E-3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F-4FA0-8B61-596809E9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'PCE All Items Less F&amp;E'!$C$1</c:f>
          <c:strCache>
            <c:ptCount val="1"/>
            <c:pt idx="0">
              <c:v>PCE All Items Less F&amp;E MoM%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 Less F&amp;E'!$C$1</c:f>
              <c:strCache>
                <c:ptCount val="1"/>
                <c:pt idx="0">
                  <c:v>PCE All Items Less F&amp;E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'PCE All Items Less F&amp;E'!$A$2:$A$2000</c:f>
              <c:numCache>
                <c:formatCode>d\-mmm\-yy</c:formatCode>
                <c:ptCount val="1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</c:numCache>
            </c:numRef>
          </c:cat>
          <c:val>
            <c:numRef>
              <c:f>'PCE All Items Less F&amp;E'!$C$2:$C$2000</c:f>
              <c:numCache>
                <c:formatCode>0.00%</c:formatCode>
                <c:ptCount val="1999"/>
                <c:pt idx="1">
                  <c:v>7.7718658456382705E-4</c:v>
                </c:pt>
                <c:pt idx="2">
                  <c:v>1.1350059737158524E-3</c:v>
                </c:pt>
                <c:pt idx="3">
                  <c:v>2.5061161167132529E-3</c:v>
                </c:pt>
                <c:pt idx="4">
                  <c:v>1.2499255996667458E-3</c:v>
                </c:pt>
                <c:pt idx="5">
                  <c:v>2.9128522173345051E-3</c:v>
                </c:pt>
                <c:pt idx="6">
                  <c:v>2.3709323691543105E-3</c:v>
                </c:pt>
                <c:pt idx="7">
                  <c:v>1.5965939329429801E-3</c:v>
                </c:pt>
                <c:pt idx="8">
                  <c:v>2.6567481402763882E-3</c:v>
                </c:pt>
                <c:pt idx="9">
                  <c:v>1.7075899428840025E-3</c:v>
                </c:pt>
                <c:pt idx="10">
                  <c:v>1.8222431225016766E-3</c:v>
                </c:pt>
                <c:pt idx="11">
                  <c:v>1.5255530129671957E-3</c:v>
                </c:pt>
                <c:pt idx="12">
                  <c:v>2.3434296092328388E-4</c:v>
                </c:pt>
                <c:pt idx="13">
                  <c:v>1.8743044573303891E-3</c:v>
                </c:pt>
                <c:pt idx="14">
                  <c:v>1.1692487576731025E-4</c:v>
                </c:pt>
                <c:pt idx="15">
                  <c:v>1.8121236920560779E-3</c:v>
                </c:pt>
                <c:pt idx="16">
                  <c:v>1.6337962422685592E-3</c:v>
                </c:pt>
                <c:pt idx="17">
                  <c:v>5.8254689502490464E-4</c:v>
                </c:pt>
                <c:pt idx="18">
                  <c:v>1.7466231951561717E-3</c:v>
                </c:pt>
                <c:pt idx="19">
                  <c:v>1.4529815180752692E-3</c:v>
                </c:pt>
                <c:pt idx="20">
                  <c:v>7.5445418141706355E-4</c:v>
                </c:pt>
                <c:pt idx="21">
                  <c:v>6.3790303873800802E-4</c:v>
                </c:pt>
                <c:pt idx="22">
                  <c:v>2.6658939437844698E-3</c:v>
                </c:pt>
                <c:pt idx="23">
                  <c:v>-3.4680076296145224E-4</c:v>
                </c:pt>
                <c:pt idx="24">
                  <c:v>2.8910089621270174E-4</c:v>
                </c:pt>
                <c:pt idx="25">
                  <c:v>9.8265895953764115E-4</c:v>
                </c:pt>
                <c:pt idx="26">
                  <c:v>2.8873361436732026E-4</c:v>
                </c:pt>
                <c:pt idx="27">
                  <c:v>1.3855213023901136E-3</c:v>
                </c:pt>
                <c:pt idx="28">
                  <c:v>1.3259541104577721E-3</c:v>
                </c:pt>
                <c:pt idx="29">
                  <c:v>1.4969197996430594E-3</c:v>
                </c:pt>
                <c:pt idx="30">
                  <c:v>1.5521701638403496E-3</c:v>
                </c:pt>
                <c:pt idx="31">
                  <c:v>1.033176443577144E-3</c:v>
                </c:pt>
                <c:pt idx="32">
                  <c:v>2.0068807339450601E-3</c:v>
                </c:pt>
                <c:pt idx="33">
                  <c:v>3.4334763948495883E-4</c:v>
                </c:pt>
                <c:pt idx="34">
                  <c:v>1.1440993078193351E-4</c:v>
                </c:pt>
                <c:pt idx="35">
                  <c:v>9.1517474117708275E-4</c:v>
                </c:pt>
                <c:pt idx="36">
                  <c:v>1.1429224527115256E-3</c:v>
                </c:pt>
                <c:pt idx="37">
                  <c:v>1.6553456247503373E-3</c:v>
                </c:pt>
                <c:pt idx="38">
                  <c:v>2.3364485981307581E-3</c:v>
                </c:pt>
                <c:pt idx="39">
                  <c:v>2.2741486156130364E-4</c:v>
                </c:pt>
                <c:pt idx="40">
                  <c:v>1.3641789348035616E-3</c:v>
                </c:pt>
                <c:pt idx="41">
                  <c:v>1.8164273145258036E-3</c:v>
                </c:pt>
                <c:pt idx="42">
                  <c:v>8.4990651028382658E-4</c:v>
                </c:pt>
                <c:pt idx="43">
                  <c:v>1.6983695652172948E-4</c:v>
                </c:pt>
                <c:pt idx="44">
                  <c:v>1.9810946963265685E-3</c:v>
                </c:pt>
                <c:pt idx="45">
                  <c:v>-5.6490792000984946E-5</c:v>
                </c:pt>
                <c:pt idx="46">
                  <c:v>6.7792780068920422E-4</c:v>
                </c:pt>
                <c:pt idx="47">
                  <c:v>2.8227855247542344E-4</c:v>
                </c:pt>
                <c:pt idx="48">
                  <c:v>1.9753922564622606E-3</c:v>
                </c:pt>
                <c:pt idx="49">
                  <c:v>1.1265701571565589E-3</c:v>
                </c:pt>
                <c:pt idx="50">
                  <c:v>5.6265121251342087E-4</c:v>
                </c:pt>
                <c:pt idx="51">
                  <c:v>1.2371365911263421E-3</c:v>
                </c:pt>
                <c:pt idx="52">
                  <c:v>1.7972479640551153E-3</c:v>
                </c:pt>
                <c:pt idx="53">
                  <c:v>1.7379604193530351E-3</c:v>
                </c:pt>
                <c:pt idx="54">
                  <c:v>8.9545556301784401E-4</c:v>
                </c:pt>
                <c:pt idx="55">
                  <c:v>8.946544397225864E-4</c:v>
                </c:pt>
                <c:pt idx="56">
                  <c:v>1.7877094972067464E-3</c:v>
                </c:pt>
                <c:pt idx="57">
                  <c:v>2.2306491188937017E-3</c:v>
                </c:pt>
                <c:pt idx="58">
                  <c:v>9.45915869129621E-4</c:v>
                </c:pt>
                <c:pt idx="59">
                  <c:v>1.3897381733281033E-3</c:v>
                </c:pt>
                <c:pt idx="60">
                  <c:v>1.3878094815145126E-3</c:v>
                </c:pt>
                <c:pt idx="61">
                  <c:v>1.9402405898332198E-3</c:v>
                </c:pt>
                <c:pt idx="62">
                  <c:v>8.8524952971114068E-4</c:v>
                </c:pt>
                <c:pt idx="63">
                  <c:v>9.3974571586508127E-4</c:v>
                </c:pt>
                <c:pt idx="64">
                  <c:v>8.8363616280995316E-4</c:v>
                </c:pt>
                <c:pt idx="65">
                  <c:v>7.1732053192063994E-4</c:v>
                </c:pt>
                <c:pt idx="66">
                  <c:v>9.92501102778931E-4</c:v>
                </c:pt>
                <c:pt idx="67">
                  <c:v>1.2669384157761865E-3</c:v>
                </c:pt>
                <c:pt idx="68">
                  <c:v>4.4011663090715025E-4</c:v>
                </c:pt>
                <c:pt idx="69">
                  <c:v>3.8493263678862633E-4</c:v>
                </c:pt>
                <c:pt idx="70">
                  <c:v>1.4291996481969882E-3</c:v>
                </c:pt>
                <c:pt idx="71">
                  <c:v>1.4271599516961775E-3</c:v>
                </c:pt>
                <c:pt idx="72">
                  <c:v>1.315500986625695E-3</c:v>
                </c:pt>
                <c:pt idx="73">
                  <c:v>1.259032187431508E-3</c:v>
                </c:pt>
                <c:pt idx="74">
                  <c:v>5.4671696462738062E-4</c:v>
                </c:pt>
                <c:pt idx="75">
                  <c:v>1.2021201027268003E-3</c:v>
                </c:pt>
                <c:pt idx="76">
                  <c:v>1.8555913332969354E-3</c:v>
                </c:pt>
                <c:pt idx="77">
                  <c:v>-2.7237566051097062E-4</c:v>
                </c:pt>
                <c:pt idx="78">
                  <c:v>9.8081952920670012E-4</c:v>
                </c:pt>
                <c:pt idx="79">
                  <c:v>1.9052803483941005E-3</c:v>
                </c:pt>
                <c:pt idx="80">
                  <c:v>1.1953273566964739E-3</c:v>
                </c:pt>
                <c:pt idx="81">
                  <c:v>-3.7987735388278487E-4</c:v>
                </c:pt>
                <c:pt idx="82">
                  <c:v>1.9001085776328974E-3</c:v>
                </c:pt>
                <c:pt idx="83">
                  <c:v>3.0344080195070511E-3</c:v>
                </c:pt>
                <c:pt idx="84">
                  <c:v>2.7010966452367668E-4</c:v>
                </c:pt>
                <c:pt idx="85">
                  <c:v>2.4843378699503926E-3</c:v>
                </c:pt>
                <c:pt idx="86">
                  <c:v>1.2390906152353054E-3</c:v>
                </c:pt>
                <c:pt idx="87">
                  <c:v>3.5512510088779869E-3</c:v>
                </c:pt>
                <c:pt idx="88">
                  <c:v>2.6808214036782019E-3</c:v>
                </c:pt>
                <c:pt idx="89">
                  <c:v>3.2618576546707967E-3</c:v>
                </c:pt>
                <c:pt idx="90">
                  <c:v>2.9314572007248518E-3</c:v>
                </c:pt>
                <c:pt idx="91">
                  <c:v>1.8600201945049299E-3</c:v>
                </c:pt>
                <c:pt idx="92">
                  <c:v>3.0235518777848025E-3</c:v>
                </c:pt>
                <c:pt idx="93">
                  <c:v>3.2788619176054024E-3</c:v>
                </c:pt>
                <c:pt idx="94">
                  <c:v>2.5301776395549869E-3</c:v>
                </c:pt>
                <c:pt idx="95">
                  <c:v>3.04958199695049E-3</c:v>
                </c:pt>
                <c:pt idx="96">
                  <c:v>9.4354458248147033E-4</c:v>
                </c:pt>
                <c:pt idx="97">
                  <c:v>1.7805708300604461E-3</c:v>
                </c:pt>
                <c:pt idx="98">
                  <c:v>1.5160227926185321E-3</c:v>
                </c:pt>
                <c:pt idx="99">
                  <c:v>2.7664683161079395E-3</c:v>
                </c:pt>
                <c:pt idx="100">
                  <c:v>2.1862474623914885E-3</c:v>
                </c:pt>
                <c:pt idx="101">
                  <c:v>2.5450579130525952E-3</c:v>
                </c:pt>
                <c:pt idx="102">
                  <c:v>3.4193347839601707E-3</c:v>
                </c:pt>
                <c:pt idx="103">
                  <c:v>3.0462618752582493E-3</c:v>
                </c:pt>
                <c:pt idx="104">
                  <c:v>3.551757862768179E-3</c:v>
                </c:pt>
                <c:pt idx="105">
                  <c:v>3.7443578169882308E-3</c:v>
                </c:pt>
                <c:pt idx="106">
                  <c:v>3.1682763554601312E-3</c:v>
                </c:pt>
                <c:pt idx="107">
                  <c:v>2.4451123223472315E-3</c:v>
                </c:pt>
                <c:pt idx="108">
                  <c:v>4.4209563494079784E-3</c:v>
                </c:pt>
                <c:pt idx="109">
                  <c:v>4.3509055954671361E-3</c:v>
                </c:pt>
                <c:pt idx="110">
                  <c:v>3.9794479145678352E-3</c:v>
                </c:pt>
                <c:pt idx="111">
                  <c:v>3.6626360945262171E-3</c:v>
                </c:pt>
                <c:pt idx="112">
                  <c:v>3.7992401519695296E-3</c:v>
                </c:pt>
                <c:pt idx="113">
                  <c:v>3.8844621513944855E-3</c:v>
                </c:pt>
                <c:pt idx="114">
                  <c:v>3.3237424347654088E-3</c:v>
                </c:pt>
                <c:pt idx="115">
                  <c:v>3.9060568603213053E-3</c:v>
                </c:pt>
                <c:pt idx="116">
                  <c:v>4.0878644602049263E-3</c:v>
                </c:pt>
                <c:pt idx="117">
                  <c:v>4.0221709913179637E-3</c:v>
                </c:pt>
                <c:pt idx="118">
                  <c:v>3.7617861155894161E-3</c:v>
                </c:pt>
                <c:pt idx="119">
                  <c:v>3.0662902754794441E-3</c:v>
                </c:pt>
                <c:pt idx="120">
                  <c:v>3.7847542335871509E-3</c:v>
                </c:pt>
                <c:pt idx="121">
                  <c:v>3.3837675835066694E-3</c:v>
                </c:pt>
                <c:pt idx="122">
                  <c:v>4.6731223201810224E-3</c:v>
                </c:pt>
                <c:pt idx="123">
                  <c:v>3.8841469262491657E-3</c:v>
                </c:pt>
                <c:pt idx="124">
                  <c:v>3.9646524958205642E-3</c:v>
                </c:pt>
                <c:pt idx="125">
                  <c:v>3.473213436102407E-3</c:v>
                </c:pt>
                <c:pt idx="126">
                  <c:v>4.6465316959840575E-3</c:v>
                </c:pt>
                <c:pt idx="127">
                  <c:v>2.8316579357212657E-3</c:v>
                </c:pt>
                <c:pt idx="128">
                  <c:v>4.0001882441527137E-3</c:v>
                </c:pt>
                <c:pt idx="129">
                  <c:v>4.2654917033844164E-3</c:v>
                </c:pt>
                <c:pt idx="130">
                  <c:v>3.8273045507584147E-3</c:v>
                </c:pt>
                <c:pt idx="131">
                  <c:v>3.7197191612032832E-3</c:v>
                </c:pt>
                <c:pt idx="132">
                  <c:v>3.3353407143188463E-3</c:v>
                </c:pt>
                <c:pt idx="133">
                  <c:v>3.832125213537152E-3</c:v>
                </c:pt>
                <c:pt idx="134">
                  <c:v>3.7255082329132883E-3</c:v>
                </c:pt>
                <c:pt idx="135">
                  <c:v>3.9407964074600343E-3</c:v>
                </c:pt>
                <c:pt idx="136">
                  <c:v>3.5145374047196309E-3</c:v>
                </c:pt>
                <c:pt idx="137">
                  <c:v>3.6386791594651413E-3</c:v>
                </c:pt>
                <c:pt idx="138">
                  <c:v>3.7614429438956876E-3</c:v>
                </c:pt>
                <c:pt idx="139">
                  <c:v>3.476454918957872E-3</c:v>
                </c:pt>
                <c:pt idx="140">
                  <c:v>4.1842886709260174E-3</c:v>
                </c:pt>
                <c:pt idx="141">
                  <c:v>4.92853622474132E-3</c:v>
                </c:pt>
                <c:pt idx="142">
                  <c:v>5.1272905613268804E-3</c:v>
                </c:pt>
                <c:pt idx="143">
                  <c:v>5.0567778566359411E-3</c:v>
                </c:pt>
                <c:pt idx="144">
                  <c:v>3.9279724600582711E-3</c:v>
                </c:pt>
                <c:pt idx="145">
                  <c:v>3.8246801776058437E-3</c:v>
                </c:pt>
                <c:pt idx="146">
                  <c:v>3.1969869492862735E-3</c:v>
                </c:pt>
                <c:pt idx="147">
                  <c:v>3.7106561313136055E-3</c:v>
                </c:pt>
                <c:pt idx="148">
                  <c:v>4.3928322894919436E-3</c:v>
                </c:pt>
                <c:pt idx="149">
                  <c:v>3.9405880569869378E-3</c:v>
                </c:pt>
                <c:pt idx="150">
                  <c:v>3.8388543823326682E-3</c:v>
                </c:pt>
                <c:pt idx="151">
                  <c:v>1.3749838869074882E-3</c:v>
                </c:pt>
                <c:pt idx="152">
                  <c:v>1.6734606307660105E-3</c:v>
                </c:pt>
                <c:pt idx="153">
                  <c:v>1.5849897189854634E-3</c:v>
                </c:pt>
                <c:pt idx="154">
                  <c:v>2.2240280569694182E-3</c:v>
                </c:pt>
                <c:pt idx="155">
                  <c:v>3.1579396577476881E-3</c:v>
                </c:pt>
                <c:pt idx="156">
                  <c:v>4.254051984515117E-3</c:v>
                </c:pt>
                <c:pt idx="157">
                  <c:v>2.7110602787308036E-3</c:v>
                </c:pt>
                <c:pt idx="158">
                  <c:v>1.9433061552109887E-3</c:v>
                </c:pt>
                <c:pt idx="159">
                  <c:v>2.3190116793860849E-3</c:v>
                </c:pt>
                <c:pt idx="160">
                  <c:v>2.3557126030624431E-3</c:v>
                </c:pt>
                <c:pt idx="161">
                  <c:v>1.9724693637737101E-3</c:v>
                </c:pt>
                <c:pt idx="162">
                  <c:v>2.8900523560209113E-3</c:v>
                </c:pt>
                <c:pt idx="163">
                  <c:v>2.0882058135649473E-3</c:v>
                </c:pt>
                <c:pt idx="164">
                  <c:v>3.3758439609903323E-3</c:v>
                </c:pt>
                <c:pt idx="165">
                  <c:v>5.3997923156812178E-4</c:v>
                </c:pt>
                <c:pt idx="166">
                  <c:v>2.6569246097642996E-3</c:v>
                </c:pt>
                <c:pt idx="167">
                  <c:v>3.0225240145744792E-3</c:v>
                </c:pt>
                <c:pt idx="168">
                  <c:v>6.1919504643959122E-4</c:v>
                </c:pt>
                <c:pt idx="169">
                  <c:v>3.1353135313532121E-3</c:v>
                </c:pt>
                <c:pt idx="170">
                  <c:v>4.0302681362067716E-3</c:v>
                </c:pt>
                <c:pt idx="171">
                  <c:v>5.816334889817254E-3</c:v>
                </c:pt>
                <c:pt idx="172">
                  <c:v>3.8687082586739141E-3</c:v>
                </c:pt>
                <c:pt idx="173">
                  <c:v>4.3000283964140795E-3</c:v>
                </c:pt>
                <c:pt idx="174">
                  <c:v>4.2816173203537033E-3</c:v>
                </c:pt>
                <c:pt idx="175">
                  <c:v>4.6655673088524807E-3</c:v>
                </c:pt>
                <c:pt idx="176">
                  <c:v>5.0442371592138713E-3</c:v>
                </c:pt>
                <c:pt idx="177">
                  <c:v>3.8637721569410033E-3</c:v>
                </c:pt>
                <c:pt idx="178">
                  <c:v>4.8408856439965398E-3</c:v>
                </c:pt>
                <c:pt idx="179">
                  <c:v>5.5283525509397524E-3</c:v>
                </c:pt>
                <c:pt idx="180">
                  <c:v>4.9088909833490124E-3</c:v>
                </c:pt>
                <c:pt idx="181">
                  <c:v>6.4090038688500162E-3</c:v>
                </c:pt>
                <c:pt idx="182">
                  <c:v>7.7660855046013388E-3</c:v>
                </c:pt>
                <c:pt idx="183">
                  <c:v>7.4750510538279524E-3</c:v>
                </c:pt>
                <c:pt idx="184">
                  <c:v>9.5995716525796304E-3</c:v>
                </c:pt>
                <c:pt idx="185">
                  <c:v>1.0303810894764842E-2</c:v>
                </c:pt>
                <c:pt idx="186">
                  <c:v>8.8488938882638202E-3</c:v>
                </c:pt>
                <c:pt idx="187">
                  <c:v>9.6261057013304896E-3</c:v>
                </c:pt>
                <c:pt idx="188">
                  <c:v>8.9821461439352213E-3</c:v>
                </c:pt>
                <c:pt idx="189">
                  <c:v>7.8076544200811338E-3</c:v>
                </c:pt>
                <c:pt idx="190">
                  <c:v>7.3127466241900141E-3</c:v>
                </c:pt>
                <c:pt idx="191">
                  <c:v>7.0440251572327917E-3</c:v>
                </c:pt>
                <c:pt idx="192">
                  <c:v>5.852753292173718E-3</c:v>
                </c:pt>
                <c:pt idx="193">
                  <c:v>7.0604931701259144E-3</c:v>
                </c:pt>
                <c:pt idx="194">
                  <c:v>5.2494363021420298E-3</c:v>
                </c:pt>
                <c:pt idx="195">
                  <c:v>4.8365050993586234E-3</c:v>
                </c:pt>
                <c:pt idx="196">
                  <c:v>4.2551707300060304E-3</c:v>
                </c:pt>
                <c:pt idx="197">
                  <c:v>4.8622929184176655E-3</c:v>
                </c:pt>
                <c:pt idx="198">
                  <c:v>6.1867072201291506E-3</c:v>
                </c:pt>
                <c:pt idx="199">
                  <c:v>3.4350096180268963E-3</c:v>
                </c:pt>
                <c:pt idx="200">
                  <c:v>5.4429686430232938E-3</c:v>
                </c:pt>
                <c:pt idx="201">
                  <c:v>4.9708896530591407E-3</c:v>
                </c:pt>
                <c:pt idx="202">
                  <c:v>6.6402412169259684E-3</c:v>
                </c:pt>
                <c:pt idx="203">
                  <c:v>6.0579544307206579E-3</c:v>
                </c:pt>
                <c:pt idx="204">
                  <c:v>5.1182551098918339E-3</c:v>
                </c:pt>
                <c:pt idx="205">
                  <c:v>3.993876056713086E-3</c:v>
                </c:pt>
                <c:pt idx="206">
                  <c:v>3.3149903865277164E-3</c:v>
                </c:pt>
                <c:pt idx="207">
                  <c:v>3.8987642899623864E-3</c:v>
                </c:pt>
                <c:pt idx="208">
                  <c:v>4.7064244339125594E-3</c:v>
                </c:pt>
                <c:pt idx="209">
                  <c:v>4.0619779211845675E-3</c:v>
                </c:pt>
                <c:pt idx="210">
                  <c:v>5.5136863397604596E-3</c:v>
                </c:pt>
                <c:pt idx="211">
                  <c:v>5.7430240103828467E-3</c:v>
                </c:pt>
                <c:pt idx="212">
                  <c:v>5.8715359550924884E-3</c:v>
                </c:pt>
                <c:pt idx="213">
                  <c:v>4.9071490426249031E-3</c:v>
                </c:pt>
                <c:pt idx="214">
                  <c:v>4.564024001021405E-3</c:v>
                </c:pt>
                <c:pt idx="215">
                  <c:v>5.4011119936456797E-3</c:v>
                </c:pt>
                <c:pt idx="216">
                  <c:v>6.0989097803760828E-3</c:v>
                </c:pt>
                <c:pt idx="217">
                  <c:v>6.1247565801871851E-3</c:v>
                </c:pt>
                <c:pt idx="218">
                  <c:v>4.2456217026189957E-3</c:v>
                </c:pt>
                <c:pt idx="219">
                  <c:v>4.9737324753647005E-3</c:v>
                </c:pt>
                <c:pt idx="220">
                  <c:v>5.1037767948280965E-3</c:v>
                </c:pt>
                <c:pt idx="221">
                  <c:v>5.9395580722594321E-3</c:v>
                </c:pt>
                <c:pt idx="222">
                  <c:v>6.2104200446662094E-3</c:v>
                </c:pt>
                <c:pt idx="223">
                  <c:v>4.8951048951049181E-3</c:v>
                </c:pt>
                <c:pt idx="224">
                  <c:v>4.2056216150796466E-3</c:v>
                </c:pt>
                <c:pt idx="225">
                  <c:v>4.8508586923772246E-3</c:v>
                </c:pt>
                <c:pt idx="226">
                  <c:v>5.1872507570986937E-3</c:v>
                </c:pt>
                <c:pt idx="227">
                  <c:v>5.1604820427157971E-3</c:v>
                </c:pt>
                <c:pt idx="228">
                  <c:v>5.9945989257204069E-3</c:v>
                </c:pt>
                <c:pt idx="229">
                  <c:v>3.8349213841117891E-3</c:v>
                </c:pt>
                <c:pt idx="230">
                  <c:v>5.4071527226775551E-3</c:v>
                </c:pt>
                <c:pt idx="231">
                  <c:v>6.4887615818549627E-3</c:v>
                </c:pt>
                <c:pt idx="232">
                  <c:v>5.8661245825468722E-3</c:v>
                </c:pt>
                <c:pt idx="233">
                  <c:v>5.600946964229081E-3</c:v>
                </c:pt>
                <c:pt idx="234">
                  <c:v>5.8568516551344985E-3</c:v>
                </c:pt>
                <c:pt idx="235">
                  <c:v>5.3946053946054562E-3</c:v>
                </c:pt>
                <c:pt idx="236">
                  <c:v>5.7347263229616807E-3</c:v>
                </c:pt>
                <c:pt idx="237">
                  <c:v>7.3392423643650062E-3</c:v>
                </c:pt>
                <c:pt idx="238">
                  <c:v>5.3802611668440914E-3</c:v>
                </c:pt>
                <c:pt idx="239">
                  <c:v>3.9021127153129331E-3</c:v>
                </c:pt>
                <c:pt idx="240">
                  <c:v>5.136320728524657E-3</c:v>
                </c:pt>
                <c:pt idx="241">
                  <c:v>3.259398392398305E-3</c:v>
                </c:pt>
                <c:pt idx="242">
                  <c:v>5.7542468544369285E-3</c:v>
                </c:pt>
                <c:pt idx="243">
                  <c:v>9.2252942786750225E-3</c:v>
                </c:pt>
                <c:pt idx="244">
                  <c:v>8.6798491876203254E-3</c:v>
                </c:pt>
                <c:pt idx="245">
                  <c:v>5.6202436335279771E-3</c:v>
                </c:pt>
                <c:pt idx="246">
                  <c:v>5.0005348165578223E-3</c:v>
                </c:pt>
                <c:pt idx="247">
                  <c:v>6.6519436979486368E-3</c:v>
                </c:pt>
                <c:pt idx="248">
                  <c:v>6.8194433431132406E-3</c:v>
                </c:pt>
                <c:pt idx="249">
                  <c:v>7.2983119372029837E-3</c:v>
                </c:pt>
                <c:pt idx="250">
                  <c:v>6.411425890693101E-3</c:v>
                </c:pt>
                <c:pt idx="251">
                  <c:v>7.1733782208986963E-3</c:v>
                </c:pt>
                <c:pt idx="252">
                  <c:v>7.5851074771160487E-3</c:v>
                </c:pt>
                <c:pt idx="253">
                  <c:v>9.9777987597928774E-3</c:v>
                </c:pt>
                <c:pt idx="254">
                  <c:v>9.2728283389760247E-3</c:v>
                </c:pt>
                <c:pt idx="255">
                  <c:v>5.1320565777943639E-3</c:v>
                </c:pt>
                <c:pt idx="256">
                  <c:v>8.0448318804482444E-3</c:v>
                </c:pt>
                <c:pt idx="257">
                  <c:v>6.6464062461393247E-3</c:v>
                </c:pt>
                <c:pt idx="258">
                  <c:v>7.0197830248883708E-3</c:v>
                </c:pt>
                <c:pt idx="259">
                  <c:v>7.2389587598713501E-3</c:v>
                </c:pt>
                <c:pt idx="260">
                  <c:v>9.4131881427705899E-3</c:v>
                </c:pt>
                <c:pt idx="261">
                  <c:v>8.2466318262455207E-3</c:v>
                </c:pt>
                <c:pt idx="262">
                  <c:v>7.8700841694803181E-3</c:v>
                </c:pt>
                <c:pt idx="263">
                  <c:v>6.015711623298392E-3</c:v>
                </c:pt>
                <c:pt idx="264">
                  <c:v>8.6530344245381308E-3</c:v>
                </c:pt>
                <c:pt idx="265">
                  <c:v>7.3233673540558097E-3</c:v>
                </c:pt>
                <c:pt idx="266">
                  <c:v>5.5391432791727091E-3</c:v>
                </c:pt>
                <c:pt idx="267">
                  <c:v>6.4037825927287795E-3</c:v>
                </c:pt>
                <c:pt idx="268">
                  <c:v>6.8647798024950024E-3</c:v>
                </c:pt>
                <c:pt idx="269">
                  <c:v>5.0058892815074696E-3</c:v>
                </c:pt>
                <c:pt idx="270">
                  <c:v>6.0177150713336403E-3</c:v>
                </c:pt>
                <c:pt idx="271">
                  <c:v>6.7210323505690894E-3</c:v>
                </c:pt>
                <c:pt idx="272">
                  <c:v>6.5426384190847564E-3</c:v>
                </c:pt>
                <c:pt idx="273">
                  <c:v>5.9473800574840752E-3</c:v>
                </c:pt>
                <c:pt idx="274">
                  <c:v>5.8462823358755855E-3</c:v>
                </c:pt>
                <c:pt idx="275">
                  <c:v>3.6927783240467971E-3</c:v>
                </c:pt>
                <c:pt idx="276">
                  <c:v>6.1392432620717141E-3</c:v>
                </c:pt>
                <c:pt idx="277">
                  <c:v>3.8731175350528169E-3</c:v>
                </c:pt>
                <c:pt idx="278">
                  <c:v>4.3539174480007325E-3</c:v>
                </c:pt>
                <c:pt idx="279">
                  <c:v>3.9487520655836494E-3</c:v>
                </c:pt>
                <c:pt idx="280">
                  <c:v>5.4723071332378748E-3</c:v>
                </c:pt>
                <c:pt idx="281">
                  <c:v>5.0173267852968717E-3</c:v>
                </c:pt>
                <c:pt idx="282">
                  <c:v>6.4730395786176675E-3</c:v>
                </c:pt>
                <c:pt idx="283">
                  <c:v>4.6028710145231688E-3</c:v>
                </c:pt>
                <c:pt idx="284">
                  <c:v>3.7030838110381215E-3</c:v>
                </c:pt>
                <c:pt idx="285">
                  <c:v>6.3366336633663423E-3</c:v>
                </c:pt>
                <c:pt idx="286">
                  <c:v>3.7076161478073466E-3</c:v>
                </c:pt>
                <c:pt idx="287">
                  <c:v>3.178009822939476E-3</c:v>
                </c:pt>
                <c:pt idx="288">
                  <c:v>6.8501604542088312E-3</c:v>
                </c:pt>
                <c:pt idx="289">
                  <c:v>3.6980283992236185E-3</c:v>
                </c:pt>
                <c:pt idx="290">
                  <c:v>1.2620608231894703E-3</c:v>
                </c:pt>
                <c:pt idx="291">
                  <c:v>3.0291941123852251E-3</c:v>
                </c:pt>
                <c:pt idx="292">
                  <c:v>1.4390822303746997E-3</c:v>
                </c:pt>
                <c:pt idx="293">
                  <c:v>4.6753562176167218E-3</c:v>
                </c:pt>
                <c:pt idx="294">
                  <c:v>6.7285803501277996E-3</c:v>
                </c:pt>
                <c:pt idx="295">
                  <c:v>5.1627879054689796E-3</c:v>
                </c:pt>
                <c:pt idx="296">
                  <c:v>4.0413290597438589E-3</c:v>
                </c:pt>
                <c:pt idx="297">
                  <c:v>1.7646825554191725E-3</c:v>
                </c:pt>
                <c:pt idx="298">
                  <c:v>2.3355699384437489E-3</c:v>
                </c:pt>
                <c:pt idx="299">
                  <c:v>7.503801267747523E-4</c:v>
                </c:pt>
                <c:pt idx="300">
                  <c:v>3.3347145760571628E-3</c:v>
                </c:pt>
                <c:pt idx="301">
                  <c:v>6.2932662051604638E-3</c:v>
                </c:pt>
                <c:pt idx="302">
                  <c:v>3.7914321450907007E-3</c:v>
                </c:pt>
                <c:pt idx="303">
                  <c:v>4.7116545305867508E-3</c:v>
                </c:pt>
                <c:pt idx="304">
                  <c:v>2.325401131695104E-3</c:v>
                </c:pt>
                <c:pt idx="305">
                  <c:v>2.3393395715722853E-3</c:v>
                </c:pt>
                <c:pt idx="306">
                  <c:v>4.3205709325875308E-3</c:v>
                </c:pt>
                <c:pt idx="307">
                  <c:v>3.3033090706562351E-3</c:v>
                </c:pt>
                <c:pt idx="308">
                  <c:v>1.5313642541299188E-3</c:v>
                </c:pt>
                <c:pt idx="309">
                  <c:v>2.2361957913650254E-3</c:v>
                </c:pt>
                <c:pt idx="310">
                  <c:v>2.1167855372057343E-3</c:v>
                </c:pt>
                <c:pt idx="311">
                  <c:v>3.9582104321680411E-3</c:v>
                </c:pt>
                <c:pt idx="312">
                  <c:v>5.6106298690221656E-3</c:v>
                </c:pt>
                <c:pt idx="313">
                  <c:v>5.1834957495335843E-3</c:v>
                </c:pt>
                <c:pt idx="314">
                  <c:v>3.5066006600659172E-3</c:v>
                </c:pt>
                <c:pt idx="315">
                  <c:v>1.1959263757825855E-3</c:v>
                </c:pt>
                <c:pt idx="316">
                  <c:v>3.4528453311932772E-3</c:v>
                </c:pt>
                <c:pt idx="317">
                  <c:v>3.2921657614761735E-3</c:v>
                </c:pt>
                <c:pt idx="318">
                  <c:v>2.9291262675885665E-3</c:v>
                </c:pt>
                <c:pt idx="319">
                  <c:v>4.8984269579843698E-3</c:v>
                </c:pt>
                <c:pt idx="320">
                  <c:v>2.0785814141710546E-3</c:v>
                </c:pt>
                <c:pt idx="321">
                  <c:v>1.5970042403217199E-3</c:v>
                </c:pt>
                <c:pt idx="322">
                  <c:v>2.4558316838940719E-3</c:v>
                </c:pt>
                <c:pt idx="323">
                  <c:v>2.7240484112764918E-3</c:v>
                </c:pt>
                <c:pt idx="324">
                  <c:v>5.3968311849326156E-3</c:v>
                </c:pt>
                <c:pt idx="325">
                  <c:v>2.5932575304208338E-3</c:v>
                </c:pt>
                <c:pt idx="326">
                  <c:v>3.03874398581927E-3</c:v>
                </c:pt>
                <c:pt idx="327">
                  <c:v>1.8032964258665185E-3</c:v>
                </c:pt>
                <c:pt idx="328">
                  <c:v>1.7100478813405484E-3</c:v>
                </c:pt>
                <c:pt idx="329">
                  <c:v>3.0009523980665254E-3</c:v>
                </c:pt>
                <c:pt idx="330">
                  <c:v>1.8095169843772574E-3</c:v>
                </c:pt>
                <c:pt idx="331">
                  <c:v>2.0566196326696762E-3</c:v>
                </c:pt>
                <c:pt idx="332">
                  <c:v>3.2838378069675045E-3</c:v>
                </c:pt>
                <c:pt idx="333">
                  <c:v>3.3976092215739495E-3</c:v>
                </c:pt>
                <c:pt idx="334">
                  <c:v>2.1096672398817073E-3</c:v>
                </c:pt>
                <c:pt idx="335">
                  <c:v>1.291441106747282E-3</c:v>
                </c:pt>
                <c:pt idx="336">
                  <c:v>2.3675329952825841E-3</c:v>
                </c:pt>
                <c:pt idx="337">
                  <c:v>2.0094125112368744E-3</c:v>
                </c:pt>
                <c:pt idx="338">
                  <c:v>2.955301071296601E-3</c:v>
                </c:pt>
                <c:pt idx="339">
                  <c:v>4.2444970621766664E-3</c:v>
                </c:pt>
                <c:pt idx="340">
                  <c:v>2.7944181497459031E-3</c:v>
                </c:pt>
                <c:pt idx="341">
                  <c:v>2.7517982479057235E-3</c:v>
                </c:pt>
                <c:pt idx="342">
                  <c:v>2.587928788536642E-3</c:v>
                </c:pt>
                <c:pt idx="343">
                  <c:v>3.3608204559629762E-3</c:v>
                </c:pt>
                <c:pt idx="344">
                  <c:v>3.9711315998480767E-3</c:v>
                </c:pt>
                <c:pt idx="345">
                  <c:v>4.2649790190547598E-3</c:v>
                </c:pt>
                <c:pt idx="346">
                  <c:v>2.1063086512773666E-3</c:v>
                </c:pt>
                <c:pt idx="347">
                  <c:v>2.1018814402160579E-3</c:v>
                </c:pt>
                <c:pt idx="348">
                  <c:v>4.7235769584939025E-3</c:v>
                </c:pt>
                <c:pt idx="349">
                  <c:v>2.0536668986235185E-3</c:v>
                </c:pt>
                <c:pt idx="350">
                  <c:v>4.2682926829269441E-3</c:v>
                </c:pt>
                <c:pt idx="351">
                  <c:v>4.8741820144371228E-3</c:v>
                </c:pt>
                <c:pt idx="352">
                  <c:v>3.4071264329231798E-3</c:v>
                </c:pt>
                <c:pt idx="353">
                  <c:v>4.2151746286631653E-3</c:v>
                </c:pt>
                <c:pt idx="354">
                  <c:v>4.080884802451834E-3</c:v>
                </c:pt>
                <c:pt idx="355">
                  <c:v>2.4717572701182799E-3</c:v>
                </c:pt>
                <c:pt idx="356">
                  <c:v>5.3781234486183216E-3</c:v>
                </c:pt>
                <c:pt idx="357">
                  <c:v>3.8021562011356647E-3</c:v>
                </c:pt>
                <c:pt idx="358">
                  <c:v>2.7383333879906768E-3</c:v>
                </c:pt>
                <c:pt idx="359">
                  <c:v>3.3195427861265614E-3</c:v>
                </c:pt>
                <c:pt idx="360">
                  <c:v>5.0524806049936366E-3</c:v>
                </c:pt>
                <c:pt idx="361">
                  <c:v>2.5459734699835312E-3</c:v>
                </c:pt>
                <c:pt idx="362">
                  <c:v>2.9924138265693401E-3</c:v>
                </c:pt>
                <c:pt idx="363">
                  <c:v>3.3382789317506489E-3</c:v>
                </c:pt>
                <c:pt idx="364">
                  <c:v>2.9896327252270094E-3</c:v>
                </c:pt>
                <c:pt idx="365">
                  <c:v>2.6602137786253532E-3</c:v>
                </c:pt>
                <c:pt idx="366">
                  <c:v>2.5732414851280527E-3</c:v>
                </c:pt>
                <c:pt idx="367">
                  <c:v>1.4028822854228462E-3</c:v>
                </c:pt>
                <c:pt idx="368">
                  <c:v>3.4704533876719346E-3</c:v>
                </c:pt>
                <c:pt idx="369">
                  <c:v>3.6170955357426315E-3</c:v>
                </c:pt>
                <c:pt idx="370">
                  <c:v>2.6556226486673662E-3</c:v>
                </c:pt>
                <c:pt idx="371">
                  <c:v>2.8535393346995619E-3</c:v>
                </c:pt>
                <c:pt idx="372">
                  <c:v>3.8515351118517671E-3</c:v>
                </c:pt>
                <c:pt idx="373">
                  <c:v>4.854673014281996E-3</c:v>
                </c:pt>
                <c:pt idx="374">
                  <c:v>4.8000498706481931E-3</c:v>
                </c:pt>
                <c:pt idx="375">
                  <c:v>2.9779445978221908E-3</c:v>
                </c:pt>
                <c:pt idx="376">
                  <c:v>3.0618872359509108E-3</c:v>
                </c:pt>
                <c:pt idx="377">
                  <c:v>3.8850518006905421E-3</c:v>
                </c:pt>
                <c:pt idx="378">
                  <c:v>2.5185822224953469E-3</c:v>
                </c:pt>
                <c:pt idx="379">
                  <c:v>4.1666666666666519E-3</c:v>
                </c:pt>
                <c:pt idx="380">
                  <c:v>3.4934098120575907E-3</c:v>
                </c:pt>
                <c:pt idx="381">
                  <c:v>3.390036636718774E-3</c:v>
                </c:pt>
                <c:pt idx="382">
                  <c:v>1.1968971577478449E-3</c:v>
                </c:pt>
                <c:pt idx="383">
                  <c:v>1.4073210961973448E-3</c:v>
                </c:pt>
                <c:pt idx="384">
                  <c:v>4.9867021276595036E-3</c:v>
                </c:pt>
                <c:pt idx="385">
                  <c:v>2.7516314317503898E-3</c:v>
                </c:pt>
                <c:pt idx="386">
                  <c:v>2.0843017589109447E-3</c:v>
                </c:pt>
                <c:pt idx="387">
                  <c:v>1.9901837553120139E-3</c:v>
                </c:pt>
                <c:pt idx="388">
                  <c:v>4.002329714311248E-3</c:v>
                </c:pt>
                <c:pt idx="389">
                  <c:v>2.1568073301698742E-3</c:v>
                </c:pt>
                <c:pt idx="390">
                  <c:v>3.0427167750171069E-3</c:v>
                </c:pt>
                <c:pt idx="391">
                  <c:v>2.7523343050357418E-3</c:v>
                </c:pt>
                <c:pt idx="392">
                  <c:v>3.9991145871762779E-3</c:v>
                </c:pt>
                <c:pt idx="393">
                  <c:v>2.2047151508026719E-3</c:v>
                </c:pt>
                <c:pt idx="394">
                  <c:v>1.862552430117459E-3</c:v>
                </c:pt>
                <c:pt idx="395">
                  <c:v>2.4739068698489408E-3</c:v>
                </c:pt>
                <c:pt idx="396">
                  <c:v>2.7014397943985191E-3</c:v>
                </c:pt>
                <c:pt idx="397">
                  <c:v>2.7232877510303677E-3</c:v>
                </c:pt>
                <c:pt idx="398">
                  <c:v>2.4980393295959136E-3</c:v>
                </c:pt>
                <c:pt idx="399">
                  <c:v>3.2741285892272654E-3</c:v>
                </c:pt>
                <c:pt idx="400">
                  <c:v>1.4151215849360632E-3</c:v>
                </c:pt>
                <c:pt idx="401">
                  <c:v>7.7865897620776892E-4</c:v>
                </c:pt>
                <c:pt idx="402">
                  <c:v>3.7749985591608581E-3</c:v>
                </c:pt>
                <c:pt idx="403">
                  <c:v>9.186690781730622E-4</c:v>
                </c:pt>
                <c:pt idx="404">
                  <c:v>1.6205363545103157E-3</c:v>
                </c:pt>
                <c:pt idx="405">
                  <c:v>3.8514954970432225E-3</c:v>
                </c:pt>
                <c:pt idx="406">
                  <c:v>2.1822227293473162E-3</c:v>
                </c:pt>
                <c:pt idx="407">
                  <c:v>1.8501387604070718E-3</c:v>
                </c:pt>
                <c:pt idx="408">
                  <c:v>2.9121386462105381E-3</c:v>
                </c:pt>
                <c:pt idx="409">
                  <c:v>1.9121813031162116E-3</c:v>
                </c:pt>
                <c:pt idx="410">
                  <c:v>2.1771400296881627E-3</c:v>
                </c:pt>
                <c:pt idx="411">
                  <c:v>2.9059515580696083E-3</c:v>
                </c:pt>
                <c:pt idx="412">
                  <c:v>3.3898305084745228E-3</c:v>
                </c:pt>
                <c:pt idx="413">
                  <c:v>9.5323539306946259E-4</c:v>
                </c:pt>
                <c:pt idx="414">
                  <c:v>2.0727130132767169E-3</c:v>
                </c:pt>
                <c:pt idx="415">
                  <c:v>1.8727638640430033E-3</c:v>
                </c:pt>
                <c:pt idx="416">
                  <c:v>1.49262059537425E-3</c:v>
                </c:pt>
                <c:pt idx="417">
                  <c:v>1.6575432145196078E-3</c:v>
                </c:pt>
                <c:pt idx="418">
                  <c:v>2.5725887195460206E-3</c:v>
                </c:pt>
                <c:pt idx="419">
                  <c:v>4.4384648459727671E-4</c:v>
                </c:pt>
                <c:pt idx="420">
                  <c:v>7.9025080064876185E-4</c:v>
                </c:pt>
                <c:pt idx="421">
                  <c:v>2.1610838666776822E-3</c:v>
                </c:pt>
                <c:pt idx="422">
                  <c:v>3.4143374526554027E-3</c:v>
                </c:pt>
                <c:pt idx="423">
                  <c:v>1.5016049263660847E-3</c:v>
                </c:pt>
                <c:pt idx="424">
                  <c:v>2.2283969297642869E-3</c:v>
                </c:pt>
                <c:pt idx="425">
                  <c:v>2.2097172659896192E-3</c:v>
                </c:pt>
                <c:pt idx="426">
                  <c:v>2.108982347543753E-3</c:v>
                </c:pt>
                <c:pt idx="427">
                  <c:v>1.1206012982576397E-3</c:v>
                </c:pt>
                <c:pt idx="428">
                  <c:v>1.5152135632088282E-3</c:v>
                </c:pt>
                <c:pt idx="429">
                  <c:v>2.3443463090178085E-3</c:v>
                </c:pt>
                <c:pt idx="430">
                  <c:v>1.8357356540656955E-3</c:v>
                </c:pt>
                <c:pt idx="431">
                  <c:v>3.3932813030213005E-4</c:v>
                </c:pt>
                <c:pt idx="432">
                  <c:v>2.4830393487109692E-3</c:v>
                </c:pt>
                <c:pt idx="433">
                  <c:v>1.637724510374694E-3</c:v>
                </c:pt>
                <c:pt idx="434">
                  <c:v>2.4593265228907146E-3</c:v>
                </c:pt>
                <c:pt idx="435">
                  <c:v>2.3184967514084942E-3</c:v>
                </c:pt>
                <c:pt idx="436">
                  <c:v>1.7079534145618691E-3</c:v>
                </c:pt>
                <c:pt idx="437">
                  <c:v>8.5923340269866699E-4</c:v>
                </c:pt>
                <c:pt idx="438">
                  <c:v>1.5828515473044202E-3</c:v>
                </c:pt>
                <c:pt idx="439">
                  <c:v>2.3973107262913462E-3</c:v>
                </c:pt>
                <c:pt idx="440">
                  <c:v>1.3227159768056662E-3</c:v>
                </c:pt>
                <c:pt idx="441">
                  <c:v>2.4284475281872719E-3</c:v>
                </c:pt>
                <c:pt idx="442">
                  <c:v>6.3891809868632521E-4</c:v>
                </c:pt>
                <c:pt idx="443">
                  <c:v>1.4100432324577472E-3</c:v>
                </c:pt>
                <c:pt idx="444">
                  <c:v>1.1291029609064029E-3</c:v>
                </c:pt>
                <c:pt idx="445">
                  <c:v>1.3003210997000192E-3</c:v>
                </c:pt>
                <c:pt idx="446">
                  <c:v>2.3189865366266549E-3</c:v>
                </c:pt>
                <c:pt idx="447">
                  <c:v>1.3485106889303822E-3</c:v>
                </c:pt>
                <c:pt idx="448">
                  <c:v>1.7427813205530551E-3</c:v>
                </c:pt>
                <c:pt idx="449">
                  <c:v>7.6443530636716162E-4</c:v>
                </c:pt>
                <c:pt idx="450">
                  <c:v>1.883288775335501E-3</c:v>
                </c:pt>
                <c:pt idx="451">
                  <c:v>8.6757630727984925E-4</c:v>
                </c:pt>
                <c:pt idx="452">
                  <c:v>3.0207512477016252E-3</c:v>
                </c:pt>
                <c:pt idx="453">
                  <c:v>2.3831347387717194E-3</c:v>
                </c:pt>
                <c:pt idx="454">
                  <c:v>1.3063015989129845E-3</c:v>
                </c:pt>
                <c:pt idx="455">
                  <c:v>3.9137922037268957E-4</c:v>
                </c:pt>
                <c:pt idx="456">
                  <c:v>1.0563104770351384E-3</c:v>
                </c:pt>
                <c:pt idx="457">
                  <c:v>2.0582832875213342E-3</c:v>
                </c:pt>
                <c:pt idx="458">
                  <c:v>2.3920645857438139E-3</c:v>
                </c:pt>
                <c:pt idx="459">
                  <c:v>1.945399131054959E-3</c:v>
                </c:pt>
                <c:pt idx="460">
                  <c:v>7.3781632256819663E-4</c:v>
                </c:pt>
                <c:pt idx="461">
                  <c:v>1.4745447019868241E-3</c:v>
                </c:pt>
                <c:pt idx="462">
                  <c:v>6.7160902022567193E-4</c:v>
                </c:pt>
                <c:pt idx="463">
                  <c:v>-3.8720669093161852E-4</c:v>
                </c:pt>
                <c:pt idx="464">
                  <c:v>2.0659022828222184E-3</c:v>
                </c:pt>
                <c:pt idx="465">
                  <c:v>1.5204618080608689E-3</c:v>
                </c:pt>
                <c:pt idx="466">
                  <c:v>3.0877698582210122E-4</c:v>
                </c:pt>
                <c:pt idx="467">
                  <c:v>5.6591639871372834E-4</c:v>
                </c:pt>
                <c:pt idx="468">
                  <c:v>1.5425354140423675E-3</c:v>
                </c:pt>
                <c:pt idx="469">
                  <c:v>8.4708781477016437E-4</c:v>
                </c:pt>
                <c:pt idx="470">
                  <c:v>1.0643754808925543E-3</c:v>
                </c:pt>
                <c:pt idx="471">
                  <c:v>1.8446639252909236E-3</c:v>
                </c:pt>
                <c:pt idx="472">
                  <c:v>9.7178001969133732E-4</c:v>
                </c:pt>
                <c:pt idx="473">
                  <c:v>-1.2646423872361146E-3</c:v>
                </c:pt>
                <c:pt idx="474">
                  <c:v>2.8266653023636401E-3</c:v>
                </c:pt>
                <c:pt idx="475">
                  <c:v>1.9514061603214117E-3</c:v>
                </c:pt>
                <c:pt idx="476">
                  <c:v>-1.6548282797435032E-4</c:v>
                </c:pt>
                <c:pt idx="477">
                  <c:v>1.9479279393976867E-3</c:v>
                </c:pt>
                <c:pt idx="478">
                  <c:v>1.6518844189183923E-4</c:v>
                </c:pt>
                <c:pt idx="479">
                  <c:v>1.7278398190849753E-3</c:v>
                </c:pt>
                <c:pt idx="480">
                  <c:v>1.9151013989120447E-3</c:v>
                </c:pt>
                <c:pt idx="481">
                  <c:v>1.265854831755675E-5</c:v>
                </c:pt>
                <c:pt idx="482">
                  <c:v>3.4177647818323109E-4</c:v>
                </c:pt>
                <c:pt idx="483">
                  <c:v>2.3283476324247321E-3</c:v>
                </c:pt>
                <c:pt idx="484">
                  <c:v>7.8272945335200461E-4</c:v>
                </c:pt>
                <c:pt idx="485">
                  <c:v>4.2890301745868165E-4</c:v>
                </c:pt>
                <c:pt idx="486">
                  <c:v>1.7653140998159511E-3</c:v>
                </c:pt>
                <c:pt idx="487">
                  <c:v>4.2796364826425126E-4</c:v>
                </c:pt>
                <c:pt idx="488">
                  <c:v>2.5541016607952827E-3</c:v>
                </c:pt>
                <c:pt idx="489">
                  <c:v>1.5812657655960294E-3</c:v>
                </c:pt>
                <c:pt idx="490">
                  <c:v>9.3974363793569715E-4</c:v>
                </c:pt>
                <c:pt idx="491">
                  <c:v>1.3519603424967386E-3</c:v>
                </c:pt>
                <c:pt idx="492">
                  <c:v>2.5502550255025458E-3</c:v>
                </c:pt>
                <c:pt idx="493">
                  <c:v>1.5586812309840159E-3</c:v>
                </c:pt>
                <c:pt idx="494">
                  <c:v>2.0169071600204536E-3</c:v>
                </c:pt>
                <c:pt idx="495">
                  <c:v>4.8457438216775728E-4</c:v>
                </c:pt>
                <c:pt idx="496">
                  <c:v>9.3142246839361675E-4</c:v>
                </c:pt>
                <c:pt idx="497">
                  <c:v>6.2037048525387384E-4</c:v>
                </c:pt>
                <c:pt idx="498">
                  <c:v>2.1823502424143104E-3</c:v>
                </c:pt>
                <c:pt idx="499">
                  <c:v>1.2125261373621132E-3</c:v>
                </c:pt>
                <c:pt idx="500">
                  <c:v>2.4097576648829389E-3</c:v>
                </c:pt>
                <c:pt idx="501">
                  <c:v>1.4547068395875939E-3</c:v>
                </c:pt>
                <c:pt idx="502">
                  <c:v>1.6372454883424314E-3</c:v>
                </c:pt>
                <c:pt idx="503">
                  <c:v>7.128196934873543E-4</c:v>
                </c:pt>
                <c:pt idx="504">
                  <c:v>3.3527786306415397E-3</c:v>
                </c:pt>
                <c:pt idx="505">
                  <c:v>1.57898602168971E-3</c:v>
                </c:pt>
                <c:pt idx="506">
                  <c:v>1.0021142165790309E-3</c:v>
                </c:pt>
                <c:pt idx="507">
                  <c:v>1.6481705307107575E-3</c:v>
                </c:pt>
                <c:pt idx="508">
                  <c:v>2.8033737994248575E-4</c:v>
                </c:pt>
                <c:pt idx="509">
                  <c:v>2.2664408349275522E-3</c:v>
                </c:pt>
                <c:pt idx="510">
                  <c:v>2.5774135897778105E-3</c:v>
                </c:pt>
                <c:pt idx="511">
                  <c:v>5.5781240526275866E-4</c:v>
                </c:pt>
                <c:pt idx="512">
                  <c:v>-5.5992534328754839E-3</c:v>
                </c:pt>
                <c:pt idx="513">
                  <c:v>7.1664493168714927E-3</c:v>
                </c:pt>
                <c:pt idx="514">
                  <c:v>2.0934932294252029E-3</c:v>
                </c:pt>
                <c:pt idx="515">
                  <c:v>2.2944088878151803E-4</c:v>
                </c:pt>
                <c:pt idx="516">
                  <c:v>3.9841118448857848E-4</c:v>
                </c:pt>
                <c:pt idx="517">
                  <c:v>1.870580000482791E-3</c:v>
                </c:pt>
                <c:pt idx="518">
                  <c:v>1.2407097341509132E-3</c:v>
                </c:pt>
                <c:pt idx="519">
                  <c:v>2.9595765158805243E-3</c:v>
                </c:pt>
                <c:pt idx="520">
                  <c:v>1.1875344864813453E-3</c:v>
                </c:pt>
                <c:pt idx="521">
                  <c:v>1.5455580183310058E-3</c:v>
                </c:pt>
                <c:pt idx="522">
                  <c:v>1.8063497380196303E-3</c:v>
                </c:pt>
                <c:pt idx="523">
                  <c:v>1.850856767568132E-3</c:v>
                </c:pt>
                <c:pt idx="524">
                  <c:v>1.5852205005959519E-3</c:v>
                </c:pt>
                <c:pt idx="525">
                  <c:v>9.0440660216817292E-4</c:v>
                </c:pt>
                <c:pt idx="526">
                  <c:v>9.7492539442867177E-4</c:v>
                </c:pt>
                <c:pt idx="527">
                  <c:v>8.1956503664293301E-4</c:v>
                </c:pt>
                <c:pt idx="528">
                  <c:v>3.9164490861609558E-4</c:v>
                </c:pt>
                <c:pt idx="529">
                  <c:v>1.0677043170843614E-3</c:v>
                </c:pt>
                <c:pt idx="530">
                  <c:v>1.2917293767702454E-3</c:v>
                </c:pt>
                <c:pt idx="531">
                  <c:v>7.8113904274967894E-4</c:v>
                </c:pt>
                <c:pt idx="532">
                  <c:v>1.2062726176114147E-3</c:v>
                </c:pt>
                <c:pt idx="533">
                  <c:v>4.1341837940001014E-4</c:v>
                </c:pt>
                <c:pt idx="534">
                  <c:v>2.3850286321507319E-3</c:v>
                </c:pt>
                <c:pt idx="535">
                  <c:v>9.6587629716005097E-4</c:v>
                </c:pt>
                <c:pt idx="536">
                  <c:v>1.1885289306770019E-3</c:v>
                </c:pt>
                <c:pt idx="537">
                  <c:v>1.6220028208744353E-3</c:v>
                </c:pt>
                <c:pt idx="538">
                  <c:v>1.3377455467153965E-3</c:v>
                </c:pt>
                <c:pt idx="539">
                  <c:v>1.4062719729996953E-3</c:v>
                </c:pt>
                <c:pt idx="540">
                  <c:v>2.9256190609932009E-3</c:v>
                </c:pt>
                <c:pt idx="541">
                  <c:v>1.8669342605772687E-3</c:v>
                </c:pt>
                <c:pt idx="542">
                  <c:v>1.7935757378120254E-3</c:v>
                </c:pt>
                <c:pt idx="543">
                  <c:v>2.5809151785713969E-3</c:v>
                </c:pt>
                <c:pt idx="544">
                  <c:v>1.3683063150815578E-3</c:v>
                </c:pt>
                <c:pt idx="545">
                  <c:v>1.621195979433887E-3</c:v>
                </c:pt>
                <c:pt idx="546">
                  <c:v>1.2601738808732943E-3</c:v>
                </c:pt>
                <c:pt idx="547">
                  <c:v>4.2722706541176159E-4</c:v>
                </c:pt>
                <c:pt idx="548">
                  <c:v>1.8928464255212329E-3</c:v>
                </c:pt>
                <c:pt idx="549">
                  <c:v>2.1657489113655615E-3</c:v>
                </c:pt>
                <c:pt idx="550">
                  <c:v>2.1265834425363561E-3</c:v>
                </c:pt>
                <c:pt idx="551">
                  <c:v>1.2388304522878979E-3</c:v>
                </c:pt>
                <c:pt idx="552">
                  <c:v>3.5858718938672762E-3</c:v>
                </c:pt>
                <c:pt idx="553">
                  <c:v>1.5981735159817934E-3</c:v>
                </c:pt>
                <c:pt idx="554">
                  <c:v>2.3364485981307581E-3</c:v>
                </c:pt>
                <c:pt idx="555">
                  <c:v>9.8925464779120453E-4</c:v>
                </c:pt>
                <c:pt idx="556">
                  <c:v>1.953834969102175E-3</c:v>
                </c:pt>
                <c:pt idx="557">
                  <c:v>6.2355448732498431E-4</c:v>
                </c:pt>
                <c:pt idx="558">
                  <c:v>1.4502770255724329E-3</c:v>
                </c:pt>
                <c:pt idx="559">
                  <c:v>7.6934390804073161E-4</c:v>
                </c:pt>
                <c:pt idx="560">
                  <c:v>2.13667966762765E-3</c:v>
                </c:pt>
                <c:pt idx="561">
                  <c:v>2.7751455259239499E-3</c:v>
                </c:pt>
                <c:pt idx="562">
                  <c:v>2.5087186410168716E-3</c:v>
                </c:pt>
                <c:pt idx="563">
                  <c:v>1.0548404834311853E-3</c:v>
                </c:pt>
                <c:pt idx="564">
                  <c:v>2.2756061744033662E-3</c:v>
                </c:pt>
                <c:pt idx="565">
                  <c:v>1.4987137904036718E-3</c:v>
                </c:pt>
                <c:pt idx="566">
                  <c:v>2.4792280889842644E-3</c:v>
                </c:pt>
                <c:pt idx="567">
                  <c:v>2.6067776218166028E-3</c:v>
                </c:pt>
                <c:pt idx="568">
                  <c:v>2.277777777777823E-3</c:v>
                </c:pt>
                <c:pt idx="569">
                  <c:v>2.4610609168007613E-3</c:v>
                </c:pt>
                <c:pt idx="570">
                  <c:v>1.1058643989072525E-3</c:v>
                </c:pt>
                <c:pt idx="571">
                  <c:v>2.0546356335677807E-3</c:v>
                </c:pt>
                <c:pt idx="572">
                  <c:v>1.5323051822782041E-3</c:v>
                </c:pt>
                <c:pt idx="573">
                  <c:v>1.7500990622110191E-3</c:v>
                </c:pt>
                <c:pt idx="574">
                  <c:v>5.16421091955932E-4</c:v>
                </c:pt>
                <c:pt idx="575">
                  <c:v>1.4496255134088809E-3</c:v>
                </c:pt>
                <c:pt idx="576">
                  <c:v>4.3206491939906666E-3</c:v>
                </c:pt>
                <c:pt idx="577">
                  <c:v>2.2165443745632007E-3</c:v>
                </c:pt>
                <c:pt idx="578">
                  <c:v>8.8247791081519367E-4</c:v>
                </c:pt>
                <c:pt idx="579">
                  <c:v>1.142944224321818E-3</c:v>
                </c:pt>
                <c:pt idx="580">
                  <c:v>1.0437845889554875E-3</c:v>
                </c:pt>
                <c:pt idx="581">
                  <c:v>1.6292128729538113E-3</c:v>
                </c:pt>
                <c:pt idx="582">
                  <c:v>1.6157191034384955E-3</c:v>
                </c:pt>
                <c:pt idx="583">
                  <c:v>1.4615451238524368E-3</c:v>
                </c:pt>
                <c:pt idx="584">
                  <c:v>2.5836999881085898E-3</c:v>
                </c:pt>
                <c:pt idx="585">
                  <c:v>2.3829548640312836E-3</c:v>
                </c:pt>
                <c:pt idx="586">
                  <c:v>1.8394414982305651E-3</c:v>
                </c:pt>
                <c:pt idx="587">
                  <c:v>1.9863852084094358E-3</c:v>
                </c:pt>
                <c:pt idx="588">
                  <c:v>2.1431862750351804E-3</c:v>
                </c:pt>
                <c:pt idx="589">
                  <c:v>1.0906874538862965E-3</c:v>
                </c:pt>
                <c:pt idx="590">
                  <c:v>2.2217237585584471E-3</c:v>
                </c:pt>
                <c:pt idx="591">
                  <c:v>8.8458792057899416E-4</c:v>
                </c:pt>
                <c:pt idx="592">
                  <c:v>2.0338188942838897E-3</c:v>
                </c:pt>
                <c:pt idx="593">
                  <c:v>2.0828241395067781E-3</c:v>
                </c:pt>
                <c:pt idx="594">
                  <c:v>1.3891981887401705E-3</c:v>
                </c:pt>
                <c:pt idx="595">
                  <c:v>1.1966536058456434E-3</c:v>
                </c:pt>
                <c:pt idx="596">
                  <c:v>1.3221497096558288E-3</c:v>
                </c:pt>
                <c:pt idx="597">
                  <c:v>-7.9224236278363502E-4</c:v>
                </c:pt>
                <c:pt idx="598">
                  <c:v>7.4001247449606566E-5</c:v>
                </c:pt>
                <c:pt idx="599">
                  <c:v>-2.114164904861715E-4</c:v>
                </c:pt>
                <c:pt idx="600">
                  <c:v>-2.1146119686954457E-5</c:v>
                </c:pt>
                <c:pt idx="601">
                  <c:v>1.0679016261709862E-3</c:v>
                </c:pt>
                <c:pt idx="602">
                  <c:v>1.0245144118548044E-3</c:v>
                </c:pt>
                <c:pt idx="603">
                  <c:v>2.3951211277117856E-3</c:v>
                </c:pt>
                <c:pt idx="604">
                  <c:v>9.8944243865983772E-4</c:v>
                </c:pt>
                <c:pt idx="605">
                  <c:v>1.2303227231142966E-3</c:v>
                </c:pt>
                <c:pt idx="606">
                  <c:v>8.0870460226445395E-4</c:v>
                </c:pt>
                <c:pt idx="607">
                  <c:v>1.4586896978729946E-3</c:v>
                </c:pt>
                <c:pt idx="608">
                  <c:v>1.8338048831603171E-3</c:v>
                </c:pt>
                <c:pt idx="609">
                  <c:v>3.7236546205741128E-3</c:v>
                </c:pt>
                <c:pt idx="610">
                  <c:v>8.5451381290324591E-4</c:v>
                </c:pt>
                <c:pt idx="611">
                  <c:v>6.7678019220562824E-4</c:v>
                </c:pt>
                <c:pt idx="612">
                  <c:v>1.2485953302534547E-3</c:v>
                </c:pt>
                <c:pt idx="613">
                  <c:v>7.2743899904392784E-4</c:v>
                </c:pt>
                <c:pt idx="614">
                  <c:v>1.2876695258468018E-3</c:v>
                </c:pt>
                <c:pt idx="615">
                  <c:v>3.5261662276253602E-4</c:v>
                </c:pt>
                <c:pt idx="616">
                  <c:v>9.9527245583486135E-4</c:v>
                </c:pt>
                <c:pt idx="617">
                  <c:v>3.3142762449256402E-4</c:v>
                </c:pt>
                <c:pt idx="618">
                  <c:v>1.0353681769048606E-5</c:v>
                </c:pt>
                <c:pt idx="619">
                  <c:v>9.2146813687432605E-4</c:v>
                </c:pt>
                <c:pt idx="620">
                  <c:v>4.9651405755413158E-4</c:v>
                </c:pt>
                <c:pt idx="621">
                  <c:v>1.2510080436716198E-3</c:v>
                </c:pt>
                <c:pt idx="622">
                  <c:v>1.1565110539739631E-3</c:v>
                </c:pt>
                <c:pt idx="623">
                  <c:v>2.0628126450406015E-4</c:v>
                </c:pt>
                <c:pt idx="624">
                  <c:v>2.4645527197730832E-3</c:v>
                </c:pt>
                <c:pt idx="625">
                  <c:v>1.8721583311045453E-3</c:v>
                </c:pt>
                <c:pt idx="626">
                  <c:v>1.5093022300711745E-3</c:v>
                </c:pt>
                <c:pt idx="627">
                  <c:v>2.2349117824957965E-3</c:v>
                </c:pt>
                <c:pt idx="628">
                  <c:v>2.3833635089658411E-3</c:v>
                </c:pt>
                <c:pt idx="629">
                  <c:v>1.1429271179868028E-3</c:v>
                </c:pt>
                <c:pt idx="630">
                  <c:v>1.62069598189718E-3</c:v>
                </c:pt>
                <c:pt idx="631">
                  <c:v>2.08619549178235E-3</c:v>
                </c:pt>
                <c:pt idx="632">
                  <c:v>7.4134254087554474E-4</c:v>
                </c:pt>
                <c:pt idx="633">
                  <c:v>5.37836274519643E-4</c:v>
                </c:pt>
                <c:pt idx="634">
                  <c:v>2.1197614507688645E-3</c:v>
                </c:pt>
                <c:pt idx="635">
                  <c:v>1.6800769191842591E-3</c:v>
                </c:pt>
                <c:pt idx="636">
                  <c:v>3.162542562973103E-3</c:v>
                </c:pt>
                <c:pt idx="637">
                  <c:v>1.5611780347284387E-3</c:v>
                </c:pt>
                <c:pt idx="638">
                  <c:v>1.5889138064542063E-3</c:v>
                </c:pt>
                <c:pt idx="639">
                  <c:v>1.5663122383204886E-3</c:v>
                </c:pt>
                <c:pt idx="640">
                  <c:v>9.6237707136626049E-4</c:v>
                </c:pt>
                <c:pt idx="641">
                  <c:v>9.9149716071256222E-4</c:v>
                </c:pt>
                <c:pt idx="642">
                  <c:v>1.0405410813625338E-3</c:v>
                </c:pt>
                <c:pt idx="643">
                  <c:v>5.8969335945313617E-4</c:v>
                </c:pt>
                <c:pt idx="644">
                  <c:v>1.2685918630319648E-3</c:v>
                </c:pt>
                <c:pt idx="645">
                  <c:v>2.3743490492627028E-3</c:v>
                </c:pt>
                <c:pt idx="646">
                  <c:v>1.0947888052867949E-3</c:v>
                </c:pt>
                <c:pt idx="647">
                  <c:v>8.0528105302923869E-4</c:v>
                </c:pt>
                <c:pt idx="648">
                  <c:v>1.966880904367807E-3</c:v>
                </c:pt>
                <c:pt idx="649">
                  <c:v>1.179794775194587E-3</c:v>
                </c:pt>
                <c:pt idx="650">
                  <c:v>9.1103541155024281E-4</c:v>
                </c:pt>
                <c:pt idx="651">
                  <c:v>8.310578178796213E-4</c:v>
                </c:pt>
                <c:pt idx="652">
                  <c:v>1.067615658363108E-3</c:v>
                </c:pt>
                <c:pt idx="653">
                  <c:v>1.6688391199588537E-3</c:v>
                </c:pt>
                <c:pt idx="654">
                  <c:v>1.2618669716177866E-3</c:v>
                </c:pt>
                <c:pt idx="655">
                  <c:v>1.1125879978339803E-3</c:v>
                </c:pt>
                <c:pt idx="656">
                  <c:v>1.1506913983359013E-3</c:v>
                </c:pt>
                <c:pt idx="657">
                  <c:v>2.0531460287833703E-3</c:v>
                </c:pt>
                <c:pt idx="658">
                  <c:v>1.6862083839848108E-3</c:v>
                </c:pt>
                <c:pt idx="659">
                  <c:v>1.3212496085186487E-3</c:v>
                </c:pt>
                <c:pt idx="660">
                  <c:v>8.6012256746581528E-4</c:v>
                </c:pt>
                <c:pt idx="661">
                  <c:v>5.3711462025995971E-4</c:v>
                </c:pt>
                <c:pt idx="662">
                  <c:v>1.8740117516153898E-3</c:v>
                </c:pt>
                <c:pt idx="663">
                  <c:v>1.7828264131090066E-3</c:v>
                </c:pt>
                <c:pt idx="664">
                  <c:v>1.6629550029660933E-3</c:v>
                </c:pt>
                <c:pt idx="665">
                  <c:v>1.097087378640671E-3</c:v>
                </c:pt>
                <c:pt idx="666">
                  <c:v>1.7941481675443072E-3</c:v>
                </c:pt>
                <c:pt idx="667">
                  <c:v>3.2914480435231042E-4</c:v>
                </c:pt>
                <c:pt idx="668">
                  <c:v>1.2000154840707822E-3</c:v>
                </c:pt>
                <c:pt idx="669">
                  <c:v>8.6993504485000095E-4</c:v>
                </c:pt>
                <c:pt idx="670">
                  <c:v>1.0333571552740839E-3</c:v>
                </c:pt>
                <c:pt idx="671">
                  <c:v>8.1039622586898119E-4</c:v>
                </c:pt>
                <c:pt idx="672">
                  <c:v>-2.4099405226674087E-4</c:v>
                </c:pt>
                <c:pt idx="673">
                  <c:v>9.9313483492746712E-4</c:v>
                </c:pt>
                <c:pt idx="674">
                  <c:v>1.5412031016712735E-3</c:v>
                </c:pt>
                <c:pt idx="675">
                  <c:v>1.7311853811012856E-3</c:v>
                </c:pt>
                <c:pt idx="676">
                  <c:v>1.2865440929383798E-3</c:v>
                </c:pt>
                <c:pt idx="677">
                  <c:v>1.2465360680415927E-3</c:v>
                </c:pt>
                <c:pt idx="678">
                  <c:v>9.3852651337389403E-4</c:v>
                </c:pt>
                <c:pt idx="679">
                  <c:v>8.0369700622862084E-4</c:v>
                </c:pt>
                <c:pt idx="680">
                  <c:v>1.3575396028717712E-3</c:v>
                </c:pt>
                <c:pt idx="681">
                  <c:v>2.2913225704823681E-4</c:v>
                </c:pt>
                <c:pt idx="682">
                  <c:v>1.1453988374201529E-3</c:v>
                </c:pt>
                <c:pt idx="683">
                  <c:v>7.3412338993383841E-4</c:v>
                </c:pt>
                <c:pt idx="684">
                  <c:v>2.1245379368164397E-3</c:v>
                </c:pt>
                <c:pt idx="685">
                  <c:v>1.5971555420346562E-3</c:v>
                </c:pt>
                <c:pt idx="686">
                  <c:v>1.2529068387829856E-3</c:v>
                </c:pt>
                <c:pt idx="687">
                  <c:v>2.4173594850551705E-3</c:v>
                </c:pt>
                <c:pt idx="688">
                  <c:v>1.5131168315332122E-3</c:v>
                </c:pt>
                <c:pt idx="689">
                  <c:v>1.2275499990557215E-3</c:v>
                </c:pt>
                <c:pt idx="690">
                  <c:v>1.7541874151201231E-3</c:v>
                </c:pt>
                <c:pt idx="691">
                  <c:v>1.9488222335197758E-3</c:v>
                </c:pt>
                <c:pt idx="692">
                  <c:v>9.5842142353763649E-4</c:v>
                </c:pt>
                <c:pt idx="693">
                  <c:v>1.5676776779596224E-3</c:v>
                </c:pt>
                <c:pt idx="694">
                  <c:v>6.0921888766007903E-4</c:v>
                </c:pt>
                <c:pt idx="695">
                  <c:v>1.2926310662333407E-3</c:v>
                </c:pt>
                <c:pt idx="696">
                  <c:v>2.572569856964968E-3</c:v>
                </c:pt>
                <c:pt idx="697">
                  <c:v>1.4929272571193586E-3</c:v>
                </c:pt>
                <c:pt idx="698">
                  <c:v>-7.6398464577198677E-4</c:v>
                </c:pt>
                <c:pt idx="699">
                  <c:v>2.2470862470862496E-3</c:v>
                </c:pt>
                <c:pt idx="700">
                  <c:v>1.0233414890548076E-3</c:v>
                </c:pt>
                <c:pt idx="701">
                  <c:v>1.5241494038160663E-3</c:v>
                </c:pt>
                <c:pt idx="702">
                  <c:v>7.0523824989554562E-4</c:v>
                </c:pt>
                <c:pt idx="703">
                  <c:v>1.2054784358455084E-3</c:v>
                </c:pt>
                <c:pt idx="704">
                  <c:v>1.7226847949911583E-3</c:v>
                </c:pt>
                <c:pt idx="705">
                  <c:v>2.7829913921428862E-3</c:v>
                </c:pt>
                <c:pt idx="706">
                  <c:v>6.8229176271006331E-4</c:v>
                </c:pt>
                <c:pt idx="707">
                  <c:v>1.4834334574134189E-3</c:v>
                </c:pt>
                <c:pt idx="708">
                  <c:v>2.7416668966722124E-3</c:v>
                </c:pt>
                <c:pt idx="709">
                  <c:v>1.935939664742925E-3</c:v>
                </c:pt>
                <c:pt idx="710">
                  <c:v>2.1977619457518305E-3</c:v>
                </c:pt>
                <c:pt idx="711">
                  <c:v>1.8000402039437535E-3</c:v>
                </c:pt>
                <c:pt idx="712">
                  <c:v>2.0977936683115317E-3</c:v>
                </c:pt>
                <c:pt idx="713">
                  <c:v>1.128616807288596E-3</c:v>
                </c:pt>
                <c:pt idx="714">
                  <c:v>1.3000827325375663E-3</c:v>
                </c:pt>
                <c:pt idx="715">
                  <c:v>2.2699208251619751E-4</c:v>
                </c:pt>
                <c:pt idx="716">
                  <c:v>2.1786294605168344E-3</c:v>
                </c:pt>
                <c:pt idx="717">
                  <c:v>1.1503518989866013E-3</c:v>
                </c:pt>
                <c:pt idx="718">
                  <c:v>1.9723508975100223E-3</c:v>
                </c:pt>
                <c:pt idx="719">
                  <c:v>1.8781716721145703E-3</c:v>
                </c:pt>
                <c:pt idx="720">
                  <c:v>4.3261171296204992E-4</c:v>
                </c:pt>
                <c:pt idx="721">
                  <c:v>3.8738040756025605E-4</c:v>
                </c:pt>
                <c:pt idx="722">
                  <c:v>1.1616912062677454E-3</c:v>
                </c:pt>
                <c:pt idx="723">
                  <c:v>2.8693759332216739E-3</c:v>
                </c:pt>
                <c:pt idx="724">
                  <c:v>1.2467150404062988E-3</c:v>
                </c:pt>
                <c:pt idx="725">
                  <c:v>2.1678371793032447E-3</c:v>
                </c:pt>
                <c:pt idx="726">
                  <c:v>1.6357688113413094E-3</c:v>
                </c:pt>
                <c:pt idx="727">
                  <c:v>1.4189207278438865E-3</c:v>
                </c:pt>
                <c:pt idx="728">
                  <c:v>7.6637912597155022E-4</c:v>
                </c:pt>
                <c:pt idx="729">
                  <c:v>1.300065893750757E-3</c:v>
                </c:pt>
                <c:pt idx="730">
                  <c:v>4.7132896983503869E-4</c:v>
                </c:pt>
                <c:pt idx="731">
                  <c:v>2.2399800890657851E-3</c:v>
                </c:pt>
                <c:pt idx="732">
                  <c:v>1.7383129495445182E-3</c:v>
                </c:pt>
                <c:pt idx="733">
                  <c:v>1.5228111802672029E-3</c:v>
                </c:pt>
                <c:pt idx="734">
                  <c:v>-9.5472989100153782E-4</c:v>
                </c:pt>
                <c:pt idx="735">
                  <c:v>-4.309238760142664E-3</c:v>
                </c:pt>
                <c:pt idx="736">
                  <c:v>2.0350852247481566E-3</c:v>
                </c:pt>
                <c:pt idx="737">
                  <c:v>3.4588266595716455E-3</c:v>
                </c:pt>
                <c:pt idx="738">
                  <c:v>2.837067479782629E-3</c:v>
                </c:pt>
                <c:pt idx="739">
                  <c:v>3.1022508945410809E-3</c:v>
                </c:pt>
                <c:pt idx="740">
                  <c:v>1.7659772619444958E-3</c:v>
                </c:pt>
                <c:pt idx="741">
                  <c:v>2.2803217007694165E-4</c:v>
                </c:pt>
                <c:pt idx="742">
                  <c:v>0</c:v>
                </c:pt>
                <c:pt idx="743">
                  <c:v>2.9988162567406995E-3</c:v>
                </c:pt>
                <c:pt idx="744">
                  <c:v>2.517768627553707E-3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4F-4DCE-BEAA-C0D9D533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'PCE All Items Less F&amp;E'!$D$1</c:f>
          <c:strCache>
            <c:ptCount val="1"/>
            <c:pt idx="0">
              <c:v>PCE All Items Less F&amp;E YoY%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 Less F&amp;E'!$D$1</c:f>
              <c:strCache>
                <c:ptCount val="1"/>
                <c:pt idx="0">
                  <c:v>PCE All Items Less F&amp;E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'PCE All Items Less F&amp;E'!$A$2:$A$2000</c:f>
              <c:numCache>
                <c:formatCode>d\-mmm\-yy</c:formatCode>
                <c:ptCount val="1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</c:numCache>
            </c:numRef>
          </c:cat>
          <c:val>
            <c:numRef>
              <c:f>'PCE All Items Less F&amp;E'!$D$2:$D$2000</c:f>
              <c:numCache>
                <c:formatCode>0.00%</c:formatCode>
                <c:ptCount val="1999"/>
                <c:pt idx="12">
                  <c:v>2.0685119866084678E-2</c:v>
                </c:pt>
                <c:pt idx="13">
                  <c:v>2.1804062126642876E-2</c:v>
                </c:pt>
                <c:pt idx="14">
                  <c:v>2.0764962109911078E-2</c:v>
                </c:pt>
                <c:pt idx="15">
                  <c:v>2.0058329861317947E-2</c:v>
                </c:pt>
                <c:pt idx="16">
                  <c:v>2.0449411484960267E-2</c:v>
                </c:pt>
                <c:pt idx="17">
                  <c:v>1.8078359314800618E-2</c:v>
                </c:pt>
                <c:pt idx="18">
                  <c:v>1.7444267045118478E-2</c:v>
                </c:pt>
                <c:pt idx="19">
                  <c:v>1.7298382335577012E-2</c:v>
                </c:pt>
                <c:pt idx="20">
                  <c:v>1.5368309485956466E-2</c:v>
                </c:pt>
                <c:pt idx="21">
                  <c:v>1.428403479896545E-2</c:v>
                </c:pt>
                <c:pt idx="22">
                  <c:v>1.5138179897905335E-2</c:v>
                </c:pt>
                <c:pt idx="23">
                  <c:v>1.3240377292167205E-2</c:v>
                </c:pt>
                <c:pt idx="24">
                  <c:v>1.3295847244186643E-2</c:v>
                </c:pt>
                <c:pt idx="25">
                  <c:v>1.2394036831335775E-2</c:v>
                </c:pt>
                <c:pt idx="26">
                  <c:v>1.2567954638452061E-2</c:v>
                </c:pt>
                <c:pt idx="27">
                  <c:v>1.2136772085424186E-2</c:v>
                </c:pt>
                <c:pt idx="28">
                  <c:v>1.1825701969008451E-2</c:v>
                </c:pt>
                <c:pt idx="29">
                  <c:v>1.2750349324639032E-2</c:v>
                </c:pt>
                <c:pt idx="30">
                  <c:v>1.2553760316168949E-2</c:v>
                </c:pt>
                <c:pt idx="31">
                  <c:v>1.2129301839707507E-2</c:v>
                </c:pt>
                <c:pt idx="32">
                  <c:v>1.3395963813500389E-2</c:v>
                </c:pt>
                <c:pt idx="33">
                  <c:v>1.3097652854245245E-2</c:v>
                </c:pt>
                <c:pt idx="34">
                  <c:v>1.0519623143171009E-2</c:v>
                </c:pt>
                <c:pt idx="35">
                  <c:v>1.1795316565481162E-2</c:v>
                </c:pt>
                <c:pt idx="36">
                  <c:v>1.2658959537572123E-2</c:v>
                </c:pt>
                <c:pt idx="37">
                  <c:v>1.3339492983773127E-2</c:v>
                </c:pt>
                <c:pt idx="38">
                  <c:v>1.5413924489088959E-2</c:v>
                </c:pt>
                <c:pt idx="39">
                  <c:v>1.4239594142741785E-2</c:v>
                </c:pt>
                <c:pt idx="40">
                  <c:v>1.4278311935056687E-2</c:v>
                </c:pt>
                <c:pt idx="41">
                  <c:v>1.46018970968671E-2</c:v>
                </c:pt>
                <c:pt idx="42">
                  <c:v>1.3890483296980838E-2</c:v>
                </c:pt>
                <c:pt idx="43">
                  <c:v>1.3016055045871555E-2</c:v>
                </c:pt>
                <c:pt idx="44">
                  <c:v>1.298998569384846E-2</c:v>
                </c:pt>
                <c:pt idx="45">
                  <c:v>1.2585092386019125E-2</c:v>
                </c:pt>
                <c:pt idx="46">
                  <c:v>1.3155636904421453E-2</c:v>
                </c:pt>
                <c:pt idx="47">
                  <c:v>1.2515000857191927E-2</c:v>
                </c:pt>
                <c:pt idx="48">
                  <c:v>1.3356926765226484E-2</c:v>
                </c:pt>
                <c:pt idx="49">
                  <c:v>1.2821974014132653E-2</c:v>
                </c:pt>
                <c:pt idx="50">
                  <c:v>1.1029620785718564E-2</c:v>
                </c:pt>
                <c:pt idx="51">
                  <c:v>1.2050247257431979E-2</c:v>
                </c:pt>
                <c:pt idx="52">
                  <c:v>1.2487937787364345E-2</c:v>
                </c:pt>
                <c:pt idx="53">
                  <c:v>1.2408635050144445E-2</c:v>
                </c:pt>
                <c:pt idx="54">
                  <c:v>1.2454710144927494E-2</c:v>
                </c:pt>
                <c:pt idx="55">
                  <c:v>1.3188430406973373E-2</c:v>
                </c:pt>
                <c:pt idx="56">
                  <c:v>1.2992882160207664E-2</c:v>
                </c:pt>
                <c:pt idx="57">
                  <c:v>1.5309869498898454E-2</c:v>
                </c:pt>
                <c:pt idx="58">
                  <c:v>1.5581776096652122E-2</c:v>
                </c:pt>
                <c:pt idx="59">
                  <c:v>1.670617451179579E-2</c:v>
                </c:pt>
                <c:pt idx="60">
                  <c:v>1.6109953247338549E-2</c:v>
                </c:pt>
                <c:pt idx="61">
                  <c:v>1.6935801496652303E-2</c:v>
                </c:pt>
                <c:pt idx="62">
                  <c:v>1.7263678794354087E-2</c:v>
                </c:pt>
                <c:pt idx="63">
                  <c:v>1.6961527660769526E-2</c:v>
                </c:pt>
                <c:pt idx="64">
                  <c:v>1.6034086449515206E-2</c:v>
                </c:pt>
                <c:pt idx="65">
                  <c:v>1.4998880680546334E-2</c:v>
                </c:pt>
                <c:pt idx="66">
                  <c:v>1.5097293670319756E-2</c:v>
                </c:pt>
                <c:pt idx="67">
                  <c:v>1.5474860335195517E-2</c:v>
                </c:pt>
                <c:pt idx="68">
                  <c:v>1.410885567700193E-2</c:v>
                </c:pt>
                <c:pt idx="69">
                  <c:v>1.2241264188737944E-2</c:v>
                </c:pt>
                <c:pt idx="70">
                  <c:v>1.2730001667685675E-2</c:v>
                </c:pt>
                <c:pt idx="71">
                  <c:v>1.2767847229932405E-2</c:v>
                </c:pt>
                <c:pt idx="72">
                  <c:v>1.2694717002051048E-2</c:v>
                </c:pt>
                <c:pt idx="73">
                  <c:v>1.2006196746707998E-2</c:v>
                </c:pt>
                <c:pt idx="74">
                  <c:v>1.1663902708678675E-2</c:v>
                </c:pt>
                <c:pt idx="75">
                  <c:v>1.192908819793459E-2</c:v>
                </c:pt>
                <c:pt idx="76">
                  <c:v>1.2911769574573739E-2</c:v>
                </c:pt>
                <c:pt idx="77">
                  <c:v>1.191001323334806E-2</c:v>
                </c:pt>
                <c:pt idx="78">
                  <c:v>1.1898204252506428E-2</c:v>
                </c:pt>
                <c:pt idx="79">
                  <c:v>1.2543323980855003E-2</c:v>
                </c:pt>
                <c:pt idx="80">
                  <c:v>1.3307671157547496E-2</c:v>
                </c:pt>
                <c:pt idx="81">
                  <c:v>1.253298153034299E-2</c:v>
                </c:pt>
                <c:pt idx="82">
                  <c:v>1.3009111867383849E-2</c:v>
                </c:pt>
                <c:pt idx="83">
                  <c:v>1.4634948476211385E-2</c:v>
                </c:pt>
                <c:pt idx="84">
                  <c:v>1.3575651412305545E-2</c:v>
                </c:pt>
                <c:pt idx="85">
                  <c:v>1.4816029741402836E-2</c:v>
                </c:pt>
                <c:pt idx="86">
                  <c:v>1.5518277689743787E-2</c:v>
                </c:pt>
                <c:pt idx="87">
                  <c:v>1.7900998744746932E-2</c:v>
                </c:pt>
                <c:pt idx="88">
                  <c:v>1.8739445443155311E-2</c:v>
                </c:pt>
                <c:pt idx="89">
                  <c:v>2.2340889276373233E-2</c:v>
                </c:pt>
                <c:pt idx="90">
                  <c:v>2.4333151878062065E-2</c:v>
                </c:pt>
                <c:pt idx="91">
                  <c:v>2.4286878565607184E-2</c:v>
                </c:pt>
                <c:pt idx="92">
                  <c:v>2.6157269224507562E-2</c:v>
                </c:pt>
                <c:pt idx="93">
                  <c:v>2.9913137893593733E-2</c:v>
                </c:pt>
                <c:pt idx="94">
                  <c:v>3.0560823625033873E-2</c:v>
                </c:pt>
                <c:pt idx="95">
                  <c:v>3.0576414024093834E-2</c:v>
                </c:pt>
                <c:pt idx="96">
                  <c:v>3.1270252754374672E-2</c:v>
                </c:pt>
                <c:pt idx="97">
                  <c:v>3.054627734080384E-2</c:v>
                </c:pt>
                <c:pt idx="98">
                  <c:v>3.08313155770783E-2</c:v>
                </c:pt>
                <c:pt idx="99">
                  <c:v>3.002519972119444E-2</c:v>
                </c:pt>
                <c:pt idx="100">
                  <c:v>2.9517138120956021E-2</c:v>
                </c:pt>
                <c:pt idx="101">
                  <c:v>2.878157978893503E-2</c:v>
                </c:pt>
                <c:pt idx="102">
                  <c:v>2.9282032204920982E-2</c:v>
                </c:pt>
                <c:pt idx="103">
                  <c:v>3.0500742626776933E-2</c:v>
                </c:pt>
                <c:pt idx="104">
                  <c:v>3.1043418477973539E-2</c:v>
                </c:pt>
                <c:pt idx="105">
                  <c:v>3.1521796426124071E-2</c:v>
                </c:pt>
                <c:pt idx="106">
                  <c:v>3.2178347967821708E-2</c:v>
                </c:pt>
                <c:pt idx="107">
                  <c:v>3.1556324369659716E-2</c:v>
                </c:pt>
                <c:pt idx="108">
                  <c:v>3.5140089028541377E-2</c:v>
                </c:pt>
                <c:pt idx="109">
                  <c:v>3.7796016519420661E-2</c:v>
                </c:pt>
                <c:pt idx="110">
                  <c:v>4.0348679402860466E-2</c:v>
                </c:pt>
                <c:pt idx="111">
                  <c:v>4.1278434230388905E-2</c:v>
                </c:pt>
                <c:pt idx="112">
                  <c:v>4.2954344777437203E-2</c:v>
                </c:pt>
                <c:pt idx="113">
                  <c:v>4.4347735985908354E-2</c:v>
                </c:pt>
                <c:pt idx="114">
                  <c:v>4.4248244527055114E-2</c:v>
                </c:pt>
                <c:pt idx="115">
                  <c:v>4.5143357183301536E-2</c:v>
                </c:pt>
                <c:pt idx="116">
                  <c:v>4.5701682396389165E-2</c:v>
                </c:pt>
                <c:pt idx="117">
                  <c:v>4.5991108385712298E-2</c:v>
                </c:pt>
                <c:pt idx="118">
                  <c:v>4.6609953644745516E-2</c:v>
                </c:pt>
                <c:pt idx="119">
                  <c:v>4.7258498907464919E-2</c:v>
                </c:pt>
                <c:pt idx="120">
                  <c:v>4.6595163411919716E-2</c:v>
                </c:pt>
                <c:pt idx="121">
                  <c:v>4.5587346363086922E-2</c:v>
                </c:pt>
                <c:pt idx="122">
                  <c:v>4.6309768702021969E-2</c:v>
                </c:pt>
                <c:pt idx="123">
                  <c:v>4.654069186162757E-2</c:v>
                </c:pt>
                <c:pt idx="124">
                  <c:v>4.6713147410358591E-2</c:v>
                </c:pt>
                <c:pt idx="125">
                  <c:v>4.628435360650851E-2</c:v>
                </c:pt>
                <c:pt idx="126">
                  <c:v>4.7663782447465941E-2</c:v>
                </c:pt>
                <c:pt idx="127">
                  <c:v>4.6542553191489366E-2</c:v>
                </c:pt>
                <c:pt idx="128">
                  <c:v>4.6451169863148012E-2</c:v>
                </c:pt>
                <c:pt idx="129">
                  <c:v>4.6704773071473804E-2</c:v>
                </c:pt>
                <c:pt idx="130">
                  <c:v>4.6773094519614533E-2</c:v>
                </c:pt>
                <c:pt idx="131">
                  <c:v>4.7454995390363353E-2</c:v>
                </c:pt>
                <c:pt idx="132">
                  <c:v>4.6986029873833601E-2</c:v>
                </c:pt>
                <c:pt idx="133">
                  <c:v>4.7453870983282798E-2</c:v>
                </c:pt>
                <c:pt idx="134">
                  <c:v>4.646590582142518E-2</c:v>
                </c:pt>
                <c:pt idx="135">
                  <c:v>4.6524958203964628E-2</c:v>
                </c:pt>
                <c:pt idx="136">
                  <c:v>4.6055761728042599E-2</c:v>
                </c:pt>
                <c:pt idx="137">
                  <c:v>4.6228249016167844E-2</c:v>
                </c:pt>
                <c:pt idx="138">
                  <c:v>4.5306526971541805E-2</c:v>
                </c:pt>
                <c:pt idx="139">
                  <c:v>4.5978634288672326E-2</c:v>
                </c:pt>
                <c:pt idx="140">
                  <c:v>4.6170432173994636E-2</c:v>
                </c:pt>
                <c:pt idx="141">
                  <c:v>4.6861143523920568E-2</c:v>
                </c:pt>
                <c:pt idx="142">
                  <c:v>4.8216859627098207E-2</c:v>
                </c:pt>
                <c:pt idx="143">
                  <c:v>4.9613193125492172E-2</c:v>
                </c:pt>
                <c:pt idx="144">
                  <c:v>5.0233159425642882E-2</c:v>
                </c:pt>
                <c:pt idx="145">
                  <c:v>5.0225370251126833E-2</c:v>
                </c:pt>
                <c:pt idx="146">
                  <c:v>4.9672364019612392E-2</c:v>
                </c:pt>
                <c:pt idx="147">
                  <c:v>4.9431740380665667E-2</c:v>
                </c:pt>
                <c:pt idx="148">
                  <c:v>5.0350222869098404E-2</c:v>
                </c:pt>
                <c:pt idx="149">
                  <c:v>5.0666183268376797E-2</c:v>
                </c:pt>
                <c:pt idx="150">
                  <c:v>5.0747212063749991E-2</c:v>
                </c:pt>
                <c:pt idx="151">
                  <c:v>4.8546747053000994E-2</c:v>
                </c:pt>
                <c:pt idx="152">
                  <c:v>4.5924996639634452E-2</c:v>
                </c:pt>
                <c:pt idx="153">
                  <c:v>4.2445048820723308E-2</c:v>
                </c:pt>
                <c:pt idx="154">
                  <c:v>3.9433995741660732E-2</c:v>
                </c:pt>
                <c:pt idx="155">
                  <c:v>3.7470209197634441E-2</c:v>
                </c:pt>
                <c:pt idx="156">
                  <c:v>3.7807183364839236E-2</c:v>
                </c:pt>
                <c:pt idx="157">
                  <c:v>3.6655864062363097E-2</c:v>
                </c:pt>
                <c:pt idx="158">
                  <c:v>3.5360370192517587E-2</c:v>
                </c:pt>
                <c:pt idx="159">
                  <c:v>3.3924843423799533E-2</c:v>
                </c:pt>
                <c:pt idx="160">
                  <c:v>3.1827826614125421E-2</c:v>
                </c:pt>
                <c:pt idx="161">
                  <c:v>2.98050379572119E-2</c:v>
                </c:pt>
                <c:pt idx="162">
                  <c:v>2.8831693378593259E-2</c:v>
                </c:pt>
                <c:pt idx="163">
                  <c:v>2.9564471143531446E-2</c:v>
                </c:pt>
                <c:pt idx="164">
                  <c:v>3.1314256339958879E-2</c:v>
                </c:pt>
                <c:pt idx="165">
                  <c:v>3.0238227620717817E-2</c:v>
                </c:pt>
                <c:pt idx="166">
                  <c:v>3.0683224512439766E-2</c:v>
                </c:pt>
                <c:pt idx="167">
                  <c:v>3.0544093248819459E-2</c:v>
                </c:pt>
                <c:pt idx="168">
                  <c:v>2.6814080569322662E-2</c:v>
                </c:pt>
                <c:pt idx="169">
                  <c:v>2.7248531958937061E-2</c:v>
                </c:pt>
                <c:pt idx="170">
                  <c:v>2.9388202555129306E-2</c:v>
                </c:pt>
                <c:pt idx="171">
                  <c:v>3.2979976442873982E-2</c:v>
                </c:pt>
                <c:pt idx="172">
                  <c:v>3.4539197582675873E-2</c:v>
                </c:pt>
                <c:pt idx="173">
                  <c:v>3.6942408376963387E-2</c:v>
                </c:pt>
                <c:pt idx="174">
                  <c:v>3.8381222853324459E-2</c:v>
                </c:pt>
                <c:pt idx="175">
                  <c:v>4.1051929649079E-2</c:v>
                </c:pt>
                <c:pt idx="176">
                  <c:v>4.278296988577357E-2</c:v>
                </c:pt>
                <c:pt idx="177">
                  <c:v>4.6247093988708077E-2</c:v>
                </c:pt>
                <c:pt idx="178">
                  <c:v>4.852600198741297E-2</c:v>
                </c:pt>
                <c:pt idx="179">
                  <c:v>5.1145510835913122E-2</c:v>
                </c:pt>
                <c:pt idx="180">
                  <c:v>5.5651815181518183E-2</c:v>
                </c:pt>
                <c:pt idx="181">
                  <c:v>5.9096890936009228E-2</c:v>
                </c:pt>
                <c:pt idx="182">
                  <c:v>6.3037601376259467E-2</c:v>
                </c:pt>
                <c:pt idx="183">
                  <c:v>6.4790682521583154E-2</c:v>
                </c:pt>
                <c:pt idx="184">
                  <c:v>7.0869335929576893E-2</c:v>
                </c:pt>
                <c:pt idx="185">
                  <c:v>7.7271074847517829E-2</c:v>
                </c:pt>
                <c:pt idx="186">
                  <c:v>8.217029320677316E-2</c:v>
                </c:pt>
                <c:pt idx="187">
                  <c:v>8.7513511349533557E-2</c:v>
                </c:pt>
                <c:pt idx="188">
                  <c:v>9.1774546903007348E-2</c:v>
                </c:pt>
                <c:pt idx="189">
                  <c:v>9.6063804459963542E-2</c:v>
                </c:pt>
                <c:pt idx="190">
                  <c:v>9.8760069499289171E-2</c:v>
                </c:pt>
                <c:pt idx="191">
                  <c:v>0.10041627395538799</c:v>
                </c:pt>
                <c:pt idx="192">
                  <c:v>0.10144984172886784</c:v>
                </c:pt>
                <c:pt idx="193">
                  <c:v>0.10216285481303156</c:v>
                </c:pt>
                <c:pt idx="194">
                  <c:v>9.9410472777713643E-2</c:v>
                </c:pt>
                <c:pt idx="195">
                  <c:v>9.6531150801239196E-2</c:v>
                </c:pt>
                <c:pt idx="196">
                  <c:v>9.0726570194711753E-2</c:v>
                </c:pt>
                <c:pt idx="197">
                  <c:v>8.4851893513310683E-2</c:v>
                </c:pt>
                <c:pt idx="198">
                  <c:v>8.198914740206642E-2</c:v>
                </c:pt>
                <c:pt idx="199">
                  <c:v>7.5354316215718864E-2</c:v>
                </c:pt>
                <c:pt idx="200">
                  <c:v>7.158232697289213E-2</c:v>
                </c:pt>
                <c:pt idx="201">
                  <c:v>6.856605003077143E-2</c:v>
                </c:pt>
                <c:pt idx="202">
                  <c:v>6.7852650494159894E-2</c:v>
                </c:pt>
                <c:pt idx="203">
                  <c:v>6.6807037578958672E-2</c:v>
                </c:pt>
                <c:pt idx="204">
                  <c:v>6.6028029093489371E-2</c:v>
                </c:pt>
                <c:pt idx="205">
                  <c:v>6.2781848928973982E-2</c:v>
                </c:pt>
                <c:pt idx="206">
                  <c:v>6.0736690849191977E-2</c:v>
                </c:pt>
                <c:pt idx="207">
                  <c:v>5.9746782463116155E-2</c:v>
                </c:pt>
                <c:pt idx="208">
                  <c:v>6.0222970860973168E-2</c:v>
                </c:pt>
                <c:pt idx="209">
                  <c:v>5.9378564269173539E-2</c:v>
                </c:pt>
                <c:pt idx="210">
                  <c:v>5.8669964275900099E-2</c:v>
                </c:pt>
                <c:pt idx="211">
                  <c:v>6.1105025332055307E-2</c:v>
                </c:pt>
                <c:pt idx="212">
                  <c:v>6.155731844336243E-2</c:v>
                </c:pt>
                <c:pt idx="213">
                  <c:v>6.1489988820002006E-2</c:v>
                </c:pt>
                <c:pt idx="214">
                  <c:v>5.9300642816275673E-2</c:v>
                </c:pt>
                <c:pt idx="215">
                  <c:v>5.8609038905429234E-2</c:v>
                </c:pt>
                <c:pt idx="216">
                  <c:v>5.9641882446914707E-2</c:v>
                </c:pt>
                <c:pt idx="217">
                  <c:v>6.1890870516475571E-2</c:v>
                </c:pt>
                <c:pt idx="218">
                  <c:v>6.2875834269477293E-2</c:v>
                </c:pt>
                <c:pt idx="219">
                  <c:v>6.4013954713006749E-2</c:v>
                </c:pt>
                <c:pt idx="220">
                  <c:v>6.4434762669112633E-2</c:v>
                </c:pt>
                <c:pt idx="221">
                  <c:v>6.6425238980783563E-2</c:v>
                </c:pt>
                <c:pt idx="222">
                  <c:v>6.7164179104477695E-2</c:v>
                </c:pt>
                <c:pt idx="223">
                  <c:v>6.6264477207471861E-2</c:v>
                </c:pt>
                <c:pt idx="224">
                  <c:v>6.4498540684434946E-2</c:v>
                </c:pt>
                <c:pt idx="225">
                  <c:v>6.4438912294140227E-2</c:v>
                </c:pt>
                <c:pt idx="226">
                  <c:v>6.5099285146942076E-2</c:v>
                </c:pt>
                <c:pt idx="227">
                  <c:v>6.4844367198609643E-2</c:v>
                </c:pt>
                <c:pt idx="228">
                  <c:v>6.473396570136325E-2</c:v>
                </c:pt>
                <c:pt idx="229">
                  <c:v>6.2310742047263723E-2</c:v>
                </c:pt>
                <c:pt idx="230">
                  <c:v>6.3539432372781368E-2</c:v>
                </c:pt>
                <c:pt idx="231">
                  <c:v>6.5142751090352391E-2</c:v>
                </c:pt>
                <c:pt idx="232">
                  <c:v>6.5950637040684379E-2</c:v>
                </c:pt>
                <c:pt idx="233">
                  <c:v>6.5591825496374767E-2</c:v>
                </c:pt>
                <c:pt idx="234">
                  <c:v>6.5217391304347672E-2</c:v>
                </c:pt>
                <c:pt idx="235">
                  <c:v>6.5746876040059243E-2</c:v>
                </c:pt>
                <c:pt idx="236">
                  <c:v>6.7369689665562005E-2</c:v>
                </c:pt>
                <c:pt idx="237">
                  <c:v>7.0012893166621737E-2</c:v>
                </c:pt>
                <c:pt idx="238">
                  <c:v>7.0218351032096393E-2</c:v>
                </c:pt>
                <c:pt idx="239">
                  <c:v>6.8878535181173373E-2</c:v>
                </c:pt>
                <c:pt idx="240">
                  <c:v>6.7966606684563002E-2</c:v>
                </c:pt>
                <c:pt idx="241">
                  <c:v>6.7354315436833012E-2</c:v>
                </c:pt>
                <c:pt idx="242">
                  <c:v>6.7722795428638349E-2</c:v>
                </c:pt>
                <c:pt idx="243">
                  <c:v>7.0625816756207271E-2</c:v>
                </c:pt>
                <c:pt idx="244">
                  <c:v>7.3620694632906991E-2</c:v>
                </c:pt>
                <c:pt idx="245">
                  <c:v>7.3641296546180124E-2</c:v>
                </c:pt>
                <c:pt idx="246">
                  <c:v>7.2727272727272751E-2</c:v>
                </c:pt>
                <c:pt idx="247">
                  <c:v>7.4068816715875618E-2</c:v>
                </c:pt>
                <c:pt idx="248">
                  <c:v>7.5227234234742868E-2</c:v>
                </c:pt>
                <c:pt idx="249">
                  <c:v>7.5183545367931481E-2</c:v>
                </c:pt>
                <c:pt idx="250">
                  <c:v>7.6286303584369275E-2</c:v>
                </c:pt>
                <c:pt idx="251">
                  <c:v>7.9793436615025914E-2</c:v>
                </c:pt>
                <c:pt idx="252">
                  <c:v>8.2424108499295379E-2</c:v>
                </c:pt>
                <c:pt idx="253">
                  <c:v>8.9672641171774092E-2</c:v>
                </c:pt>
                <c:pt idx="254">
                  <c:v>9.3484807007938597E-2</c:v>
                </c:pt>
                <c:pt idx="255">
                  <c:v>8.9049827759242639E-2</c:v>
                </c:pt>
                <c:pt idx="256">
                  <c:v>8.8364213300346828E-2</c:v>
                </c:pt>
                <c:pt idx="257">
                  <c:v>8.947481014012193E-2</c:v>
                </c:pt>
                <c:pt idx="258">
                  <c:v>9.1663784157730799E-2</c:v>
                </c:pt>
                <c:pt idx="259">
                  <c:v>9.2300372690508503E-2</c:v>
                </c:pt>
                <c:pt idx="260">
                  <c:v>9.5114331469375868E-2</c:v>
                </c:pt>
                <c:pt idx="261">
                  <c:v>9.6145325653522296E-2</c:v>
                </c:pt>
                <c:pt idx="262">
                  <c:v>9.773404117570883E-2</c:v>
                </c:pt>
                <c:pt idx="263">
                  <c:v>9.6472282217422434E-2</c:v>
                </c:pt>
                <c:pt idx="264">
                  <c:v>9.7634419577921294E-2</c:v>
                </c:pt>
                <c:pt idx="265">
                  <c:v>9.4749608368285498E-2</c:v>
                </c:pt>
                <c:pt idx="266">
                  <c:v>9.0699712104143071E-2</c:v>
                </c:pt>
                <c:pt idx="267">
                  <c:v>9.2079701120796997E-2</c:v>
                </c:pt>
                <c:pt idx="268">
                  <c:v>9.0801274924023456E-2</c:v>
                </c:pt>
                <c:pt idx="269">
                  <c:v>8.902361199744746E-2</c:v>
                </c:pt>
                <c:pt idx="270">
                  <c:v>8.7939943453251512E-2</c:v>
                </c:pt>
                <c:pt idx="271">
                  <c:v>8.7380520266182593E-2</c:v>
                </c:pt>
                <c:pt idx="272">
                  <c:v>8.4288248549647671E-2</c:v>
                </c:pt>
                <c:pt idx="273">
                  <c:v>8.1815587997527306E-2</c:v>
                </c:pt>
                <c:pt idx="274">
                  <c:v>7.9643303687277234E-2</c:v>
                </c:pt>
                <c:pt idx="275">
                  <c:v>7.7150361129350031E-2</c:v>
                </c:pt>
                <c:pt idx="276">
                  <c:v>7.4465859158858949E-2</c:v>
                </c:pt>
                <c:pt idx="277">
                  <c:v>7.078563515509595E-2</c:v>
                </c:pt>
                <c:pt idx="278">
                  <c:v>6.9523503488799099E-2</c:v>
                </c:pt>
                <c:pt idx="279">
                  <c:v>6.6914498141263934E-2</c:v>
                </c:pt>
                <c:pt idx="280">
                  <c:v>6.5438977983147462E-2</c:v>
                </c:pt>
                <c:pt idx="281">
                  <c:v>6.5451103247763154E-2</c:v>
                </c:pt>
                <c:pt idx="282">
                  <c:v>6.5933327359082305E-2</c:v>
                </c:pt>
                <c:pt idx="283">
                  <c:v>6.3690582161296083E-2</c:v>
                </c:pt>
                <c:pt idx="284">
                  <c:v>6.0689807649790151E-2</c:v>
                </c:pt>
                <c:pt idx="285">
                  <c:v>6.1100243961405676E-2</c:v>
                </c:pt>
                <c:pt idx="286">
                  <c:v>5.8844094832295468E-2</c:v>
                </c:pt>
                <c:pt idx="287">
                  <c:v>5.8301040623503386E-2</c:v>
                </c:pt>
                <c:pt idx="288">
                  <c:v>5.9048814263458427E-2</c:v>
                </c:pt>
                <c:pt idx="289">
                  <c:v>5.8864101735100594E-2</c:v>
                </c:pt>
                <c:pt idx="290">
                  <c:v>5.5604438053951988E-2</c:v>
                </c:pt>
                <c:pt idx="291">
                  <c:v>5.4637566533421777E-2</c:v>
                </c:pt>
                <c:pt idx="292">
                  <c:v>5.0407126304823802E-2</c:v>
                </c:pt>
                <c:pt idx="293">
                  <c:v>5.0049711251665796E-2</c:v>
                </c:pt>
                <c:pt idx="294">
                  <c:v>5.0316316021774332E-2</c:v>
                </c:pt>
                <c:pt idx="295">
                  <c:v>5.0901711368676494E-2</c:v>
                </c:pt>
                <c:pt idx="296">
                  <c:v>5.125586242834812E-2</c:v>
                </c:pt>
                <c:pt idx="297">
                  <c:v>4.6479835953520121E-2</c:v>
                </c:pt>
                <c:pt idx="298">
                  <c:v>4.5049321061537917E-2</c:v>
                </c:pt>
                <c:pt idx="299">
                  <c:v>4.2520365341890853E-2</c:v>
                </c:pt>
                <c:pt idx="300">
                  <c:v>3.8880375932168754E-2</c:v>
                </c:pt>
                <c:pt idx="301">
                  <c:v>4.1566583886333053E-2</c:v>
                </c:pt>
                <c:pt idx="302">
                  <c:v>4.4197771814263653E-2</c:v>
                </c:pt>
                <c:pt idx="303">
                  <c:v>4.5949287552952134E-2</c:v>
                </c:pt>
                <c:pt idx="304">
                  <c:v>4.6875E-2</c:v>
                </c:pt>
                <c:pt idx="305">
                  <c:v>4.444086303108441E-2</c:v>
                </c:pt>
                <c:pt idx="306">
                  <c:v>4.194264903047662E-2</c:v>
                </c:pt>
                <c:pt idx="307">
                  <c:v>4.0015130098942864E-2</c:v>
                </c:pt>
                <c:pt idx="308">
                  <c:v>3.7415235753658349E-2</c:v>
                </c:pt>
                <c:pt idx="309">
                  <c:v>3.7903529085762999E-2</c:v>
                </c:pt>
                <c:pt idx="310">
                  <c:v>3.7676981102269025E-2</c:v>
                </c:pt>
                <c:pt idx="311">
                  <c:v>4.1003176858264601E-2</c:v>
                </c:pt>
                <c:pt idx="312">
                  <c:v>4.3364537444933848E-2</c:v>
                </c:pt>
                <c:pt idx="313">
                  <c:v>4.2213883677298281E-2</c:v>
                </c:pt>
                <c:pt idx="314">
                  <c:v>4.1918149604766253E-2</c:v>
                </c:pt>
                <c:pt idx="315">
                  <c:v>3.8272226959150446E-2</c:v>
                </c:pt>
                <c:pt idx="316">
                  <c:v>3.944010517361396E-2</c:v>
                </c:pt>
                <c:pt idx="317">
                  <c:v>4.0428199440640356E-2</c:v>
                </c:pt>
                <c:pt idx="318">
                  <c:v>3.8986729147861388E-2</c:v>
                </c:pt>
                <c:pt idx="319">
                  <c:v>4.0638578893972044E-2</c:v>
                </c:pt>
                <c:pt idx="320">
                  <c:v>4.1207163471646213E-2</c:v>
                </c:pt>
                <c:pt idx="321">
                  <c:v>4.0543117586482991E-2</c:v>
                </c:pt>
                <c:pt idx="322">
                  <c:v>4.089516451312103E-2</c:v>
                </c:pt>
                <c:pt idx="323">
                  <c:v>3.9615596034649592E-2</c:v>
                </c:pt>
                <c:pt idx="324">
                  <c:v>3.9394567696454663E-2</c:v>
                </c:pt>
                <c:pt idx="325">
                  <c:v>3.6716171617161786E-2</c:v>
                </c:pt>
                <c:pt idx="326">
                  <c:v>3.6232831916285235E-2</c:v>
                </c:pt>
                <c:pt idx="327">
                  <c:v>3.6861456914089485E-2</c:v>
                </c:pt>
                <c:pt idx="328">
                  <c:v>3.5060635369392079E-2</c:v>
                </c:pt>
                <c:pt idx="329">
                  <c:v>3.4760200960308518E-2</c:v>
                </c:pt>
                <c:pt idx="330">
                  <c:v>3.3605057394776372E-2</c:v>
                </c:pt>
                <c:pt idx="331">
                  <c:v>3.0682069016260805E-2</c:v>
                </c:pt>
                <c:pt idx="332">
                  <c:v>3.1921728435853725E-2</c:v>
                </c:pt>
                <c:pt idx="333">
                  <c:v>3.3776849204603776E-2</c:v>
                </c:pt>
                <c:pt idx="334">
                  <c:v>3.3419869099418742E-2</c:v>
                </c:pt>
                <c:pt idx="335">
                  <c:v>3.1943406202709301E-2</c:v>
                </c:pt>
                <c:pt idx="336">
                  <c:v>2.8834122191393252E-2</c:v>
                </c:pt>
                <c:pt idx="337">
                  <c:v>2.8234996201569995E-2</c:v>
                </c:pt>
                <c:pt idx="338">
                  <c:v>2.8149457207775841E-2</c:v>
                </c:pt>
                <c:pt idx="339">
                  <c:v>3.0654858336033319E-2</c:v>
                </c:pt>
                <c:pt idx="340">
                  <c:v>3.1770561914859163E-2</c:v>
                </c:pt>
                <c:pt idx="341">
                  <c:v>3.1514261143757993E-2</c:v>
                </c:pt>
                <c:pt idx="342">
                  <c:v>3.2315753706386063E-2</c:v>
                </c:pt>
                <c:pt idx="343">
                  <c:v>3.3659337521416477E-2</c:v>
                </c:pt>
                <c:pt idx="344">
                  <c:v>3.4367439874768868E-2</c:v>
                </c:pt>
                <c:pt idx="345">
                  <c:v>3.5261581009449205E-2</c:v>
                </c:pt>
                <c:pt idx="346">
                  <c:v>3.5258111311608831E-2</c:v>
                </c:pt>
                <c:pt idx="347">
                  <c:v>3.6096044099719116E-2</c:v>
                </c:pt>
                <c:pt idx="348">
                  <c:v>3.8531366224243468E-2</c:v>
                </c:pt>
                <c:pt idx="349">
                  <c:v>3.857723362710419E-2</c:v>
                </c:pt>
                <c:pt idx="350">
                  <c:v>3.9936858721389079E-2</c:v>
                </c:pt>
                <c:pt idx="351">
                  <c:v>4.0588923625058948E-2</c:v>
                </c:pt>
                <c:pt idx="352">
                  <c:v>4.12247243847641E-2</c:v>
                </c:pt>
                <c:pt idx="353">
                  <c:v>4.2744246634824012E-2</c:v>
                </c:pt>
                <c:pt idx="354">
                  <c:v>4.4296999514933155E-2</c:v>
                </c:pt>
                <c:pt idx="355">
                  <c:v>4.3371663386166714E-2</c:v>
                </c:pt>
                <c:pt idx="356">
                  <c:v>4.4833872188209334E-2</c:v>
                </c:pt>
                <c:pt idx="357">
                  <c:v>4.4352352900883574E-2</c:v>
                </c:pt>
                <c:pt idx="358">
                  <c:v>4.5011022061210992E-2</c:v>
                </c:pt>
                <c:pt idx="359">
                  <c:v>4.6280822618600892E-2</c:v>
                </c:pt>
                <c:pt idx="360">
                  <c:v>4.6623330334866431E-2</c:v>
                </c:pt>
                <c:pt idx="361">
                  <c:v>4.7137533875338811E-2</c:v>
                </c:pt>
                <c:pt idx="362">
                  <c:v>4.5807191526681557E-2</c:v>
                </c:pt>
                <c:pt idx="363">
                  <c:v>4.4208724257733145E-2</c:v>
                </c:pt>
                <c:pt idx="364">
                  <c:v>4.3774253980998434E-2</c:v>
                </c:pt>
                <c:pt idx="365">
                  <c:v>4.2158038510227147E-2</c:v>
                </c:pt>
                <c:pt idx="366">
                  <c:v>4.0593221744828378E-2</c:v>
                </c:pt>
                <c:pt idx="367">
                  <c:v>3.9483700148932765E-2</c:v>
                </c:pt>
                <c:pt idx="368">
                  <c:v>3.7511315941074708E-2</c:v>
                </c:pt>
                <c:pt idx="369">
                  <c:v>3.7320040665070664E-2</c:v>
                </c:pt>
                <c:pt idx="370">
                  <c:v>3.7234477458178761E-2</c:v>
                </c:pt>
                <c:pt idx="371">
                  <c:v>3.6752721820196843E-2</c:v>
                </c:pt>
                <c:pt idx="372">
                  <c:v>3.5513897447539966E-2</c:v>
                </c:pt>
                <c:pt idx="373">
                  <c:v>3.7898516733254617E-2</c:v>
                </c:pt>
                <c:pt idx="374">
                  <c:v>3.9769062056508764E-2</c:v>
                </c:pt>
                <c:pt idx="375">
                  <c:v>3.9395644137265817E-2</c:v>
                </c:pt>
                <c:pt idx="376">
                  <c:v>3.9470521305748241E-2</c:v>
                </c:pt>
                <c:pt idx="377">
                  <c:v>4.0740326370131141E-2</c:v>
                </c:pt>
                <c:pt idx="378">
                  <c:v>4.0683586277260542E-2</c:v>
                </c:pt>
                <c:pt idx="379">
                  <c:v>4.3555781966378104E-2</c:v>
                </c:pt>
                <c:pt idx="380">
                  <c:v>4.3579655424057062E-2</c:v>
                </c:pt>
                <c:pt idx="381">
                  <c:v>4.3343555372893805E-2</c:v>
                </c:pt>
                <c:pt idx="382">
                  <c:v>4.18256345577801E-2</c:v>
                </c:pt>
                <c:pt idx="383">
                  <c:v>4.032321453836607E-2</c:v>
                </c:pt>
                <c:pt idx="384">
                  <c:v>4.149962415434727E-2</c:v>
                </c:pt>
                <c:pt idx="385">
                  <c:v>3.9319889037808142E-2</c:v>
                </c:pt>
                <c:pt idx="386">
                  <c:v>3.6510841579551423E-2</c:v>
                </c:pt>
                <c:pt idx="387">
                  <c:v>3.5490056598521669E-2</c:v>
                </c:pt>
                <c:pt idx="388">
                  <c:v>3.646090281203751E-2</c:v>
                </c:pt>
                <c:pt idx="389">
                  <c:v>3.4676577185330792E-2</c:v>
                </c:pt>
                <c:pt idx="390">
                  <c:v>3.5217524509803866E-2</c:v>
                </c:pt>
                <c:pt idx="391">
                  <c:v>3.3759458140102394E-2</c:v>
                </c:pt>
                <c:pt idx="392">
                  <c:v>3.4280415317492929E-2</c:v>
                </c:pt>
                <c:pt idx="393">
                  <c:v>3.3058602508938773E-2</c:v>
                </c:pt>
                <c:pt idx="394">
                  <c:v>3.3745441338922433E-2</c:v>
                </c:pt>
                <c:pt idx="395">
                  <c:v>3.4846470019342268E-2</c:v>
                </c:pt>
                <c:pt idx="396">
                  <c:v>3.2493308874387283E-2</c:v>
                </c:pt>
                <c:pt idx="397">
                  <c:v>3.2464124518286397E-2</c:v>
                </c:pt>
                <c:pt idx="398">
                  <c:v>3.2890405219369034E-2</c:v>
                </c:pt>
                <c:pt idx="399">
                  <c:v>3.4213945430922488E-2</c:v>
                </c:pt>
                <c:pt idx="400">
                  <c:v>3.1548885153728223E-2</c:v>
                </c:pt>
                <c:pt idx="401">
                  <c:v>3.0130317333095791E-2</c:v>
                </c:pt>
                <c:pt idx="402">
                  <c:v>3.0882374702200455E-2</c:v>
                </c:pt>
                <c:pt idx="403">
                  <c:v>2.8997269977126816E-2</c:v>
                </c:pt>
                <c:pt idx="404">
                  <c:v>2.6559468516667684E-2</c:v>
                </c:pt>
                <c:pt idx="405">
                  <c:v>2.82462675622559E-2</c:v>
                </c:pt>
                <c:pt idx="406">
                  <c:v>2.857435627186633E-2</c:v>
                </c:pt>
                <c:pt idx="407">
                  <c:v>2.7934347711807472E-2</c:v>
                </c:pt>
                <c:pt idx="408">
                  <c:v>2.8150348784714563E-2</c:v>
                </c:pt>
                <c:pt idx="409">
                  <c:v>2.7318674296337164E-2</c:v>
                </c:pt>
                <c:pt idx="410">
                  <c:v>2.6989829919160879E-2</c:v>
                </c:pt>
                <c:pt idx="411">
                  <c:v>2.661294980650375E-2</c:v>
                </c:pt>
                <c:pt idx="412">
                  <c:v>2.8637346791636764E-2</c:v>
                </c:pt>
                <c:pt idx="413">
                  <c:v>2.881678289435774E-2</c:v>
                </c:pt>
                <c:pt idx="414">
                  <c:v>2.7072029397410713E-2</c:v>
                </c:pt>
                <c:pt idx="415">
                  <c:v>2.805105406568198E-2</c:v>
                </c:pt>
                <c:pt idx="416">
                  <c:v>2.7919762896782885E-2</c:v>
                </c:pt>
                <c:pt idx="417">
                  <c:v>2.5673208580556883E-2</c:v>
                </c:pt>
                <c:pt idx="418">
                  <c:v>2.6072724685120452E-2</c:v>
                </c:pt>
                <c:pt idx="419">
                  <c:v>2.4632431280630751E-2</c:v>
                </c:pt>
                <c:pt idx="420">
                  <c:v>2.2464589235127619E-2</c:v>
                </c:pt>
                <c:pt idx="421">
                  <c:v>2.2718597582526368E-2</c:v>
                </c:pt>
                <c:pt idx="422">
                  <c:v>2.3981153634555552E-2</c:v>
                </c:pt>
                <c:pt idx="423">
                  <c:v>2.2547295871720774E-2</c:v>
                </c:pt>
                <c:pt idx="424">
                  <c:v>2.1363687338791015E-2</c:v>
                </c:pt>
                <c:pt idx="425">
                  <c:v>2.2645790151812228E-2</c:v>
                </c:pt>
                <c:pt idx="426">
                  <c:v>2.2682804114489974E-2</c:v>
                </c:pt>
                <c:pt idx="427">
                  <c:v>2.1915018274139886E-2</c:v>
                </c:pt>
                <c:pt idx="428">
                  <c:v>2.1938071956875804E-2</c:v>
                </c:pt>
                <c:pt idx="429">
                  <c:v>2.263878073200587E-2</c:v>
                </c:pt>
                <c:pt idx="430">
                  <c:v>2.1887179771696408E-2</c:v>
                </c:pt>
                <c:pt idx="431">
                  <c:v>2.1780421189812715E-2</c:v>
                </c:pt>
                <c:pt idx="432">
                  <c:v>2.3508713600975062E-2</c:v>
                </c:pt>
                <c:pt idx="433">
                  <c:v>2.2974205855519791E-2</c:v>
                </c:pt>
                <c:pt idx="434">
                  <c:v>2.2000578600063436E-2</c:v>
                </c:pt>
                <c:pt idx="435">
                  <c:v>2.2834190761781725E-2</c:v>
                </c:pt>
                <c:pt idx="436">
                  <c:v>2.2303046939335713E-2</c:v>
                </c:pt>
                <c:pt idx="437">
                  <c:v>2.0925487188617087E-2</c:v>
                </c:pt>
                <c:pt idx="438">
                  <c:v>2.0389477280492008E-2</c:v>
                </c:pt>
                <c:pt idx="439">
                  <c:v>2.1690759927379011E-2</c:v>
                </c:pt>
                <c:pt idx="440">
                  <c:v>2.1494384472794614E-2</c:v>
                </c:pt>
                <c:pt idx="441">
                  <c:v>2.1580092466684686E-2</c:v>
                </c:pt>
                <c:pt idx="442">
                  <c:v>2.0359687818120031E-2</c:v>
                </c:pt>
                <c:pt idx="443">
                  <c:v>2.1451831750339156E-2</c:v>
                </c:pt>
                <c:pt idx="444">
                  <c:v>2.0072276437069547E-2</c:v>
                </c:pt>
                <c:pt idx="445">
                  <c:v>1.9728663315496275E-2</c:v>
                </c:pt>
                <c:pt idx="446">
                  <c:v>1.9585905696492434E-2</c:v>
                </c:pt>
                <c:pt idx="447">
                  <c:v>1.8599209231017433E-2</c:v>
                </c:pt>
                <c:pt idx="448">
                  <c:v>1.8634624421024482E-2</c:v>
                </c:pt>
                <c:pt idx="449">
                  <c:v>1.8538142698091065E-2</c:v>
                </c:pt>
                <c:pt idx="450">
                  <c:v>1.8843665876491666E-2</c:v>
                </c:pt>
                <c:pt idx="451">
                  <c:v>1.7288833070571608E-2</c:v>
                </c:pt>
                <c:pt idx="452">
                  <c:v>1.9013943558609858E-2</c:v>
                </c:pt>
                <c:pt idx="453">
                  <c:v>1.8967881054747338E-2</c:v>
                </c:pt>
                <c:pt idx="454">
                  <c:v>1.9647489191885636E-2</c:v>
                </c:pt>
                <c:pt idx="455">
                  <c:v>1.8610273508587794E-2</c:v>
                </c:pt>
                <c:pt idx="456">
                  <c:v>1.8536209962051853E-2</c:v>
                </c:pt>
                <c:pt idx="457">
                  <c:v>1.9307219336372361E-2</c:v>
                </c:pt>
                <c:pt idx="458">
                  <c:v>1.938153598011616E-2</c:v>
                </c:pt>
                <c:pt idx="459">
                  <c:v>1.9989173631190349E-2</c:v>
                </c:pt>
                <c:pt idx="460">
                  <c:v>1.8965903549352126E-2</c:v>
                </c:pt>
                <c:pt idx="461">
                  <c:v>1.9688928105780379E-2</c:v>
                </c:pt>
                <c:pt idx="462">
                  <c:v>1.8455714173041926E-2</c:v>
                </c:pt>
                <c:pt idx="463">
                  <c:v>1.7178881008668156E-2</c:v>
                </c:pt>
                <c:pt idx="464">
                  <c:v>1.6210553882414658E-2</c:v>
                </c:pt>
                <c:pt idx="465">
                  <c:v>1.5335980771240321E-2</c:v>
                </c:pt>
                <c:pt idx="466">
                  <c:v>1.4324479465636974E-2</c:v>
                </c:pt>
                <c:pt idx="467">
                  <c:v>1.450144753657967E-2</c:v>
                </c:pt>
                <c:pt idx="468">
                  <c:v>1.4994202936310375E-2</c:v>
                </c:pt>
                <c:pt idx="469">
                  <c:v>1.3767371719036303E-2</c:v>
                </c:pt>
                <c:pt idx="470">
                  <c:v>1.24246157836716E-2</c:v>
                </c:pt>
                <c:pt idx="471">
                  <c:v>1.2322827001488568E-2</c:v>
                </c:pt>
                <c:pt idx="472">
                  <c:v>1.2559499172185573E-2</c:v>
                </c:pt>
                <c:pt idx="473">
                  <c:v>9.7899930255986867E-3</c:v>
                </c:pt>
                <c:pt idx="474">
                  <c:v>1.1964686749787123E-2</c:v>
                </c:pt>
                <c:pt idx="475">
                  <c:v>1.4332197087078002E-2</c:v>
                </c:pt>
                <c:pt idx="476">
                  <c:v>1.207349757756937E-2</c:v>
                </c:pt>
                <c:pt idx="477">
                  <c:v>1.2505467925790548E-2</c:v>
                </c:pt>
                <c:pt idx="478">
                  <c:v>1.2360128617363353E-2</c:v>
                </c:pt>
                <c:pt idx="479">
                  <c:v>1.3535748258220348E-2</c:v>
                </c:pt>
                <c:pt idx="480">
                  <c:v>1.3912775624406404E-2</c:v>
                </c:pt>
                <c:pt idx="481">
                  <c:v>1.3067453193126299E-2</c:v>
                </c:pt>
                <c:pt idx="482">
                  <c:v>1.2336190000384217E-2</c:v>
                </c:pt>
                <c:pt idx="483">
                  <c:v>1.2824938944084208E-2</c:v>
                </c:pt>
                <c:pt idx="484">
                  <c:v>1.2633649706832895E-2</c:v>
                </c:pt>
                <c:pt idx="485">
                  <c:v>1.4350762304307763E-2</c:v>
                </c:pt>
                <c:pt idx="486">
                  <c:v>1.3277214463363274E-2</c:v>
                </c:pt>
                <c:pt idx="487">
                  <c:v>1.1736551337864887E-2</c:v>
                </c:pt>
                <c:pt idx="488">
                  <c:v>1.4488509771468649E-2</c:v>
                </c:pt>
                <c:pt idx="489">
                  <c:v>1.4117258380136777E-2</c:v>
                </c:pt>
                <c:pt idx="490">
                  <c:v>1.4902618439608162E-2</c:v>
                </c:pt>
                <c:pt idx="491">
                  <c:v>1.452179537585474E-2</c:v>
                </c:pt>
                <c:pt idx="492">
                  <c:v>1.5164940884579314E-2</c:v>
                </c:pt>
                <c:pt idx="493">
                  <c:v>1.6734389042899256E-2</c:v>
                </c:pt>
                <c:pt idx="494">
                  <c:v>1.843697011110268E-2</c:v>
                </c:pt>
                <c:pt idx="495">
                  <c:v>1.6563565206413555E-2</c:v>
                </c:pt>
                <c:pt idx="496">
                  <c:v>1.6714602886264807E-2</c:v>
                </c:pt>
                <c:pt idx="497">
                  <c:v>1.690918719895107E-2</c:v>
                </c:pt>
                <c:pt idx="498">
                  <c:v>1.7332527754701177E-2</c:v>
                </c:pt>
                <c:pt idx="499">
                  <c:v>1.8130347257171664E-2</c:v>
                </c:pt>
                <c:pt idx="500">
                  <c:v>1.7983760651581804E-2</c:v>
                </c:pt>
                <c:pt idx="501">
                  <c:v>1.7855129120775803E-2</c:v>
                </c:pt>
                <c:pt idx="502">
                  <c:v>1.8564418406689764E-2</c:v>
                </c:pt>
                <c:pt idx="503">
                  <c:v>1.7914291429142803E-2</c:v>
                </c:pt>
                <c:pt idx="504">
                  <c:v>1.8729113671504649E-2</c:v>
                </c:pt>
                <c:pt idx="505">
                  <c:v>1.8749766561671377E-2</c:v>
                </c:pt>
                <c:pt idx="506">
                  <c:v>1.7718027409515003E-2</c:v>
                </c:pt>
                <c:pt idx="507">
                  <c:v>1.8901666625269931E-2</c:v>
                </c:pt>
                <c:pt idx="508">
                  <c:v>1.8238892266461582E-2</c:v>
                </c:pt>
                <c:pt idx="509">
                  <c:v>1.9913945962031887E-2</c:v>
                </c:pt>
                <c:pt idx="510">
                  <c:v>2.0315999158655451E-2</c:v>
                </c:pt>
                <c:pt idx="511">
                  <c:v>1.9648793267507791E-2</c:v>
                </c:pt>
                <c:pt idx="512">
                  <c:v>1.1502046451994818E-2</c:v>
                </c:pt>
                <c:pt idx="513">
                  <c:v>1.7271093384543468E-2</c:v>
                </c:pt>
                <c:pt idx="514">
                  <c:v>1.7734462374181081E-2</c:v>
                </c:pt>
                <c:pt idx="515">
                  <c:v>1.7242861529014331E-2</c:v>
                </c:pt>
                <c:pt idx="516">
                  <c:v>1.4247594800362418E-2</c:v>
                </c:pt>
                <c:pt idx="517">
                  <c:v>1.4542877045473857E-2</c:v>
                </c:pt>
                <c:pt idx="518">
                  <c:v>1.4784700094006675E-2</c:v>
                </c:pt>
                <c:pt idx="519">
                  <c:v>1.6113305055823757E-2</c:v>
                </c:pt>
                <c:pt idx="520">
                  <c:v>1.7034861759294362E-2</c:v>
                </c:pt>
                <c:pt idx="521">
                  <c:v>1.6303356716472317E-2</c:v>
                </c:pt>
                <c:pt idx="522">
                  <c:v>1.5521736494270355E-2</c:v>
                </c:pt>
                <c:pt idx="523">
                  <c:v>1.6834119087152155E-2</c:v>
                </c:pt>
                <c:pt idx="524">
                  <c:v>2.4180672524954483E-2</c:v>
                </c:pt>
                <c:pt idx="525">
                  <c:v>1.7812844125512761E-2</c:v>
                </c:pt>
                <c:pt idx="526">
                  <c:v>1.6676729863543072E-2</c:v>
                </c:pt>
                <c:pt idx="527">
                  <c:v>1.7276557727366137E-2</c:v>
                </c:pt>
                <c:pt idx="528">
                  <c:v>1.7269677294779351E-2</c:v>
                </c:pt>
                <c:pt idx="529">
                  <c:v>1.6454461134466358E-2</c:v>
                </c:pt>
                <c:pt idx="530">
                  <c:v>1.6506256015399456E-2</c:v>
                </c:pt>
                <c:pt idx="531">
                  <c:v>1.4298395029148647E-2</c:v>
                </c:pt>
                <c:pt idx="532">
                  <c:v>1.4317378541903736E-2</c:v>
                </c:pt>
                <c:pt idx="533">
                  <c:v>1.3170801732181658E-2</c:v>
                </c:pt>
                <c:pt idx="534">
                  <c:v>1.375604513702311E-2</c:v>
                </c:pt>
                <c:pt idx="535">
                  <c:v>1.2860548271752092E-2</c:v>
                </c:pt>
                <c:pt idx="536">
                  <c:v>1.2459390953553973E-2</c:v>
                </c:pt>
                <c:pt idx="537">
                  <c:v>1.3185271492943684E-2</c:v>
                </c:pt>
                <c:pt idx="538">
                  <c:v>1.3552517489992866E-2</c:v>
                </c:pt>
                <c:pt idx="539">
                  <c:v>1.4146688820317888E-2</c:v>
                </c:pt>
                <c:pt idx="540">
                  <c:v>1.671550425302204E-2</c:v>
                </c:pt>
                <c:pt idx="541">
                  <c:v>1.7527227048102167E-2</c:v>
                </c:pt>
                <c:pt idx="542">
                  <c:v>1.8037210623490951E-2</c:v>
                </c:pt>
                <c:pt idx="543">
                  <c:v>1.986801958419071E-2</c:v>
                </c:pt>
                <c:pt idx="544">
                  <c:v>2.0033073470351992E-2</c:v>
                </c:pt>
                <c:pt idx="545">
                  <c:v>2.1264537457937438E-2</c:v>
                </c:pt>
                <c:pt idx="546">
                  <c:v>2.0118496531090546E-2</c:v>
                </c:pt>
                <c:pt idx="547">
                  <c:v>1.9569540710057787E-2</c:v>
                </c:pt>
                <c:pt idx="548">
                  <c:v>2.0286788904560371E-2</c:v>
                </c:pt>
                <c:pt idx="549">
                  <c:v>2.0840667464620211E-2</c:v>
                </c:pt>
                <c:pt idx="550">
                  <c:v>2.1644869451085347E-2</c:v>
                </c:pt>
                <c:pt idx="551">
                  <c:v>2.1474043907691032E-2</c:v>
                </c:pt>
                <c:pt idx="552">
                  <c:v>2.2146507666098714E-2</c:v>
                </c:pt>
                <c:pt idx="553">
                  <c:v>2.1872306724744384E-2</c:v>
                </c:pt>
                <c:pt idx="554">
                  <c:v>2.2426060267856984E-2</c:v>
                </c:pt>
                <c:pt idx="555">
                  <c:v>2.0802894315730791E-2</c:v>
                </c:pt>
                <c:pt idx="556">
                  <c:v>2.1399786928528508E-2</c:v>
                </c:pt>
                <c:pt idx="557">
                  <c:v>2.0382445431002649E-2</c:v>
                </c:pt>
                <c:pt idx="558">
                  <c:v>2.0576179204433886E-2</c:v>
                </c:pt>
                <c:pt idx="559">
                  <c:v>2.0925186399205931E-2</c:v>
                </c:pt>
                <c:pt idx="560">
                  <c:v>2.1173651590904008E-2</c:v>
                </c:pt>
                <c:pt idx="561">
                  <c:v>2.1794606524587978E-2</c:v>
                </c:pt>
                <c:pt idx="562">
                  <c:v>2.2184241617820843E-2</c:v>
                </c:pt>
                <c:pt idx="563">
                  <c:v>2.1996402671646154E-2</c:v>
                </c:pt>
                <c:pt idx="564">
                  <c:v>2.066210045662098E-2</c:v>
                </c:pt>
                <c:pt idx="565">
                  <c:v>2.0560747663551426E-2</c:v>
                </c:pt>
                <c:pt idx="566">
                  <c:v>2.0706123145147748E-2</c:v>
                </c:pt>
                <c:pt idx="567">
                  <c:v>2.235550708833145E-2</c:v>
                </c:pt>
                <c:pt idx="568">
                  <c:v>2.2686045984309233E-2</c:v>
                </c:pt>
                <c:pt idx="569">
                  <c:v>2.4564067120633748E-2</c:v>
                </c:pt>
                <c:pt idx="570">
                  <c:v>2.4211705341283141E-2</c:v>
                </c:pt>
                <c:pt idx="571">
                  <c:v>2.5527104177265336E-2</c:v>
                </c:pt>
                <c:pt idx="572">
                  <c:v>2.4908623257073215E-2</c:v>
                </c:pt>
                <c:pt idx="573">
                  <c:v>2.3860951738103209E-2</c:v>
                </c:pt>
                <c:pt idx="574">
                  <c:v>2.1826220641208538E-2</c:v>
                </c:pt>
                <c:pt idx="575">
                  <c:v>2.2229197260304812E-2</c:v>
                </c:pt>
                <c:pt idx="576">
                  <c:v>2.4314953584610333E-2</c:v>
                </c:pt>
                <c:pt idx="577">
                  <c:v>2.5049137854016079E-2</c:v>
                </c:pt>
                <c:pt idx="578">
                  <c:v>2.3416438295122743E-2</c:v>
                </c:pt>
                <c:pt idx="579">
                  <c:v>2.1922222222222176E-2</c:v>
                </c:pt>
                <c:pt idx="580">
                  <c:v>2.0664043013136846E-2</c:v>
                </c:pt>
                <c:pt idx="581">
                  <c:v>1.981709002842047E-2</c:v>
                </c:pt>
                <c:pt idx="582">
                  <c:v>2.033647420106699E-2</c:v>
                </c:pt>
                <c:pt idx="583">
                  <c:v>1.9732563138690207E-2</c:v>
                </c:pt>
                <c:pt idx="584">
                  <c:v>2.0803064324395715E-2</c:v>
                </c:pt>
                <c:pt idx="585">
                  <c:v>2.144795684038181E-2</c:v>
                </c:pt>
                <c:pt idx="586">
                  <c:v>2.2798655801796519E-2</c:v>
                </c:pt>
                <c:pt idx="587">
                  <c:v>2.3346858208136867E-2</c:v>
                </c:pt>
                <c:pt idx="588">
                  <c:v>2.1128144654088077E-2</c:v>
                </c:pt>
                <c:pt idx="589">
                  <c:v>1.9981043067100801E-2</c:v>
                </c:pt>
                <c:pt idx="590">
                  <c:v>2.1345844037096606E-2</c:v>
                </c:pt>
                <c:pt idx="591">
                  <c:v>2.1082274145673319E-2</c:v>
                </c:pt>
                <c:pt idx="592">
                  <c:v>2.2092126557255787E-2</c:v>
                </c:pt>
                <c:pt idx="593">
                  <c:v>2.2555004933907385E-2</c:v>
                </c:pt>
                <c:pt idx="594">
                  <c:v>2.2323748484323724E-2</c:v>
                </c:pt>
                <c:pt idx="595">
                  <c:v>2.2053338810633205E-2</c:v>
                </c:pt>
                <c:pt idx="596">
                  <c:v>2.076728990101584E-2</c:v>
                </c:pt>
                <c:pt idx="597">
                  <c:v>1.7533857556232046E-2</c:v>
                </c:pt>
                <c:pt idx="598">
                  <c:v>1.5740760624476602E-2</c:v>
                </c:pt>
                <c:pt idx="599">
                  <c:v>1.3512789464096286E-2</c:v>
                </c:pt>
                <c:pt idx="600">
                  <c:v>1.1323902094761529E-2</c:v>
                </c:pt>
                <c:pt idx="601">
                  <c:v>1.1300883348821289E-2</c:v>
                </c:pt>
                <c:pt idx="602">
                  <c:v>1.0092828443231783E-2</c:v>
                </c:pt>
                <c:pt idx="603">
                  <c:v>1.1617258710281853E-2</c:v>
                </c:pt>
                <c:pt idx="604">
                  <c:v>1.056289385035547E-2</c:v>
                </c:pt>
                <c:pt idx="605">
                  <c:v>9.70317818852795E-3</c:v>
                </c:pt>
                <c:pt idx="606">
                  <c:v>9.1178650852481447E-3</c:v>
                </c:pt>
                <c:pt idx="607">
                  <c:v>9.3819743397185462E-3</c:v>
                </c:pt>
                <c:pt idx="608">
                  <c:v>9.8977479190434092E-3</c:v>
                </c:pt>
                <c:pt idx="609">
                  <c:v>1.446195807300743E-2</c:v>
                </c:pt>
                <c:pt idx="610">
                  <c:v>1.5253699788583708E-2</c:v>
                </c:pt>
                <c:pt idx="611">
                  <c:v>1.615563544089671E-2</c:v>
                </c:pt>
                <c:pt idx="612">
                  <c:v>1.7445917655268595E-2</c:v>
                </c:pt>
                <c:pt idx="613">
                  <c:v>1.7099884874153704E-2</c:v>
                </c:pt>
                <c:pt idx="614">
                  <c:v>1.7367265974508328E-2</c:v>
                </c:pt>
                <c:pt idx="615">
                  <c:v>1.5294253865667518E-2</c:v>
                </c:pt>
                <c:pt idx="616">
                  <c:v>1.5300167197703551E-2</c:v>
                </c:pt>
                <c:pt idx="617">
                  <c:v>1.4388640326002511E-2</c:v>
                </c:pt>
                <c:pt idx="618">
                  <c:v>1.3579456611852114E-2</c:v>
                </c:pt>
                <c:pt idx="619">
                  <c:v>1.3035732998009086E-2</c:v>
                </c:pt>
                <c:pt idx="620">
                  <c:v>1.1683489357251053E-2</c:v>
                </c:pt>
                <c:pt idx="621">
                  <c:v>9.1912339387876241E-3</c:v>
                </c:pt>
                <c:pt idx="622">
                  <c:v>9.4957466967919846E-3</c:v>
                </c:pt>
                <c:pt idx="623">
                  <c:v>9.0211012610812435E-3</c:v>
                </c:pt>
                <c:pt idx="624">
                  <c:v>1.0246497900818996E-2</c:v>
                </c:pt>
                <c:pt idx="625">
                  <c:v>1.1402105962740716E-2</c:v>
                </c:pt>
                <c:pt idx="626">
                  <c:v>1.162597747402061E-2</c:v>
                </c:pt>
                <c:pt idx="627">
                  <c:v>1.3529484946503967E-2</c:v>
                </c:pt>
                <c:pt idx="628">
                  <c:v>1.493495732869321E-2</c:v>
                </c:pt>
                <c:pt idx="629">
                  <c:v>1.575830365277886E-2</c:v>
                </c:pt>
                <c:pt idx="630">
                  <c:v>1.7394005280323199E-2</c:v>
                </c:pt>
                <c:pt idx="631">
                  <c:v>1.857790098682166E-2</c:v>
                </c:pt>
                <c:pt idx="632">
                  <c:v>1.8827154111784372E-2</c:v>
                </c:pt>
                <c:pt idx="633">
                  <c:v>1.8101463193003209E-2</c:v>
                </c:pt>
                <c:pt idx="634">
                  <c:v>1.9081016966634001E-2</c:v>
                </c:pt>
                <c:pt idx="635">
                  <c:v>2.0582624387728954E-2</c:v>
                </c:pt>
                <c:pt idx="636">
                  <c:v>2.1293229370255462E-2</c:v>
                </c:pt>
                <c:pt idx="637">
                  <c:v>2.0976220789354683E-2</c:v>
                </c:pt>
                <c:pt idx="638">
                  <c:v>2.1057379822232214E-2</c:v>
                </c:pt>
                <c:pt idx="639">
                  <c:v>2.0376223647466718E-2</c:v>
                </c:pt>
                <c:pt idx="640">
                  <c:v>1.8929730391656685E-2</c:v>
                </c:pt>
                <c:pt idx="641">
                  <c:v>1.8775610054430958E-2</c:v>
                </c:pt>
                <c:pt idx="642">
                  <c:v>1.8185518750318153E-2</c:v>
                </c:pt>
                <c:pt idx="643">
                  <c:v>1.6664974103788088E-2</c:v>
                </c:pt>
                <c:pt idx="644">
                  <c:v>1.7200612930395875E-2</c:v>
                </c:pt>
                <c:pt idx="645">
                  <c:v>1.906771065763313E-2</c:v>
                </c:pt>
                <c:pt idx="646">
                  <c:v>1.8025403572693666E-2</c:v>
                </c:pt>
                <c:pt idx="647">
                  <c:v>1.7136332865182791E-2</c:v>
                </c:pt>
                <c:pt idx="648">
                  <c:v>1.5924015954232207E-2</c:v>
                </c:pt>
                <c:pt idx="649">
                  <c:v>1.5537163487163053E-2</c:v>
                </c:pt>
                <c:pt idx="650">
                  <c:v>1.484984487484553E-2</c:v>
                </c:pt>
                <c:pt idx="651">
                  <c:v>1.4104838952211818E-2</c:v>
                </c:pt>
                <c:pt idx="652">
                  <c:v>1.4211459303548279E-2</c:v>
                </c:pt>
                <c:pt idx="653">
                  <c:v>1.4897746828350877E-2</c:v>
                </c:pt>
                <c:pt idx="654">
                  <c:v>1.5122136489025717E-2</c:v>
                </c:pt>
                <c:pt idx="655">
                  <c:v>1.5652625585599989E-2</c:v>
                </c:pt>
                <c:pt idx="656">
                  <c:v>1.5533031385303042E-2</c:v>
                </c:pt>
                <c:pt idx="657">
                  <c:v>1.5207611767984464E-2</c:v>
                </c:pt>
                <c:pt idx="658">
                  <c:v>1.5807368818722356E-2</c:v>
                </c:pt>
                <c:pt idx="659">
                  <c:v>1.6331071751418014E-2</c:v>
                </c:pt>
                <c:pt idx="660">
                  <c:v>1.5208446934020792E-2</c:v>
                </c:pt>
                <c:pt idx="661">
                  <c:v>1.4556761467163115E-2</c:v>
                </c:pt>
                <c:pt idx="662">
                  <c:v>1.5532866357988118E-2</c:v>
                </c:pt>
                <c:pt idx="663">
                  <c:v>1.6498616053776116E-2</c:v>
                </c:pt>
                <c:pt idx="664">
                  <c:v>1.7103132282655809E-2</c:v>
                </c:pt>
                <c:pt idx="665">
                  <c:v>1.6522570659621261E-2</c:v>
                </c:pt>
                <c:pt idx="666">
                  <c:v>1.7062964603948183E-2</c:v>
                </c:pt>
                <c:pt idx="667">
                  <c:v>1.6267039084167711E-2</c:v>
                </c:pt>
                <c:pt idx="668">
                  <c:v>1.6317107912962259E-2</c:v>
                </c:pt>
                <c:pt idx="669">
                  <c:v>1.5117054233167337E-2</c:v>
                </c:pt>
                <c:pt idx="670">
                  <c:v>1.4455449420607724E-2</c:v>
                </c:pt>
                <c:pt idx="671">
                  <c:v>1.3937895240980769E-2</c:v>
                </c:pt>
                <c:pt idx="672">
                  <c:v>1.2822390843660658E-2</c:v>
                </c:pt>
                <c:pt idx="673">
                  <c:v>1.3284010385148592E-2</c:v>
                </c:pt>
                <c:pt idx="674">
                  <c:v>1.2947411491923688E-2</c:v>
                </c:pt>
                <c:pt idx="675">
                  <c:v>1.2895194935280907E-2</c:v>
                </c:pt>
                <c:pt idx="676">
                  <c:v>1.2514563106796217E-2</c:v>
                </c:pt>
                <c:pt idx="677">
                  <c:v>1.2665716253042802E-2</c:v>
                </c:pt>
                <c:pt idx="678">
                  <c:v>1.1800809308989413E-2</c:v>
                </c:pt>
                <c:pt idx="679">
                  <c:v>1.2280803623272663E-2</c:v>
                </c:pt>
                <c:pt idx="680">
                  <c:v>1.2440071141354592E-2</c:v>
                </c:pt>
                <c:pt idx="681">
                  <c:v>1.1791860622331951E-2</c:v>
                </c:pt>
                <c:pt idx="682">
                  <c:v>1.1905106460980308E-2</c:v>
                </c:pt>
                <c:pt idx="683">
                  <c:v>1.1827988085254093E-2</c:v>
                </c:pt>
                <c:pt idx="684">
                  <c:v>1.4222076519592619E-2</c:v>
                </c:pt>
                <c:pt idx="685">
                  <c:v>1.4834079853585758E-2</c:v>
                </c:pt>
                <c:pt idx="686">
                  <c:v>1.4541957201250399E-2</c:v>
                </c:pt>
                <c:pt idx="687">
                  <c:v>1.5236906533531824E-2</c:v>
                </c:pt>
                <c:pt idx="688">
                  <c:v>1.5466635982701815E-2</c:v>
                </c:pt>
                <c:pt idx="689">
                  <c:v>1.5447380266043531E-2</c:v>
                </c:pt>
                <c:pt idx="690">
                  <c:v>1.6274864376130349E-2</c:v>
                </c:pt>
                <c:pt idx="691">
                  <c:v>1.7437691800269661E-2</c:v>
                </c:pt>
                <c:pt idx="692">
                  <c:v>1.7032164440583308E-2</c:v>
                </c:pt>
                <c:pt idx="693">
                  <c:v>1.8393196330905859E-2</c:v>
                </c:pt>
                <c:pt idx="694">
                  <c:v>1.7847779038393741E-2</c:v>
                </c:pt>
                <c:pt idx="695">
                  <c:v>1.8415837811059044E-2</c:v>
                </c:pt>
                <c:pt idx="696">
                  <c:v>1.8871153279397701E-2</c:v>
                </c:pt>
                <c:pt idx="697">
                  <c:v>1.8765127426320527E-2</c:v>
                </c:pt>
                <c:pt idx="698">
                  <c:v>1.6712959890792245E-2</c:v>
                </c:pt>
                <c:pt idx="699">
                  <c:v>1.6540258364698968E-2</c:v>
                </c:pt>
                <c:pt idx="700">
                  <c:v>1.6043134218428401E-2</c:v>
                </c:pt>
                <c:pt idx="701">
                  <c:v>1.6344122529047933E-2</c:v>
                </c:pt>
                <c:pt idx="702">
                  <c:v>1.5279896062814213E-2</c:v>
                </c:pt>
                <c:pt idx="703">
                  <c:v>1.4526661968522481E-2</c:v>
                </c:pt>
                <c:pt idx="704">
                  <c:v>1.5301285120204122E-2</c:v>
                </c:pt>
                <c:pt idx="705">
                  <c:v>1.6533263351266259E-2</c:v>
                </c:pt>
                <c:pt idx="706">
                  <c:v>1.660749913356252E-2</c:v>
                </c:pt>
                <c:pt idx="707">
                  <c:v>1.6801219865852035E-2</c:v>
                </c:pt>
                <c:pt idx="708">
                  <c:v>1.697271675437606E-2</c:v>
                </c:pt>
                <c:pt idx="709">
                  <c:v>1.7422576677971202E-2</c:v>
                </c:pt>
                <c:pt idx="710">
                  <c:v>2.043822843822829E-2</c:v>
                </c:pt>
                <c:pt idx="711">
                  <c:v>1.9983068349908262E-2</c:v>
                </c:pt>
                <c:pt idx="712">
                  <c:v>2.1077871023503558E-2</c:v>
                </c:pt>
                <c:pt idx="713">
                  <c:v>2.0674616062729134E-2</c:v>
                </c:pt>
                <c:pt idx="714">
                  <c:v>2.128133084819317E-2</c:v>
                </c:pt>
                <c:pt idx="715">
                  <c:v>2.0283224199090455E-2</c:v>
                </c:pt>
                <c:pt idx="716">
                  <c:v>2.0747616890261389E-2</c:v>
                </c:pt>
                <c:pt idx="717">
                  <c:v>1.9085729037968679E-2</c:v>
                </c:pt>
                <c:pt idx="718">
                  <c:v>2.0399513507536993E-2</c:v>
                </c:pt>
                <c:pt idx="719">
                  <c:v>2.080170756166444E-2</c:v>
                </c:pt>
                <c:pt idx="720">
                  <c:v>1.8451064766815461E-2</c:v>
                </c:pt>
                <c:pt idx="721">
                  <c:v>1.6876980275086551E-2</c:v>
                </c:pt>
                <c:pt idx="722">
                  <c:v>1.5825734178834594E-2</c:v>
                </c:pt>
                <c:pt idx="723">
                  <c:v>1.6910041134997611E-2</c:v>
                </c:pt>
                <c:pt idx="724">
                  <c:v>1.6046382510080281E-2</c:v>
                </c:pt>
                <c:pt idx="725">
                  <c:v>1.7101088251070484E-2</c:v>
                </c:pt>
                <c:pt idx="726">
                  <c:v>1.7442071620541899E-2</c:v>
                </c:pt>
                <c:pt idx="727">
                  <c:v>1.8654514755675811E-2</c:v>
                </c:pt>
                <c:pt idx="728">
                  <c:v>1.7219046928922843E-2</c:v>
                </c:pt>
                <c:pt idx="729">
                  <c:v>1.7371163867978989E-2</c:v>
                </c:pt>
                <c:pt idx="730">
                  <c:v>1.5847073483466811E-2</c:v>
                </c:pt>
                <c:pt idx="731">
                  <c:v>1.6213926492059771E-2</c:v>
                </c:pt>
                <c:pt idx="732">
                  <c:v>1.7540224500459445E-2</c:v>
                </c:pt>
                <c:pt idx="733">
                  <c:v>1.8695123598541086E-2</c:v>
                </c:pt>
                <c:pt idx="734">
                  <c:v>1.6541637433212797E-2</c:v>
                </c:pt>
                <c:pt idx="735">
                  <c:v>9.2651556599965268E-3</c:v>
                </c:pt>
                <c:pt idx="736">
                  <c:v>1.0059839472552623E-2</c:v>
                </c:pt>
                <c:pt idx="737">
                  <c:v>1.1360995405545582E-2</c:v>
                </c:pt>
                <c:pt idx="738">
                  <c:v>1.2573957896427679E-2</c:v>
                </c:pt>
                <c:pt idx="739">
                  <c:v>1.4276039067512736E-2</c:v>
                </c:pt>
                <c:pt idx="740">
                  <c:v>1.5289131092945718E-2</c:v>
                </c:pt>
                <c:pt idx="741">
                  <c:v>1.4202120091064474E-2</c:v>
                </c:pt>
                <c:pt idx="742">
                  <c:v>1.3724322450467064E-2</c:v>
                </c:pt>
                <c:pt idx="743">
                  <c:v>1.4491853875284955E-2</c:v>
                </c:pt>
                <c:pt idx="744">
                  <c:v>1.5281233122913962E-2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20-4D68-AEC9-576FB149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PPI All Commodities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'PPI All Commodities'!$J$17:$J$36</c:f>
              <c:strCache>
                <c:ptCount val="20"/>
                <c:pt idx="0">
                  <c:v>Less than -2.50%</c:v>
                </c:pt>
                <c:pt idx="1">
                  <c:v>-2.50% to -2.00%</c:v>
                </c:pt>
                <c:pt idx="2">
                  <c:v>-2.00% to -1.50%</c:v>
                </c:pt>
                <c:pt idx="3">
                  <c:v>-1.50% to -1.00%</c:v>
                </c:pt>
                <c:pt idx="4">
                  <c:v>-1.00% to -0.50%</c:v>
                </c:pt>
                <c:pt idx="5">
                  <c:v>-0.50% to 0.00%</c:v>
                </c:pt>
                <c:pt idx="6">
                  <c:v>0.00% to 0.50%</c:v>
                </c:pt>
                <c:pt idx="7">
                  <c:v>0.50% to 1.00%</c:v>
                </c:pt>
                <c:pt idx="8">
                  <c:v>1.00% to 1.50%</c:v>
                </c:pt>
                <c:pt idx="9">
                  <c:v>1.50% to 2.00%</c:v>
                </c:pt>
                <c:pt idx="10">
                  <c:v>2.00% to 2.50%</c:v>
                </c:pt>
                <c:pt idx="11">
                  <c:v>2.50% to 3.00%</c:v>
                </c:pt>
                <c:pt idx="12">
                  <c:v>3.00% to 3.50%</c:v>
                </c:pt>
                <c:pt idx="13">
                  <c:v>3.50% to 4.00%</c:v>
                </c:pt>
                <c:pt idx="14">
                  <c:v>4.00% to 4.50%</c:v>
                </c:pt>
                <c:pt idx="15">
                  <c:v>4.50% to 5.00%</c:v>
                </c:pt>
                <c:pt idx="16">
                  <c:v>5.00% to 5.50%</c:v>
                </c:pt>
                <c:pt idx="17">
                  <c:v>5.50% to 6.00%</c:v>
                </c:pt>
                <c:pt idx="18">
                  <c:v>6.00% to 6.50%</c:v>
                </c:pt>
                <c:pt idx="19">
                  <c:v>Greater than 6.50%</c:v>
                </c:pt>
              </c:strCache>
            </c:strRef>
          </c:cat>
          <c:val>
            <c:numRef>
              <c:f>'PPI All Commodities'!$K$17:$K$36</c:f>
              <c:numCache>
                <c:formatCode>0.00%</c:formatCode>
                <c:ptCount val="20"/>
                <c:pt idx="0">
                  <c:v>1.7746913580246913E-2</c:v>
                </c:pt>
                <c:pt idx="1">
                  <c:v>1.0802469135802469E-2</c:v>
                </c:pt>
                <c:pt idx="2">
                  <c:v>2.2376543209876542E-2</c:v>
                </c:pt>
                <c:pt idx="3">
                  <c:v>3.6265432098765434E-2</c:v>
                </c:pt>
                <c:pt idx="4">
                  <c:v>9.1820987654320993E-2</c:v>
                </c:pt>
                <c:pt idx="5">
                  <c:v>0.12037037037037036</c:v>
                </c:pt>
                <c:pt idx="6">
                  <c:v>0.36651234567901236</c:v>
                </c:pt>
                <c:pt idx="7">
                  <c:v>0.16898148148148148</c:v>
                </c:pt>
                <c:pt idx="8">
                  <c:v>7.3302469135802475E-2</c:v>
                </c:pt>
                <c:pt idx="9">
                  <c:v>4.0123456790123455E-2</c:v>
                </c:pt>
                <c:pt idx="10">
                  <c:v>2.1604938271604937E-2</c:v>
                </c:pt>
                <c:pt idx="11">
                  <c:v>1.0030864197530864E-2</c:v>
                </c:pt>
                <c:pt idx="12">
                  <c:v>4.6296296296296294E-3</c:v>
                </c:pt>
                <c:pt idx="13">
                  <c:v>4.6296296296296294E-3</c:v>
                </c:pt>
                <c:pt idx="14">
                  <c:v>3.0864197530864196E-3</c:v>
                </c:pt>
                <c:pt idx="15">
                  <c:v>1.5432098765432098E-3</c:v>
                </c:pt>
                <c:pt idx="16">
                  <c:v>7.716049382716049E-4</c:v>
                </c:pt>
                <c:pt idx="17">
                  <c:v>1.5432098765432098E-3</c:v>
                </c:pt>
                <c:pt idx="18">
                  <c:v>1.5432098765432098E-3</c:v>
                </c:pt>
                <c:pt idx="19">
                  <c:v>2.3148148148148147E-3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211-9AAE-0AB64138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PPI All Commodities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'PPI All Commodities'!$Q$17:$Q$36</c:f>
              <c:strCache>
                <c:ptCount val="20"/>
                <c:pt idx="0">
                  <c:v>Less than -12.00%</c:v>
                </c:pt>
                <c:pt idx="1">
                  <c:v>-12.00% to -9.00%</c:v>
                </c:pt>
                <c:pt idx="2">
                  <c:v>-9.00% to -6.00%</c:v>
                </c:pt>
                <c:pt idx="3">
                  <c:v>-6.00% to -3.00%</c:v>
                </c:pt>
                <c:pt idx="4">
                  <c:v>-3.00% to 0.00%</c:v>
                </c:pt>
                <c:pt idx="5">
                  <c:v>0.00% to 3.00%</c:v>
                </c:pt>
                <c:pt idx="6">
                  <c:v>3.00% to 6.00%</c:v>
                </c:pt>
                <c:pt idx="7">
                  <c:v>6.00% to 9.00%</c:v>
                </c:pt>
                <c:pt idx="8">
                  <c:v>9.00% to 12.00%</c:v>
                </c:pt>
                <c:pt idx="9">
                  <c:v>12.00% to 15.00%</c:v>
                </c:pt>
                <c:pt idx="10">
                  <c:v>15.00% to 18.00%</c:v>
                </c:pt>
                <c:pt idx="11">
                  <c:v>18.00% to 21.00%</c:v>
                </c:pt>
                <c:pt idx="12">
                  <c:v>21.00% to 24.00%</c:v>
                </c:pt>
                <c:pt idx="13">
                  <c:v>24.00% to 27.00%</c:v>
                </c:pt>
                <c:pt idx="14">
                  <c:v>27.00% to 30.00%</c:v>
                </c:pt>
                <c:pt idx="15">
                  <c:v>30.00% to 33.00%</c:v>
                </c:pt>
                <c:pt idx="16">
                  <c:v>33.00% to 36.00%</c:v>
                </c:pt>
                <c:pt idx="17">
                  <c:v>36.00% to 39.00%</c:v>
                </c:pt>
                <c:pt idx="18">
                  <c:v>39.00% to 42.00%</c:v>
                </c:pt>
                <c:pt idx="19">
                  <c:v>Greater than 42.00%</c:v>
                </c:pt>
              </c:strCache>
            </c:strRef>
          </c:cat>
          <c:val>
            <c:numRef>
              <c:f>'PPI All Commodities'!$R$17:$R$36</c:f>
              <c:numCache>
                <c:formatCode>0.00%</c:formatCode>
                <c:ptCount val="20"/>
                <c:pt idx="0">
                  <c:v>3.1128404669260701E-2</c:v>
                </c:pt>
                <c:pt idx="1">
                  <c:v>1.4785992217898832E-2</c:v>
                </c:pt>
                <c:pt idx="2">
                  <c:v>3.1906614785992216E-2</c:v>
                </c:pt>
                <c:pt idx="3">
                  <c:v>5.6809338521400778E-2</c:v>
                </c:pt>
                <c:pt idx="4">
                  <c:v>0.14785992217898833</c:v>
                </c:pt>
                <c:pt idx="5">
                  <c:v>0.26770428015564202</c:v>
                </c:pt>
                <c:pt idx="6">
                  <c:v>0.20233463035019456</c:v>
                </c:pt>
                <c:pt idx="7">
                  <c:v>9.3385214007782102E-2</c:v>
                </c:pt>
                <c:pt idx="8">
                  <c:v>5.5252918287937741E-2</c:v>
                </c:pt>
                <c:pt idx="9">
                  <c:v>2.8015564202334631E-2</c:v>
                </c:pt>
                <c:pt idx="10">
                  <c:v>2.7237354085603113E-2</c:v>
                </c:pt>
                <c:pt idx="11">
                  <c:v>1.3229571984435798E-2</c:v>
                </c:pt>
                <c:pt idx="12">
                  <c:v>1.0116731517509728E-2</c:v>
                </c:pt>
                <c:pt idx="13">
                  <c:v>3.1128404669260703E-3</c:v>
                </c:pt>
                <c:pt idx="14">
                  <c:v>2.3346303501945525E-3</c:v>
                </c:pt>
                <c:pt idx="15">
                  <c:v>3.8910505836575876E-3</c:v>
                </c:pt>
                <c:pt idx="16">
                  <c:v>5.4474708171206223E-3</c:v>
                </c:pt>
                <c:pt idx="17">
                  <c:v>7.7821011673151756E-4</c:v>
                </c:pt>
                <c:pt idx="18">
                  <c:v>7.7821011673151756E-4</c:v>
                </c:pt>
                <c:pt idx="19">
                  <c:v>3.1128404669260703E-3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EE9-927E-A6108F2D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'PPI All Commodities'!$C$1</c:f>
          <c:strCache>
            <c:ptCount val="1"/>
            <c:pt idx="0">
              <c:v>PPI All Commodities MoM%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Commodities'!$C$1</c:f>
              <c:strCache>
                <c:ptCount val="1"/>
                <c:pt idx="0">
                  <c:v>PPI All Commodities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'PPI All Commodities'!$A$2:$A$2000</c:f>
              <c:numCache>
                <c:formatCode>d\-mmm\-yy</c:formatCode>
                <c:ptCount val="1999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</c:numCache>
            </c:numRef>
          </c:cat>
          <c:val>
            <c:numRef>
              <c:f>'PPI All Commodities'!$C$2:$C$2000</c:f>
              <c:numCache>
                <c:formatCode>0.00%</c:formatCode>
                <c:ptCount val="1999"/>
                <c:pt idx="1">
                  <c:v>-8.2644628099173278E-3</c:v>
                </c:pt>
                <c:pt idx="2">
                  <c:v>0</c:v>
                </c:pt>
                <c:pt idx="3">
                  <c:v>0</c:v>
                </c:pt>
                <c:pt idx="4">
                  <c:v>-8.3333333333333037E-3</c:v>
                </c:pt>
                <c:pt idx="5">
                  <c:v>0</c:v>
                </c:pt>
                <c:pt idx="6">
                  <c:v>8.4033613445377853E-3</c:v>
                </c:pt>
                <c:pt idx="7">
                  <c:v>0</c:v>
                </c:pt>
                <c:pt idx="8">
                  <c:v>1.6666666666666607E-2</c:v>
                </c:pt>
                <c:pt idx="9">
                  <c:v>0</c:v>
                </c:pt>
                <c:pt idx="10">
                  <c:v>-8.1967213114754189E-3</c:v>
                </c:pt>
                <c:pt idx="11">
                  <c:v>-1.6528925619834656E-2</c:v>
                </c:pt>
                <c:pt idx="12">
                  <c:v>-8.4033613445377853E-3</c:v>
                </c:pt>
                <c:pt idx="13">
                  <c:v>0</c:v>
                </c:pt>
                <c:pt idx="14">
                  <c:v>-8.4745762711865291E-3</c:v>
                </c:pt>
                <c:pt idx="15">
                  <c:v>0</c:v>
                </c:pt>
                <c:pt idx="16">
                  <c:v>-8.5470085470085166E-3</c:v>
                </c:pt>
                <c:pt idx="17">
                  <c:v>0</c:v>
                </c:pt>
                <c:pt idx="18">
                  <c:v>0</c:v>
                </c:pt>
                <c:pt idx="19">
                  <c:v>3.4482758620689724E-2</c:v>
                </c:pt>
                <c:pt idx="20">
                  <c:v>8.3333333333333037E-3</c:v>
                </c:pt>
                <c:pt idx="21">
                  <c:v>-3.3057851239669422E-2</c:v>
                </c:pt>
                <c:pt idx="22">
                  <c:v>0</c:v>
                </c:pt>
                <c:pt idx="23">
                  <c:v>-8.5470085470085166E-3</c:v>
                </c:pt>
                <c:pt idx="24">
                  <c:v>1.7241379310344973E-2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8.4745762711864181E-3</c:v>
                </c:pt>
                <c:pt idx="29">
                  <c:v>-8.4033613445377853E-3</c:v>
                </c:pt>
                <c:pt idx="30">
                  <c:v>8.4745762711864181E-3</c:v>
                </c:pt>
                <c:pt idx="31">
                  <c:v>-8.4033613445377853E-3</c:v>
                </c:pt>
                <c:pt idx="32">
                  <c:v>0</c:v>
                </c:pt>
                <c:pt idx="33">
                  <c:v>2.5423728813559254E-2</c:v>
                </c:pt>
                <c:pt idx="34">
                  <c:v>1.6528925619834878E-2</c:v>
                </c:pt>
                <c:pt idx="35">
                  <c:v>4.0650406504064929E-2</c:v>
                </c:pt>
                <c:pt idx="36">
                  <c:v>3.90625E-2</c:v>
                </c:pt>
                <c:pt idx="37">
                  <c:v>1.5037593984962294E-2</c:v>
                </c:pt>
                <c:pt idx="38">
                  <c:v>2.9629629629629672E-2</c:v>
                </c:pt>
                <c:pt idx="39">
                  <c:v>1.4388489208633004E-2</c:v>
                </c:pt>
                <c:pt idx="40">
                  <c:v>7.0921985815601829E-3</c:v>
                </c:pt>
                <c:pt idx="41">
                  <c:v>7.0422535211267512E-3</c:v>
                </c:pt>
                <c:pt idx="42">
                  <c:v>6.9930069930068672E-3</c:v>
                </c:pt>
                <c:pt idx="43">
                  <c:v>2.0833333333333259E-2</c:v>
                </c:pt>
                <c:pt idx="44">
                  <c:v>2.0408163265306145E-2</c:v>
                </c:pt>
                <c:pt idx="45">
                  <c:v>4.6666666666666634E-2</c:v>
                </c:pt>
                <c:pt idx="46">
                  <c:v>7.0063694267515908E-2</c:v>
                </c:pt>
                <c:pt idx="47">
                  <c:v>1.7857142857142794E-2</c:v>
                </c:pt>
                <c:pt idx="48">
                  <c:v>2.9239766081871288E-2</c:v>
                </c:pt>
                <c:pt idx="49">
                  <c:v>2.2727272727272707E-2</c:v>
                </c:pt>
                <c:pt idx="50">
                  <c:v>2.7777777777777679E-2</c:v>
                </c:pt>
                <c:pt idx="51">
                  <c:v>6.4864864864864868E-2</c:v>
                </c:pt>
                <c:pt idx="52">
                  <c:v>5.5837563451776706E-2</c:v>
                </c:pt>
                <c:pt idx="53">
                  <c:v>9.6153846153845812E-3</c:v>
                </c:pt>
                <c:pt idx="54">
                  <c:v>9.52380952380949E-3</c:v>
                </c:pt>
                <c:pt idx="55">
                  <c:v>1.4150943396226356E-2</c:v>
                </c:pt>
                <c:pt idx="56">
                  <c:v>-9.302325581395321E-3</c:v>
                </c:pt>
                <c:pt idx="57">
                  <c:v>-9.3896713615022609E-3</c:v>
                </c:pt>
                <c:pt idx="58">
                  <c:v>4.7393364928909332E-3</c:v>
                </c:pt>
                <c:pt idx="59">
                  <c:v>0</c:v>
                </c:pt>
                <c:pt idx="60">
                  <c:v>1.8867924528301883E-2</c:v>
                </c:pt>
                <c:pt idx="61">
                  <c:v>-2.314814814814814E-2</c:v>
                </c:pt>
                <c:pt idx="62">
                  <c:v>3.3175355450236976E-2</c:v>
                </c:pt>
                <c:pt idx="63">
                  <c:v>1.3761467889908285E-2</c:v>
                </c:pt>
                <c:pt idx="64">
                  <c:v>0</c:v>
                </c:pt>
                <c:pt idx="65">
                  <c:v>4.5248868778280382E-3</c:v>
                </c:pt>
                <c:pt idx="66">
                  <c:v>2.2522522522522515E-2</c:v>
                </c:pt>
                <c:pt idx="67">
                  <c:v>2.2026431718061623E-2</c:v>
                </c:pt>
                <c:pt idx="68">
                  <c:v>2.155172413793105E-2</c:v>
                </c:pt>
                <c:pt idx="69">
                  <c:v>-8.4388185654008518E-3</c:v>
                </c:pt>
                <c:pt idx="70">
                  <c:v>0</c:v>
                </c:pt>
                <c:pt idx="71">
                  <c:v>0</c:v>
                </c:pt>
                <c:pt idx="72">
                  <c:v>-1.2765957446808529E-2</c:v>
                </c:pt>
                <c:pt idx="73">
                  <c:v>-3.4482758620689724E-2</c:v>
                </c:pt>
                <c:pt idx="74">
                  <c:v>8.9285714285716189E-3</c:v>
                </c:pt>
                <c:pt idx="75">
                  <c:v>1.327433628318575E-2</c:v>
                </c:pt>
                <c:pt idx="76">
                  <c:v>1.7467248908296984E-2</c:v>
                </c:pt>
                <c:pt idx="77">
                  <c:v>4.2918454935620964E-3</c:v>
                </c:pt>
                <c:pt idx="78">
                  <c:v>3.8461538461538547E-2</c:v>
                </c:pt>
                <c:pt idx="79">
                  <c:v>2.4691358024691246E-2</c:v>
                </c:pt>
                <c:pt idx="80">
                  <c:v>-2.4096385542168641E-2</c:v>
                </c:pt>
                <c:pt idx="81">
                  <c:v>4.1152263374484299E-3</c:v>
                </c:pt>
                <c:pt idx="82">
                  <c:v>2.0491803278688492E-2</c:v>
                </c:pt>
                <c:pt idx="83">
                  <c:v>4.4176706827309342E-2</c:v>
                </c:pt>
                <c:pt idx="84">
                  <c:v>4.6153846153846212E-2</c:v>
                </c:pt>
                <c:pt idx="85">
                  <c:v>-3.67647058823517E-3</c:v>
                </c:pt>
                <c:pt idx="86">
                  <c:v>7.3800738007379074E-3</c:v>
                </c:pt>
                <c:pt idx="87">
                  <c:v>4.3956043956044022E-2</c:v>
                </c:pt>
                <c:pt idx="88">
                  <c:v>1.0526315789473717E-2</c:v>
                </c:pt>
                <c:pt idx="89">
                  <c:v>-3.4722222222223209E-3</c:v>
                </c:pt>
                <c:pt idx="90">
                  <c:v>-3.4843205574912606E-3</c:v>
                </c:pt>
                <c:pt idx="91">
                  <c:v>-2.7972027972028024E-2</c:v>
                </c:pt>
                <c:pt idx="92">
                  <c:v>-3.5971223021582732E-2</c:v>
                </c:pt>
                <c:pt idx="93">
                  <c:v>-7.089552238805974E-2</c:v>
                </c:pt>
                <c:pt idx="94">
                  <c:v>-7.6305220883534086E-2</c:v>
                </c:pt>
                <c:pt idx="95">
                  <c:v>-9.5652173913043481E-2</c:v>
                </c:pt>
                <c:pt idx="96">
                  <c:v>-5.7692307692307709E-2</c:v>
                </c:pt>
                <c:pt idx="97">
                  <c:v>-7.6530612244897989E-2</c:v>
                </c:pt>
                <c:pt idx="98">
                  <c:v>-2.209944751381232E-2</c:v>
                </c:pt>
                <c:pt idx="99">
                  <c:v>-3.9548022598870025E-2</c:v>
                </c:pt>
                <c:pt idx="100">
                  <c:v>-2.3529411764705799E-2</c:v>
                </c:pt>
                <c:pt idx="101">
                  <c:v>-3.0120481927710885E-2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6.2111801242235032E-3</c:v>
                </c:pt>
                <c:pt idx="106">
                  <c:v>0</c:v>
                </c:pt>
                <c:pt idx="107">
                  <c:v>-1.2345679012345623E-2</c:v>
                </c:pt>
                <c:pt idx="108">
                  <c:v>-1.8750000000000044E-2</c:v>
                </c:pt>
                <c:pt idx="109">
                  <c:v>1.9108280254777066E-2</c:v>
                </c:pt>
                <c:pt idx="110">
                  <c:v>0</c:v>
                </c:pt>
                <c:pt idx="111">
                  <c:v>6.2500000000000888E-3</c:v>
                </c:pt>
                <c:pt idx="112">
                  <c:v>3.105590062111796E-2</c:v>
                </c:pt>
                <c:pt idx="113">
                  <c:v>0</c:v>
                </c:pt>
                <c:pt idx="114">
                  <c:v>3.0120481927710774E-2</c:v>
                </c:pt>
                <c:pt idx="115">
                  <c:v>-5.8479532163743242E-3</c:v>
                </c:pt>
                <c:pt idx="116">
                  <c:v>5.8823529411764497E-3</c:v>
                </c:pt>
                <c:pt idx="117">
                  <c:v>5.8479532163742132E-3</c:v>
                </c:pt>
                <c:pt idx="118">
                  <c:v>5.8139534883721034E-3</c:v>
                </c:pt>
                <c:pt idx="119">
                  <c:v>0</c:v>
                </c:pt>
                <c:pt idx="120">
                  <c:v>1.7341040462427681E-2</c:v>
                </c:pt>
                <c:pt idx="121">
                  <c:v>1.1363636363636243E-2</c:v>
                </c:pt>
                <c:pt idx="122">
                  <c:v>1.1235955056179803E-2</c:v>
                </c:pt>
                <c:pt idx="123">
                  <c:v>-5.5555555555556468E-3</c:v>
                </c:pt>
                <c:pt idx="124">
                  <c:v>-2.2346368715083775E-2</c:v>
                </c:pt>
                <c:pt idx="125">
                  <c:v>-1.1428571428571344E-2</c:v>
                </c:pt>
                <c:pt idx="126">
                  <c:v>-1.7341040462427793E-2</c:v>
                </c:pt>
                <c:pt idx="127">
                  <c:v>-5.8823529411765607E-3</c:v>
                </c:pt>
                <c:pt idx="128">
                  <c:v>1.7751479289940919E-2</c:v>
                </c:pt>
                <c:pt idx="129">
                  <c:v>-5.8139534883719923E-3</c:v>
                </c:pt>
                <c:pt idx="130">
                  <c:v>-5.8479532163743242E-3</c:v>
                </c:pt>
                <c:pt idx="131">
                  <c:v>-5.8823529411765607E-3</c:v>
                </c:pt>
                <c:pt idx="132">
                  <c:v>1.7751479289940919E-2</c:v>
                </c:pt>
                <c:pt idx="133">
                  <c:v>0</c:v>
                </c:pt>
                <c:pt idx="134">
                  <c:v>-1.1627906976744096E-2</c:v>
                </c:pt>
                <c:pt idx="135">
                  <c:v>-1.764705882352946E-2</c:v>
                </c:pt>
                <c:pt idx="136">
                  <c:v>-1.19760479041916E-2</c:v>
                </c:pt>
                <c:pt idx="137">
                  <c:v>-6.0606060606060996E-3</c:v>
                </c:pt>
                <c:pt idx="138">
                  <c:v>6.0975609756097615E-3</c:v>
                </c:pt>
                <c:pt idx="139">
                  <c:v>1.2121212121211977E-2</c:v>
                </c:pt>
                <c:pt idx="140">
                  <c:v>0</c:v>
                </c:pt>
                <c:pt idx="141">
                  <c:v>1.1976047904191489E-2</c:v>
                </c:pt>
                <c:pt idx="142">
                  <c:v>1.1834319526627279E-2</c:v>
                </c:pt>
                <c:pt idx="143">
                  <c:v>2.3391812865497075E-2</c:v>
                </c:pt>
                <c:pt idx="144">
                  <c:v>1.1428571428571344E-2</c:v>
                </c:pt>
                <c:pt idx="145">
                  <c:v>1.1299435028248483E-2</c:v>
                </c:pt>
                <c:pt idx="146">
                  <c:v>0</c:v>
                </c:pt>
                <c:pt idx="147">
                  <c:v>-2.2346368715083775E-2</c:v>
                </c:pt>
                <c:pt idx="148">
                  <c:v>0</c:v>
                </c:pt>
                <c:pt idx="149">
                  <c:v>1.1428571428571344E-2</c:v>
                </c:pt>
                <c:pt idx="150">
                  <c:v>1.6949152542372836E-2</c:v>
                </c:pt>
                <c:pt idx="151">
                  <c:v>-5.5555555555556468E-3</c:v>
                </c:pt>
                <c:pt idx="152">
                  <c:v>-5.5865921787707773E-3</c:v>
                </c:pt>
                <c:pt idx="153">
                  <c:v>0</c:v>
                </c:pt>
                <c:pt idx="154">
                  <c:v>1.1235955056179803E-2</c:v>
                </c:pt>
                <c:pt idx="155">
                  <c:v>-1.1111111111111072E-2</c:v>
                </c:pt>
                <c:pt idx="156">
                  <c:v>0</c:v>
                </c:pt>
                <c:pt idx="157">
                  <c:v>-1.1235955056179692E-2</c:v>
                </c:pt>
                <c:pt idx="158">
                  <c:v>-1.7045454545454586E-2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-1.1560693641618491E-2</c:v>
                </c:pt>
                <c:pt idx="163">
                  <c:v>0</c:v>
                </c:pt>
                <c:pt idx="164">
                  <c:v>5.8479532163742132E-3</c:v>
                </c:pt>
                <c:pt idx="165">
                  <c:v>-5.8139534883719923E-3</c:v>
                </c:pt>
                <c:pt idx="166">
                  <c:v>-5.8479532163743242E-3</c:v>
                </c:pt>
                <c:pt idx="167">
                  <c:v>-5.8823529411765607E-3</c:v>
                </c:pt>
                <c:pt idx="168">
                  <c:v>-2.9585798816568087E-2</c:v>
                </c:pt>
                <c:pt idx="169">
                  <c:v>1.2195121951219745E-2</c:v>
                </c:pt>
                <c:pt idx="170">
                  <c:v>-6.0240963855422436E-3</c:v>
                </c:pt>
                <c:pt idx="171">
                  <c:v>-1.2121212121212088E-2</c:v>
                </c:pt>
                <c:pt idx="172">
                  <c:v>-6.1349693251534498E-3</c:v>
                </c:pt>
                <c:pt idx="173">
                  <c:v>0</c:v>
                </c:pt>
                <c:pt idx="174">
                  <c:v>0</c:v>
                </c:pt>
                <c:pt idx="175">
                  <c:v>1.2345679012345734E-2</c:v>
                </c:pt>
                <c:pt idx="176">
                  <c:v>1.2195121951219745E-2</c:v>
                </c:pt>
                <c:pt idx="177">
                  <c:v>6.0240963855420215E-3</c:v>
                </c:pt>
                <c:pt idx="178">
                  <c:v>-5.9880239520956335E-3</c:v>
                </c:pt>
                <c:pt idx="179">
                  <c:v>0</c:v>
                </c:pt>
                <c:pt idx="180">
                  <c:v>0</c:v>
                </c:pt>
                <c:pt idx="181">
                  <c:v>-6.0240963855422436E-3</c:v>
                </c:pt>
                <c:pt idx="182">
                  <c:v>0</c:v>
                </c:pt>
                <c:pt idx="183">
                  <c:v>1.2121212121211977E-2</c:v>
                </c:pt>
                <c:pt idx="184">
                  <c:v>5.9880239520959666E-3</c:v>
                </c:pt>
                <c:pt idx="185">
                  <c:v>-5.9523809523810423E-3</c:v>
                </c:pt>
                <c:pt idx="186">
                  <c:v>5.9880239520959666E-3</c:v>
                </c:pt>
                <c:pt idx="187">
                  <c:v>0</c:v>
                </c:pt>
                <c:pt idx="188">
                  <c:v>1.1904761904761862E-2</c:v>
                </c:pt>
                <c:pt idx="189">
                  <c:v>-1.764705882352946E-2</c:v>
                </c:pt>
                <c:pt idx="190">
                  <c:v>-1.19760479041916E-2</c:v>
                </c:pt>
                <c:pt idx="191">
                  <c:v>0</c:v>
                </c:pt>
                <c:pt idx="192">
                  <c:v>0</c:v>
                </c:pt>
                <c:pt idx="193">
                  <c:v>-6.0606060606060996E-3</c:v>
                </c:pt>
                <c:pt idx="194">
                  <c:v>1.2195121951219745E-2</c:v>
                </c:pt>
                <c:pt idx="195">
                  <c:v>-6.0240963855422436E-3</c:v>
                </c:pt>
                <c:pt idx="196">
                  <c:v>-1.2121212121212088E-2</c:v>
                </c:pt>
                <c:pt idx="197">
                  <c:v>6.1349693251533388E-3</c:v>
                </c:pt>
                <c:pt idx="198">
                  <c:v>1.2195121951219745E-2</c:v>
                </c:pt>
                <c:pt idx="199">
                  <c:v>0</c:v>
                </c:pt>
                <c:pt idx="200">
                  <c:v>0</c:v>
                </c:pt>
                <c:pt idx="201">
                  <c:v>-1.2048192771084487E-2</c:v>
                </c:pt>
                <c:pt idx="202">
                  <c:v>-1.8292682926829062E-2</c:v>
                </c:pt>
                <c:pt idx="203">
                  <c:v>0</c:v>
                </c:pt>
                <c:pt idx="204">
                  <c:v>-1.2422360248447228E-2</c:v>
                </c:pt>
                <c:pt idx="205">
                  <c:v>-1.2578616352201366E-2</c:v>
                </c:pt>
                <c:pt idx="206">
                  <c:v>-1.2738853503184711E-2</c:v>
                </c:pt>
                <c:pt idx="207">
                  <c:v>0</c:v>
                </c:pt>
                <c:pt idx="208">
                  <c:v>-1.2903225806451535E-2</c:v>
                </c:pt>
                <c:pt idx="209">
                  <c:v>-1.9607843137254943E-2</c:v>
                </c:pt>
                <c:pt idx="210">
                  <c:v>-3.3333333333333326E-2</c:v>
                </c:pt>
                <c:pt idx="211">
                  <c:v>0</c:v>
                </c:pt>
                <c:pt idx="212">
                  <c:v>0</c:v>
                </c:pt>
                <c:pt idx="213">
                  <c:v>-1.3793103448275779E-2</c:v>
                </c:pt>
                <c:pt idx="214">
                  <c:v>-2.0979020979021046E-2</c:v>
                </c:pt>
                <c:pt idx="215">
                  <c:v>-2.1428571428571463E-2</c:v>
                </c:pt>
                <c:pt idx="216">
                  <c:v>-1.4598540145985384E-2</c:v>
                </c:pt>
                <c:pt idx="217">
                  <c:v>-2.2222222222222254E-2</c:v>
                </c:pt>
                <c:pt idx="218">
                  <c:v>-7.575757575757569E-3</c:v>
                </c:pt>
                <c:pt idx="219">
                  <c:v>-1.5267175572518998E-2</c:v>
                </c:pt>
                <c:pt idx="220">
                  <c:v>-2.3255813953488413E-2</c:v>
                </c:pt>
                <c:pt idx="221">
                  <c:v>-1.5873015873015817E-2</c:v>
                </c:pt>
                <c:pt idx="222">
                  <c:v>0</c:v>
                </c:pt>
                <c:pt idx="223">
                  <c:v>0</c:v>
                </c:pt>
                <c:pt idx="224">
                  <c:v>-8.0645161290322509E-3</c:v>
                </c:pt>
                <c:pt idx="225">
                  <c:v>-1.6260162601626105E-2</c:v>
                </c:pt>
                <c:pt idx="226">
                  <c:v>0</c:v>
                </c:pt>
                <c:pt idx="227">
                  <c:v>-2.4793388429751984E-2</c:v>
                </c:pt>
                <c:pt idx="228">
                  <c:v>-1.6949152542372947E-2</c:v>
                </c:pt>
                <c:pt idx="229">
                  <c:v>-1.7241379310344751E-2</c:v>
                </c:pt>
                <c:pt idx="230">
                  <c:v>0</c:v>
                </c:pt>
                <c:pt idx="231">
                  <c:v>-8.7719298245613198E-3</c:v>
                </c:pt>
                <c:pt idx="232">
                  <c:v>-1.7699115044247926E-2</c:v>
                </c:pt>
                <c:pt idx="233">
                  <c:v>-9.009009009009028E-3</c:v>
                </c:pt>
                <c:pt idx="234">
                  <c:v>9.0909090909090384E-3</c:v>
                </c:pt>
                <c:pt idx="235">
                  <c:v>9.009009009008917E-3</c:v>
                </c:pt>
                <c:pt idx="236">
                  <c:v>8.9285714285716189E-3</c:v>
                </c:pt>
                <c:pt idx="237">
                  <c:v>-1.7699115044247926E-2</c:v>
                </c:pt>
                <c:pt idx="238">
                  <c:v>-9.009009009009028E-3</c:v>
                </c:pt>
                <c:pt idx="239">
                  <c:v>-1.8181818181818077E-2</c:v>
                </c:pt>
                <c:pt idx="240">
                  <c:v>-2.777777777777779E-2</c:v>
                </c:pt>
                <c:pt idx="241">
                  <c:v>-1.904761904761898E-2</c:v>
                </c:pt>
                <c:pt idx="242">
                  <c:v>9.7087378640776656E-3</c:v>
                </c:pt>
                <c:pt idx="243">
                  <c:v>0</c:v>
                </c:pt>
                <c:pt idx="244">
                  <c:v>3.8461538461538547E-2</c:v>
                </c:pt>
                <c:pt idx="245">
                  <c:v>3.7037037037036979E-2</c:v>
                </c:pt>
                <c:pt idx="246">
                  <c:v>6.25E-2</c:v>
                </c:pt>
                <c:pt idx="247">
                  <c:v>8.4033613445377853E-3</c:v>
                </c:pt>
                <c:pt idx="248">
                  <c:v>1.6666666666666607E-2</c:v>
                </c:pt>
                <c:pt idx="249">
                  <c:v>8.19672131147553E-3</c:v>
                </c:pt>
                <c:pt idx="250">
                  <c:v>0</c:v>
                </c:pt>
                <c:pt idx="251">
                  <c:v>-8.1300813008131634E-3</c:v>
                </c:pt>
                <c:pt idx="252">
                  <c:v>1.6393442622950838E-2</c:v>
                </c:pt>
                <c:pt idx="253">
                  <c:v>2.4193548387096753E-2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1.5748031496063186E-2</c:v>
                </c:pt>
                <c:pt idx="258">
                  <c:v>0</c:v>
                </c:pt>
                <c:pt idx="259">
                  <c:v>2.3255813953488191E-2</c:v>
                </c:pt>
                <c:pt idx="260">
                  <c:v>1.5151515151515138E-2</c:v>
                </c:pt>
                <c:pt idx="261">
                  <c:v>-1.4925373134328401E-2</c:v>
                </c:pt>
                <c:pt idx="262">
                  <c:v>0</c:v>
                </c:pt>
                <c:pt idx="263">
                  <c:v>7.5757575757577911E-3</c:v>
                </c:pt>
                <c:pt idx="264">
                  <c:v>2.2556390977443552E-2</c:v>
                </c:pt>
                <c:pt idx="265">
                  <c:v>7.3529411764705621E-3</c:v>
                </c:pt>
                <c:pt idx="266">
                  <c:v>0</c:v>
                </c:pt>
                <c:pt idx="267">
                  <c:v>7.2992700729928028E-3</c:v>
                </c:pt>
                <c:pt idx="268">
                  <c:v>0</c:v>
                </c:pt>
                <c:pt idx="269">
                  <c:v>0</c:v>
                </c:pt>
                <c:pt idx="270">
                  <c:v>-7.2463768115943461E-3</c:v>
                </c:pt>
                <c:pt idx="271">
                  <c:v>1.4598540145985384E-2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7.194244604316502E-3</c:v>
                </c:pt>
                <c:pt idx="276">
                  <c:v>-7.1428571428571175E-3</c:v>
                </c:pt>
                <c:pt idx="277">
                  <c:v>0</c:v>
                </c:pt>
                <c:pt idx="278">
                  <c:v>-1.4388489208633115E-2</c:v>
                </c:pt>
                <c:pt idx="279">
                  <c:v>0</c:v>
                </c:pt>
                <c:pt idx="280">
                  <c:v>-1.4598540145985384E-2</c:v>
                </c:pt>
                <c:pt idx="281">
                  <c:v>1.4814814814814836E-2</c:v>
                </c:pt>
                <c:pt idx="282">
                  <c:v>1.4598540145985384E-2</c:v>
                </c:pt>
                <c:pt idx="283">
                  <c:v>7.194244604316502E-3</c:v>
                </c:pt>
                <c:pt idx="284">
                  <c:v>0</c:v>
                </c:pt>
                <c:pt idx="285">
                  <c:v>0</c:v>
                </c:pt>
                <c:pt idx="286">
                  <c:v>1.4285714285714235E-2</c:v>
                </c:pt>
                <c:pt idx="287">
                  <c:v>2.1126760563380254E-2</c:v>
                </c:pt>
                <c:pt idx="288">
                  <c:v>2.0689655172413834E-2</c:v>
                </c:pt>
                <c:pt idx="289">
                  <c:v>6.7567567567567988E-3</c:v>
                </c:pt>
                <c:pt idx="290">
                  <c:v>1.3422818791946289E-2</c:v>
                </c:pt>
                <c:pt idx="291">
                  <c:v>6.6225165562914245E-3</c:v>
                </c:pt>
                <c:pt idx="292">
                  <c:v>-6.5789473684210176E-3</c:v>
                </c:pt>
                <c:pt idx="293">
                  <c:v>-6.6225165562913135E-3</c:v>
                </c:pt>
                <c:pt idx="294">
                  <c:v>1.3333333333333197E-2</c:v>
                </c:pt>
                <c:pt idx="295">
                  <c:v>-6.5789473684210176E-3</c:v>
                </c:pt>
                <c:pt idx="296">
                  <c:v>0</c:v>
                </c:pt>
                <c:pt idx="297">
                  <c:v>-2.6490066225165587E-2</c:v>
                </c:pt>
                <c:pt idx="298">
                  <c:v>-2.0408163265306034E-2</c:v>
                </c:pt>
                <c:pt idx="299">
                  <c:v>-2.083333333333337E-2</c:v>
                </c:pt>
                <c:pt idx="300">
                  <c:v>-7.0921985815602939E-3</c:v>
                </c:pt>
                <c:pt idx="301">
                  <c:v>-1.4285714285714235E-2</c:v>
                </c:pt>
                <c:pt idx="302">
                  <c:v>-7.2463768115943461E-3</c:v>
                </c:pt>
                <c:pt idx="303">
                  <c:v>-1.4598540145985384E-2</c:v>
                </c:pt>
                <c:pt idx="304">
                  <c:v>0</c:v>
                </c:pt>
                <c:pt idx="305">
                  <c:v>0</c:v>
                </c:pt>
                <c:pt idx="306">
                  <c:v>7.4074074074073071E-3</c:v>
                </c:pt>
                <c:pt idx="307">
                  <c:v>-1.4705882352941124E-2</c:v>
                </c:pt>
                <c:pt idx="308">
                  <c:v>7.4626865671640896E-3</c:v>
                </c:pt>
                <c:pt idx="309">
                  <c:v>-7.4074074074074181E-3</c:v>
                </c:pt>
                <c:pt idx="310">
                  <c:v>0</c:v>
                </c:pt>
                <c:pt idx="311">
                  <c:v>-7.4626865671642006E-3</c:v>
                </c:pt>
                <c:pt idx="312">
                  <c:v>0</c:v>
                </c:pt>
                <c:pt idx="313">
                  <c:v>0</c:v>
                </c:pt>
                <c:pt idx="314">
                  <c:v>-7.5187969924812581E-3</c:v>
                </c:pt>
                <c:pt idx="315">
                  <c:v>-7.575757575757569E-3</c:v>
                </c:pt>
                <c:pt idx="316">
                  <c:v>0</c:v>
                </c:pt>
                <c:pt idx="317">
                  <c:v>-7.6335877862595547E-3</c:v>
                </c:pt>
                <c:pt idx="318">
                  <c:v>0</c:v>
                </c:pt>
                <c:pt idx="319">
                  <c:v>-7.692307692307665E-3</c:v>
                </c:pt>
                <c:pt idx="320">
                  <c:v>5.4263565891472743E-2</c:v>
                </c:pt>
                <c:pt idx="321">
                  <c:v>7.3529411764705621E-3</c:v>
                </c:pt>
                <c:pt idx="322">
                  <c:v>-7.2992700729926918E-3</c:v>
                </c:pt>
                <c:pt idx="323">
                  <c:v>7.3529411764705621E-3</c:v>
                </c:pt>
                <c:pt idx="324">
                  <c:v>0</c:v>
                </c:pt>
                <c:pt idx="325">
                  <c:v>-7.2992700729926918E-3</c:v>
                </c:pt>
                <c:pt idx="326">
                  <c:v>-7.3529411764705621E-3</c:v>
                </c:pt>
                <c:pt idx="327">
                  <c:v>0</c:v>
                </c:pt>
                <c:pt idx="328">
                  <c:v>0</c:v>
                </c:pt>
                <c:pt idx="329">
                  <c:v>-7.4074074074074181E-3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1.4925373134328401E-2</c:v>
                </c:pt>
                <c:pt idx="334">
                  <c:v>7.3529411764705621E-3</c:v>
                </c:pt>
                <c:pt idx="335">
                  <c:v>7.2992700729928028E-3</c:v>
                </c:pt>
                <c:pt idx="336">
                  <c:v>7.2463768115942351E-3</c:v>
                </c:pt>
                <c:pt idx="337">
                  <c:v>0</c:v>
                </c:pt>
                <c:pt idx="338">
                  <c:v>7.194244604316502E-3</c:v>
                </c:pt>
                <c:pt idx="339">
                  <c:v>2.8571428571428692E-2</c:v>
                </c:pt>
                <c:pt idx="340">
                  <c:v>1.388888888888884E-2</c:v>
                </c:pt>
                <c:pt idx="341">
                  <c:v>2.7397260273972712E-2</c:v>
                </c:pt>
                <c:pt idx="342">
                  <c:v>2.0000000000000018E-2</c:v>
                </c:pt>
                <c:pt idx="343">
                  <c:v>1.9607843137254832E-2</c:v>
                </c:pt>
                <c:pt idx="344">
                  <c:v>1.2820512820512997E-2</c:v>
                </c:pt>
                <c:pt idx="345">
                  <c:v>6.3291139240506666E-3</c:v>
                </c:pt>
                <c:pt idx="346">
                  <c:v>0</c:v>
                </c:pt>
                <c:pt idx="347">
                  <c:v>1.8867924528301883E-2</c:v>
                </c:pt>
                <c:pt idx="348">
                  <c:v>1.8518518518518601E-2</c:v>
                </c:pt>
                <c:pt idx="349">
                  <c:v>1.2121212121211977E-2</c:v>
                </c:pt>
                <c:pt idx="350">
                  <c:v>5.9880239520959666E-3</c:v>
                </c:pt>
                <c:pt idx="351">
                  <c:v>1.1904761904761862E-2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5.8823529411764497E-3</c:v>
                </c:pt>
                <c:pt idx="356">
                  <c:v>5.8479532163742132E-3</c:v>
                </c:pt>
                <c:pt idx="357">
                  <c:v>0</c:v>
                </c:pt>
                <c:pt idx="358">
                  <c:v>5.8139534883721034E-3</c:v>
                </c:pt>
                <c:pt idx="359">
                  <c:v>5.7803468208090791E-3</c:v>
                </c:pt>
                <c:pt idx="360">
                  <c:v>5.7471264367816577E-3</c:v>
                </c:pt>
                <c:pt idx="361">
                  <c:v>1.1428571428571344E-2</c:v>
                </c:pt>
                <c:pt idx="362">
                  <c:v>5.6497175141243527E-3</c:v>
                </c:pt>
                <c:pt idx="363">
                  <c:v>5.6179775280897903E-3</c:v>
                </c:pt>
                <c:pt idx="364">
                  <c:v>0</c:v>
                </c:pt>
                <c:pt idx="365">
                  <c:v>0</c:v>
                </c:pt>
                <c:pt idx="366">
                  <c:v>-5.5865921787707773E-3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-5.6179775280900124E-3</c:v>
                </c:pt>
                <c:pt idx="371">
                  <c:v>5.6497175141243527E-3</c:v>
                </c:pt>
                <c:pt idx="372">
                  <c:v>0</c:v>
                </c:pt>
                <c:pt idx="373">
                  <c:v>0</c:v>
                </c:pt>
                <c:pt idx="374">
                  <c:v>5.6179775280897903E-3</c:v>
                </c:pt>
                <c:pt idx="375">
                  <c:v>0</c:v>
                </c:pt>
                <c:pt idx="376">
                  <c:v>0</c:v>
                </c:pt>
                <c:pt idx="377">
                  <c:v>5.5865921787709993E-3</c:v>
                </c:pt>
                <c:pt idx="378">
                  <c:v>-5.5555555555556468E-3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5.5865921787709993E-3</c:v>
                </c:pt>
                <c:pt idx="383">
                  <c:v>0</c:v>
                </c:pt>
                <c:pt idx="384">
                  <c:v>5.5555555555555358E-3</c:v>
                </c:pt>
                <c:pt idx="385">
                  <c:v>0</c:v>
                </c:pt>
                <c:pt idx="386">
                  <c:v>0</c:v>
                </c:pt>
                <c:pt idx="387">
                  <c:v>5.5248618784529135E-3</c:v>
                </c:pt>
                <c:pt idx="388">
                  <c:v>5.494505494505475E-3</c:v>
                </c:pt>
                <c:pt idx="389">
                  <c:v>0</c:v>
                </c:pt>
                <c:pt idx="390">
                  <c:v>0</c:v>
                </c:pt>
                <c:pt idx="391">
                  <c:v>-5.464480874317057E-3</c:v>
                </c:pt>
                <c:pt idx="392">
                  <c:v>-5.494505494505364E-3</c:v>
                </c:pt>
                <c:pt idx="393">
                  <c:v>5.5248618784529135E-3</c:v>
                </c:pt>
                <c:pt idx="394">
                  <c:v>1.098901098901095E-2</c:v>
                </c:pt>
                <c:pt idx="395">
                  <c:v>0</c:v>
                </c:pt>
                <c:pt idx="396">
                  <c:v>0</c:v>
                </c:pt>
                <c:pt idx="397">
                  <c:v>5.4347826086957873E-3</c:v>
                </c:pt>
                <c:pt idx="398">
                  <c:v>1.6216216216216273E-2</c:v>
                </c:pt>
                <c:pt idx="399">
                  <c:v>1.0638297872340496E-2</c:v>
                </c:pt>
                <c:pt idx="400">
                  <c:v>5.2631578947368585E-3</c:v>
                </c:pt>
                <c:pt idx="401">
                  <c:v>1.5706806282722363E-2</c:v>
                </c:pt>
                <c:pt idx="402">
                  <c:v>0.10824742268041243</c:v>
                </c:pt>
                <c:pt idx="403">
                  <c:v>3.2558139534883734E-2</c:v>
                </c:pt>
                <c:pt idx="404">
                  <c:v>-3.6036036036036112E-2</c:v>
                </c:pt>
                <c:pt idx="405">
                  <c:v>7.9439252336448662E-2</c:v>
                </c:pt>
                <c:pt idx="406">
                  <c:v>4.3290043290043378E-2</c:v>
                </c:pt>
                <c:pt idx="407">
                  <c:v>8.2987551867219622E-3</c:v>
                </c:pt>
                <c:pt idx="408">
                  <c:v>8.2304526748970819E-3</c:v>
                </c:pt>
                <c:pt idx="409">
                  <c:v>8.1632653061223248E-3</c:v>
                </c:pt>
                <c:pt idx="410">
                  <c:v>2.4291497975708509E-2</c:v>
                </c:pt>
                <c:pt idx="411">
                  <c:v>-7.905138339920903E-3</c:v>
                </c:pt>
                <c:pt idx="412">
                  <c:v>-3.9840637450200278E-3</c:v>
                </c:pt>
                <c:pt idx="413">
                  <c:v>0</c:v>
                </c:pt>
                <c:pt idx="414">
                  <c:v>1.2000000000000011E-2</c:v>
                </c:pt>
                <c:pt idx="415">
                  <c:v>1.1857707509881354E-2</c:v>
                </c:pt>
                <c:pt idx="416">
                  <c:v>1.953125E-2</c:v>
                </c:pt>
                <c:pt idx="417">
                  <c:v>1.1494252873563093E-2</c:v>
                </c:pt>
                <c:pt idx="418">
                  <c:v>1.1363636363636465E-2</c:v>
                </c:pt>
                <c:pt idx="419">
                  <c:v>1.8726591760299671E-2</c:v>
                </c:pt>
                <c:pt idx="420">
                  <c:v>1.8382352941176405E-2</c:v>
                </c:pt>
                <c:pt idx="421">
                  <c:v>-1.8050541516245522E-2</c:v>
                </c:pt>
                <c:pt idx="422">
                  <c:v>0</c:v>
                </c:pt>
                <c:pt idx="423">
                  <c:v>7.3529411764705621E-3</c:v>
                </c:pt>
                <c:pt idx="424">
                  <c:v>3.6496350364965124E-3</c:v>
                </c:pt>
                <c:pt idx="425">
                  <c:v>7.2727272727273196E-3</c:v>
                </c:pt>
                <c:pt idx="426">
                  <c:v>1.0830324909747224E-2</c:v>
                </c:pt>
                <c:pt idx="427">
                  <c:v>7.1428571428571175E-3</c:v>
                </c:pt>
                <c:pt idx="428">
                  <c:v>-3.5460992907800915E-3</c:v>
                </c:pt>
                <c:pt idx="429">
                  <c:v>-1.067615658362997E-2</c:v>
                </c:pt>
                <c:pt idx="430">
                  <c:v>0</c:v>
                </c:pt>
                <c:pt idx="431">
                  <c:v>-7.194244604316502E-3</c:v>
                </c:pt>
                <c:pt idx="432">
                  <c:v>-1.0869565217391353E-2</c:v>
                </c:pt>
                <c:pt idx="433">
                  <c:v>-1.8315018315018361E-2</c:v>
                </c:pt>
                <c:pt idx="434">
                  <c:v>0</c:v>
                </c:pt>
                <c:pt idx="435">
                  <c:v>-1.1194029850746245E-2</c:v>
                </c:pt>
                <c:pt idx="436">
                  <c:v>-7.547169811320753E-3</c:v>
                </c:pt>
                <c:pt idx="437">
                  <c:v>-1.1406844106463865E-2</c:v>
                </c:pt>
                <c:pt idx="438">
                  <c:v>0</c:v>
                </c:pt>
                <c:pt idx="439">
                  <c:v>0</c:v>
                </c:pt>
                <c:pt idx="440">
                  <c:v>3.8461538461538325E-3</c:v>
                </c:pt>
                <c:pt idx="441">
                  <c:v>-3.8314176245211051E-3</c:v>
                </c:pt>
                <c:pt idx="442">
                  <c:v>0</c:v>
                </c:pt>
                <c:pt idx="443">
                  <c:v>-3.8461538461539435E-3</c:v>
                </c:pt>
                <c:pt idx="444">
                  <c:v>0</c:v>
                </c:pt>
                <c:pt idx="445">
                  <c:v>7.7220077220079286E-3</c:v>
                </c:pt>
                <c:pt idx="446">
                  <c:v>0</c:v>
                </c:pt>
                <c:pt idx="447">
                  <c:v>0</c:v>
                </c:pt>
                <c:pt idx="448">
                  <c:v>1.1494252873563093E-2</c:v>
                </c:pt>
                <c:pt idx="449">
                  <c:v>7.5757575757577911E-3</c:v>
                </c:pt>
                <c:pt idx="450">
                  <c:v>2.6315789473684292E-2</c:v>
                </c:pt>
                <c:pt idx="451">
                  <c:v>2.19780219780219E-2</c:v>
                </c:pt>
                <c:pt idx="452">
                  <c:v>1.7921146953405076E-2</c:v>
                </c:pt>
                <c:pt idx="453">
                  <c:v>7.0422535211267512E-3</c:v>
                </c:pt>
                <c:pt idx="454">
                  <c:v>1.3986013986013957E-2</c:v>
                </c:pt>
                <c:pt idx="455">
                  <c:v>2.4137931034482696E-2</c:v>
                </c:pt>
                <c:pt idx="456">
                  <c:v>2.6936026936027035E-2</c:v>
                </c:pt>
                <c:pt idx="457">
                  <c:v>1.3114754098360715E-2</c:v>
                </c:pt>
                <c:pt idx="458">
                  <c:v>0</c:v>
                </c:pt>
                <c:pt idx="459">
                  <c:v>-3.2362459546925182E-3</c:v>
                </c:pt>
                <c:pt idx="460">
                  <c:v>-3.2467532467532756E-3</c:v>
                </c:pt>
                <c:pt idx="461">
                  <c:v>-6.514657980456029E-3</c:v>
                </c:pt>
                <c:pt idx="462">
                  <c:v>-6.5573770491803574E-3</c:v>
                </c:pt>
                <c:pt idx="463">
                  <c:v>-6.6006600660065695E-3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-3.3222591362126463E-3</c:v>
                </c:pt>
                <c:pt idx="469">
                  <c:v>-6.6666666666665986E-3</c:v>
                </c:pt>
                <c:pt idx="470">
                  <c:v>0</c:v>
                </c:pt>
                <c:pt idx="471">
                  <c:v>-6.7114093959731447E-3</c:v>
                </c:pt>
                <c:pt idx="472">
                  <c:v>0</c:v>
                </c:pt>
                <c:pt idx="473">
                  <c:v>-3.3783783783783994E-3</c:v>
                </c:pt>
                <c:pt idx="474">
                  <c:v>3.3898305084745228E-3</c:v>
                </c:pt>
                <c:pt idx="475">
                  <c:v>6.7567567567567988E-3</c:v>
                </c:pt>
                <c:pt idx="476">
                  <c:v>-6.7114093959731447E-3</c:v>
                </c:pt>
                <c:pt idx="477">
                  <c:v>-3.3783783783783994E-3</c:v>
                </c:pt>
                <c:pt idx="478">
                  <c:v>-6.7796610169491567E-3</c:v>
                </c:pt>
                <c:pt idx="479">
                  <c:v>-6.8259385665528916E-3</c:v>
                </c:pt>
                <c:pt idx="480">
                  <c:v>0</c:v>
                </c:pt>
                <c:pt idx="481">
                  <c:v>0</c:v>
                </c:pt>
                <c:pt idx="482">
                  <c:v>3.4364261168384758E-3</c:v>
                </c:pt>
                <c:pt idx="483">
                  <c:v>-6.8493150684931781E-3</c:v>
                </c:pt>
                <c:pt idx="484">
                  <c:v>3.4482758620690834E-3</c:v>
                </c:pt>
                <c:pt idx="485">
                  <c:v>-3.4364261168385868E-3</c:v>
                </c:pt>
                <c:pt idx="486">
                  <c:v>1.379310344827589E-2</c:v>
                </c:pt>
                <c:pt idx="487">
                  <c:v>-3.4013605442175798E-3</c:v>
                </c:pt>
                <c:pt idx="488">
                  <c:v>3.4129692832762792E-3</c:v>
                </c:pt>
                <c:pt idx="489">
                  <c:v>-6.8027210884353817E-3</c:v>
                </c:pt>
                <c:pt idx="490">
                  <c:v>-3.424657534246478E-3</c:v>
                </c:pt>
                <c:pt idx="491">
                  <c:v>3.4364261168384758E-3</c:v>
                </c:pt>
                <c:pt idx="492">
                  <c:v>6.8493150684931781E-3</c:v>
                </c:pt>
                <c:pt idx="493">
                  <c:v>-3.4013605442175798E-3</c:v>
                </c:pt>
                <c:pt idx="494">
                  <c:v>0</c:v>
                </c:pt>
                <c:pt idx="495">
                  <c:v>3.4129692832762792E-3</c:v>
                </c:pt>
                <c:pt idx="496">
                  <c:v>0</c:v>
                </c:pt>
                <c:pt idx="497">
                  <c:v>-6.8027210884353817E-3</c:v>
                </c:pt>
                <c:pt idx="498">
                  <c:v>3.4246575342467001E-3</c:v>
                </c:pt>
                <c:pt idx="499">
                  <c:v>0</c:v>
                </c:pt>
                <c:pt idx="500">
                  <c:v>-3.4129692832765013E-3</c:v>
                </c:pt>
                <c:pt idx="501">
                  <c:v>-3.424657534246478E-3</c:v>
                </c:pt>
                <c:pt idx="502">
                  <c:v>3.4364261168384758E-3</c:v>
                </c:pt>
                <c:pt idx="503">
                  <c:v>-6.8493150684931781E-3</c:v>
                </c:pt>
                <c:pt idx="504">
                  <c:v>6.8965517241379448E-3</c:v>
                </c:pt>
                <c:pt idx="505">
                  <c:v>3.4246575342467001E-3</c:v>
                </c:pt>
                <c:pt idx="506">
                  <c:v>-3.4129692832765013E-3</c:v>
                </c:pt>
                <c:pt idx="507">
                  <c:v>3.4246575342467001E-3</c:v>
                </c:pt>
                <c:pt idx="508">
                  <c:v>-6.8259385665528916E-3</c:v>
                </c:pt>
                <c:pt idx="509">
                  <c:v>6.8728522336769515E-3</c:v>
                </c:pt>
                <c:pt idx="510">
                  <c:v>0</c:v>
                </c:pt>
                <c:pt idx="511">
                  <c:v>3.4129692832762792E-3</c:v>
                </c:pt>
                <c:pt idx="512">
                  <c:v>6.8027210884353817E-3</c:v>
                </c:pt>
                <c:pt idx="513">
                  <c:v>0</c:v>
                </c:pt>
                <c:pt idx="514">
                  <c:v>-3.3783783783783994E-3</c:v>
                </c:pt>
                <c:pt idx="515">
                  <c:v>0</c:v>
                </c:pt>
                <c:pt idx="516">
                  <c:v>6.7796610169490457E-3</c:v>
                </c:pt>
                <c:pt idx="517">
                  <c:v>3.3670033670034627E-3</c:v>
                </c:pt>
                <c:pt idx="518">
                  <c:v>3.3557046979864058E-3</c:v>
                </c:pt>
                <c:pt idx="519">
                  <c:v>6.6889632107023367E-3</c:v>
                </c:pt>
                <c:pt idx="520">
                  <c:v>6.6445182724252927E-3</c:v>
                </c:pt>
                <c:pt idx="521">
                  <c:v>0</c:v>
                </c:pt>
                <c:pt idx="522">
                  <c:v>-3.3003300330033403E-3</c:v>
                </c:pt>
                <c:pt idx="523">
                  <c:v>6.6225165562914245E-3</c:v>
                </c:pt>
                <c:pt idx="524">
                  <c:v>6.5789473684212396E-3</c:v>
                </c:pt>
                <c:pt idx="525">
                  <c:v>0</c:v>
                </c:pt>
                <c:pt idx="526">
                  <c:v>3.2679738562091387E-3</c:v>
                </c:pt>
                <c:pt idx="527">
                  <c:v>3.2573289902280145E-3</c:v>
                </c:pt>
                <c:pt idx="528">
                  <c:v>6.4935064935065512E-3</c:v>
                </c:pt>
                <c:pt idx="529">
                  <c:v>0</c:v>
                </c:pt>
                <c:pt idx="530">
                  <c:v>0</c:v>
                </c:pt>
                <c:pt idx="531">
                  <c:v>3.225806451612856E-3</c:v>
                </c:pt>
                <c:pt idx="532">
                  <c:v>-3.2154340836013651E-3</c:v>
                </c:pt>
                <c:pt idx="533">
                  <c:v>3.225806451612856E-3</c:v>
                </c:pt>
                <c:pt idx="534">
                  <c:v>6.4308681672025081E-3</c:v>
                </c:pt>
                <c:pt idx="535">
                  <c:v>3.1948881789136685E-3</c:v>
                </c:pt>
                <c:pt idx="536">
                  <c:v>-3.1847133757960666E-3</c:v>
                </c:pt>
                <c:pt idx="537">
                  <c:v>-3.1948881789137795E-3</c:v>
                </c:pt>
                <c:pt idx="538">
                  <c:v>3.2051282051281937E-3</c:v>
                </c:pt>
                <c:pt idx="539">
                  <c:v>3.1948881789136685E-3</c:v>
                </c:pt>
                <c:pt idx="540">
                  <c:v>3.1847133757962887E-3</c:v>
                </c:pt>
                <c:pt idx="541">
                  <c:v>0</c:v>
                </c:pt>
                <c:pt idx="542">
                  <c:v>6.3492063492063266E-3</c:v>
                </c:pt>
                <c:pt idx="543">
                  <c:v>-3.154574132492094E-3</c:v>
                </c:pt>
                <c:pt idx="544">
                  <c:v>3.1645569620253333E-3</c:v>
                </c:pt>
                <c:pt idx="545">
                  <c:v>-3.154574132492094E-3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-3.1645569620253333E-3</c:v>
                </c:pt>
                <c:pt idx="550">
                  <c:v>3.1746031746031633E-3</c:v>
                </c:pt>
                <c:pt idx="551">
                  <c:v>0</c:v>
                </c:pt>
                <c:pt idx="552">
                  <c:v>3.1645569620253333E-3</c:v>
                </c:pt>
                <c:pt idx="553">
                  <c:v>0</c:v>
                </c:pt>
                <c:pt idx="554">
                  <c:v>0</c:v>
                </c:pt>
                <c:pt idx="555">
                  <c:v>3.154574132492094E-3</c:v>
                </c:pt>
                <c:pt idx="556">
                  <c:v>0</c:v>
                </c:pt>
                <c:pt idx="557">
                  <c:v>-3.1446540880503138E-3</c:v>
                </c:pt>
                <c:pt idx="558">
                  <c:v>0</c:v>
                </c:pt>
                <c:pt idx="559">
                  <c:v>-3.154574132492094E-3</c:v>
                </c:pt>
                <c:pt idx="560">
                  <c:v>3.1645569620253333E-3</c:v>
                </c:pt>
                <c:pt idx="561">
                  <c:v>-3.154574132492094E-3</c:v>
                </c:pt>
                <c:pt idx="562">
                  <c:v>-3.1645569620253333E-3</c:v>
                </c:pt>
                <c:pt idx="563">
                  <c:v>0</c:v>
                </c:pt>
                <c:pt idx="564">
                  <c:v>3.1746031746031633E-3</c:v>
                </c:pt>
                <c:pt idx="565">
                  <c:v>0</c:v>
                </c:pt>
                <c:pt idx="566">
                  <c:v>6.3291139240506666E-3</c:v>
                </c:pt>
                <c:pt idx="567">
                  <c:v>0</c:v>
                </c:pt>
                <c:pt idx="568">
                  <c:v>-3.1446540880503138E-3</c:v>
                </c:pt>
                <c:pt idx="569">
                  <c:v>0</c:v>
                </c:pt>
                <c:pt idx="570">
                  <c:v>0</c:v>
                </c:pt>
                <c:pt idx="571">
                  <c:v>-3.154574132492094E-3</c:v>
                </c:pt>
                <c:pt idx="572">
                  <c:v>0</c:v>
                </c:pt>
                <c:pt idx="573">
                  <c:v>3.1645569620253333E-3</c:v>
                </c:pt>
                <c:pt idx="574">
                  <c:v>0</c:v>
                </c:pt>
                <c:pt idx="575">
                  <c:v>0</c:v>
                </c:pt>
                <c:pt idx="576">
                  <c:v>3.154574132492094E-3</c:v>
                </c:pt>
                <c:pt idx="577">
                  <c:v>0</c:v>
                </c:pt>
                <c:pt idx="578">
                  <c:v>0</c:v>
                </c:pt>
                <c:pt idx="579">
                  <c:v>-6.2893081761006275E-3</c:v>
                </c:pt>
                <c:pt idx="580">
                  <c:v>-3.1645569620253333E-3</c:v>
                </c:pt>
                <c:pt idx="581">
                  <c:v>-6.3492063492063266E-3</c:v>
                </c:pt>
                <c:pt idx="582">
                  <c:v>6.389776357827559E-3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3.1746031746031633E-3</c:v>
                </c:pt>
                <c:pt idx="588">
                  <c:v>3.1645569620253333E-3</c:v>
                </c:pt>
                <c:pt idx="589">
                  <c:v>0</c:v>
                </c:pt>
                <c:pt idx="590">
                  <c:v>0</c:v>
                </c:pt>
                <c:pt idx="591">
                  <c:v>-3.154574132492094E-3</c:v>
                </c:pt>
                <c:pt idx="592">
                  <c:v>-3.1645569620253333E-3</c:v>
                </c:pt>
                <c:pt idx="593">
                  <c:v>0</c:v>
                </c:pt>
                <c:pt idx="594">
                  <c:v>3.1746031746031633E-3</c:v>
                </c:pt>
                <c:pt idx="595">
                  <c:v>0</c:v>
                </c:pt>
                <c:pt idx="596">
                  <c:v>9.4936708860757779E-3</c:v>
                </c:pt>
                <c:pt idx="597">
                  <c:v>-6.2695924764890609E-3</c:v>
                </c:pt>
                <c:pt idx="598">
                  <c:v>0</c:v>
                </c:pt>
                <c:pt idx="599">
                  <c:v>-3.154574132492094E-3</c:v>
                </c:pt>
                <c:pt idx="600">
                  <c:v>0</c:v>
                </c:pt>
                <c:pt idx="601">
                  <c:v>-3.1645569620253333E-3</c:v>
                </c:pt>
                <c:pt idx="602">
                  <c:v>0</c:v>
                </c:pt>
                <c:pt idx="603">
                  <c:v>-3.1746031746032743E-3</c:v>
                </c:pt>
                <c:pt idx="604">
                  <c:v>3.1847133757962887E-3</c:v>
                </c:pt>
                <c:pt idx="605">
                  <c:v>3.1746031746031633E-3</c:v>
                </c:pt>
                <c:pt idx="606">
                  <c:v>3.1645569620253333E-3</c:v>
                </c:pt>
                <c:pt idx="607">
                  <c:v>-3.154574132492094E-3</c:v>
                </c:pt>
                <c:pt idx="608">
                  <c:v>0</c:v>
                </c:pt>
                <c:pt idx="609">
                  <c:v>0</c:v>
                </c:pt>
                <c:pt idx="610">
                  <c:v>3.1645569620253333E-3</c:v>
                </c:pt>
                <c:pt idx="611">
                  <c:v>-3.154574132492094E-3</c:v>
                </c:pt>
                <c:pt idx="612">
                  <c:v>6.3291139240506666E-3</c:v>
                </c:pt>
                <c:pt idx="613">
                  <c:v>-6.2893081761006275E-3</c:v>
                </c:pt>
                <c:pt idx="614">
                  <c:v>0</c:v>
                </c:pt>
                <c:pt idx="615">
                  <c:v>0</c:v>
                </c:pt>
                <c:pt idx="616">
                  <c:v>-3.1645569620253333E-3</c:v>
                </c:pt>
                <c:pt idx="617">
                  <c:v>0</c:v>
                </c:pt>
                <c:pt idx="618">
                  <c:v>3.1746031746031633E-3</c:v>
                </c:pt>
                <c:pt idx="619">
                  <c:v>0</c:v>
                </c:pt>
                <c:pt idx="620">
                  <c:v>3.1645569620253333E-3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3.154574132492094E-3</c:v>
                </c:pt>
                <c:pt idx="625">
                  <c:v>3.1446540880502027E-3</c:v>
                </c:pt>
                <c:pt idx="626">
                  <c:v>0</c:v>
                </c:pt>
                <c:pt idx="627">
                  <c:v>3.1347962382446415E-3</c:v>
                </c:pt>
                <c:pt idx="628">
                  <c:v>3.1250000000000444E-3</c:v>
                </c:pt>
                <c:pt idx="629">
                  <c:v>9.3457943925232545E-3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3.0864197530864335E-3</c:v>
                </c:pt>
                <c:pt idx="634">
                  <c:v>3.0769230769231992E-3</c:v>
                </c:pt>
                <c:pt idx="635">
                  <c:v>6.1349693251533388E-3</c:v>
                </c:pt>
                <c:pt idx="636">
                  <c:v>3.0487804878049918E-3</c:v>
                </c:pt>
                <c:pt idx="637">
                  <c:v>9.1185410334346795E-3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3.0120481927708997E-3</c:v>
                </c:pt>
                <c:pt idx="642">
                  <c:v>6.0060060060060927E-3</c:v>
                </c:pt>
                <c:pt idx="643">
                  <c:v>2.9850746268658135E-3</c:v>
                </c:pt>
                <c:pt idx="644">
                  <c:v>0</c:v>
                </c:pt>
                <c:pt idx="645">
                  <c:v>-5.9523809523810423E-3</c:v>
                </c:pt>
                <c:pt idx="646">
                  <c:v>-2.9940119760479833E-3</c:v>
                </c:pt>
                <c:pt idx="647">
                  <c:v>0</c:v>
                </c:pt>
                <c:pt idx="648">
                  <c:v>3.0030030030030463E-3</c:v>
                </c:pt>
                <c:pt idx="649">
                  <c:v>0</c:v>
                </c:pt>
                <c:pt idx="650">
                  <c:v>-2.9940119760479833E-3</c:v>
                </c:pt>
                <c:pt idx="651">
                  <c:v>-6.0060060060058706E-3</c:v>
                </c:pt>
                <c:pt idx="652">
                  <c:v>6.0422960725075026E-3</c:v>
                </c:pt>
                <c:pt idx="653">
                  <c:v>6.0060060060060927E-3</c:v>
                </c:pt>
                <c:pt idx="654">
                  <c:v>0</c:v>
                </c:pt>
                <c:pt idx="655">
                  <c:v>-2.9850746268657025E-3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8.9820359281438389E-3</c:v>
                </c:pt>
                <c:pt idx="660">
                  <c:v>2.9673590504448732E-3</c:v>
                </c:pt>
                <c:pt idx="661">
                  <c:v>5.9171597633136397E-3</c:v>
                </c:pt>
                <c:pt idx="662">
                  <c:v>2.9411764705882248E-3</c:v>
                </c:pt>
                <c:pt idx="663">
                  <c:v>0</c:v>
                </c:pt>
                <c:pt idx="664">
                  <c:v>2.9325513196480912E-3</c:v>
                </c:pt>
                <c:pt idx="665">
                  <c:v>0</c:v>
                </c:pt>
                <c:pt idx="666">
                  <c:v>2.9239766081869956E-3</c:v>
                </c:pt>
                <c:pt idx="667">
                  <c:v>-2.9154518950436081E-3</c:v>
                </c:pt>
                <c:pt idx="668">
                  <c:v>5.8479532163742132E-3</c:v>
                </c:pt>
                <c:pt idx="669">
                  <c:v>0</c:v>
                </c:pt>
                <c:pt idx="670">
                  <c:v>2.9069767441860517E-3</c:v>
                </c:pt>
                <c:pt idx="671">
                  <c:v>2.8985507246377384E-3</c:v>
                </c:pt>
                <c:pt idx="672">
                  <c:v>5.7803468208090791E-3</c:v>
                </c:pt>
                <c:pt idx="673">
                  <c:v>5.7471264367816577E-3</c:v>
                </c:pt>
                <c:pt idx="674">
                  <c:v>5.7142857142857828E-3</c:v>
                </c:pt>
                <c:pt idx="675">
                  <c:v>2.8409090909089496E-3</c:v>
                </c:pt>
                <c:pt idx="676">
                  <c:v>5.6657223796034994E-3</c:v>
                </c:pt>
                <c:pt idx="677">
                  <c:v>5.6338028169014009E-3</c:v>
                </c:pt>
                <c:pt idx="678">
                  <c:v>2.8011204481790397E-3</c:v>
                </c:pt>
                <c:pt idx="679">
                  <c:v>-2.7932960893852776E-3</c:v>
                </c:pt>
                <c:pt idx="680">
                  <c:v>2.8011204481790397E-3</c:v>
                </c:pt>
                <c:pt idx="681">
                  <c:v>2.7932960893854997E-3</c:v>
                </c:pt>
                <c:pt idx="682">
                  <c:v>5.5710306406686616E-3</c:v>
                </c:pt>
                <c:pt idx="683">
                  <c:v>5.5401662049860967E-3</c:v>
                </c:pt>
                <c:pt idx="684">
                  <c:v>5.5096418732782926E-3</c:v>
                </c:pt>
                <c:pt idx="685">
                  <c:v>5.479452054794498E-3</c:v>
                </c:pt>
                <c:pt idx="686">
                  <c:v>0</c:v>
                </c:pt>
                <c:pt idx="687">
                  <c:v>2.7247956403269047E-3</c:v>
                </c:pt>
                <c:pt idx="688">
                  <c:v>0</c:v>
                </c:pt>
                <c:pt idx="689">
                  <c:v>2.7173913043478937E-3</c:v>
                </c:pt>
                <c:pt idx="690">
                  <c:v>5.4200542005420349E-3</c:v>
                </c:pt>
                <c:pt idx="691">
                  <c:v>-5.3908355795149188E-3</c:v>
                </c:pt>
                <c:pt idx="692">
                  <c:v>5.4200542005420349E-3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5.3908355795146967E-3</c:v>
                </c:pt>
                <c:pt idx="697">
                  <c:v>1.0723860589812562E-2</c:v>
                </c:pt>
                <c:pt idx="698">
                  <c:v>2.6525198938991412E-3</c:v>
                </c:pt>
                <c:pt idx="699">
                  <c:v>2.6455026455027841E-3</c:v>
                </c:pt>
                <c:pt idx="700">
                  <c:v>5.2770448548813409E-3</c:v>
                </c:pt>
                <c:pt idx="701">
                  <c:v>2.624671916010568E-3</c:v>
                </c:pt>
                <c:pt idx="702">
                  <c:v>2.6178010471202828E-3</c:v>
                </c:pt>
                <c:pt idx="703">
                  <c:v>5.2219321148825326E-3</c:v>
                </c:pt>
                <c:pt idx="704">
                  <c:v>-5.1948051948053076E-3</c:v>
                </c:pt>
                <c:pt idx="705">
                  <c:v>0</c:v>
                </c:pt>
                <c:pt idx="706">
                  <c:v>0</c:v>
                </c:pt>
                <c:pt idx="707">
                  <c:v>7.8328981723239099E-3</c:v>
                </c:pt>
                <c:pt idx="708">
                  <c:v>5.1813471502588637E-3</c:v>
                </c:pt>
                <c:pt idx="709">
                  <c:v>1.0309278350515649E-2</c:v>
                </c:pt>
                <c:pt idx="710">
                  <c:v>0</c:v>
                </c:pt>
                <c:pt idx="711">
                  <c:v>2.5510204081631294E-3</c:v>
                </c:pt>
                <c:pt idx="712">
                  <c:v>5.0890585241731845E-3</c:v>
                </c:pt>
                <c:pt idx="713">
                  <c:v>5.0632911392405333E-3</c:v>
                </c:pt>
                <c:pt idx="714">
                  <c:v>7.5566750629723067E-3</c:v>
                </c:pt>
                <c:pt idx="715">
                  <c:v>2.4999999999999467E-3</c:v>
                </c:pt>
                <c:pt idx="716">
                  <c:v>2.4937655860348684E-3</c:v>
                </c:pt>
                <c:pt idx="717">
                  <c:v>-2.4875621890547706E-3</c:v>
                </c:pt>
                <c:pt idx="718">
                  <c:v>4.9875311720697368E-3</c:v>
                </c:pt>
                <c:pt idx="719">
                  <c:v>1.9851116625310361E-2</c:v>
                </c:pt>
                <c:pt idx="720">
                  <c:v>1.2165450121654597E-2</c:v>
                </c:pt>
                <c:pt idx="721">
                  <c:v>1.9230769230769162E-2</c:v>
                </c:pt>
                <c:pt idx="722">
                  <c:v>2.3584905660377409E-2</c:v>
                </c:pt>
                <c:pt idx="723">
                  <c:v>4.6082949308756671E-3</c:v>
                </c:pt>
                <c:pt idx="724">
                  <c:v>2.0642201834862428E-2</c:v>
                </c:pt>
                <c:pt idx="725">
                  <c:v>2.2471910112359605E-2</c:v>
                </c:pt>
                <c:pt idx="726">
                  <c:v>-1.3186813186813251E-2</c:v>
                </c:pt>
                <c:pt idx="727">
                  <c:v>5.7906458797327476E-2</c:v>
                </c:pt>
                <c:pt idx="728">
                  <c:v>-1.684210526315788E-2</c:v>
                </c:pt>
                <c:pt idx="729">
                  <c:v>-8.565310492505529E-3</c:v>
                </c:pt>
                <c:pt idx="730">
                  <c:v>4.3196544276458138E-3</c:v>
                </c:pt>
                <c:pt idx="731">
                  <c:v>1.9354838709677358E-2</c:v>
                </c:pt>
                <c:pt idx="732">
                  <c:v>3.3755274261603407E-2</c:v>
                </c:pt>
                <c:pt idx="733">
                  <c:v>2.0408163265306145E-2</c:v>
                </c:pt>
                <c:pt idx="734">
                  <c:v>1.2000000000000011E-2</c:v>
                </c:pt>
                <c:pt idx="735">
                  <c:v>7.905138339920903E-3</c:v>
                </c:pt>
                <c:pt idx="736">
                  <c:v>1.5686274509803866E-2</c:v>
                </c:pt>
                <c:pt idx="737">
                  <c:v>3.8610038610038533E-3</c:v>
                </c:pt>
                <c:pt idx="738">
                  <c:v>3.8461538461538547E-2</c:v>
                </c:pt>
                <c:pt idx="739">
                  <c:v>3.5185185185185208E-2</c:v>
                </c:pt>
                <c:pt idx="740">
                  <c:v>0</c:v>
                </c:pt>
                <c:pt idx="741">
                  <c:v>1.7889087656529412E-2</c:v>
                </c:pt>
                <c:pt idx="742">
                  <c:v>8.7873462214411724E-3</c:v>
                </c:pt>
                <c:pt idx="743">
                  <c:v>-1.7421602787456303E-3</c:v>
                </c:pt>
                <c:pt idx="744">
                  <c:v>1.7452006980802626E-3</c:v>
                </c:pt>
                <c:pt idx="745">
                  <c:v>-3.4843205574912606E-3</c:v>
                </c:pt>
                <c:pt idx="746">
                  <c:v>-5.244755244755317E-3</c:v>
                </c:pt>
                <c:pt idx="747">
                  <c:v>1.0544815465729274E-2</c:v>
                </c:pt>
                <c:pt idx="748">
                  <c:v>6.9565217391303058E-3</c:v>
                </c:pt>
                <c:pt idx="749">
                  <c:v>1.7271157167531026E-3</c:v>
                </c:pt>
                <c:pt idx="750">
                  <c:v>1.2068965517241459E-2</c:v>
                </c:pt>
                <c:pt idx="751">
                  <c:v>5.110732538330387E-3</c:v>
                </c:pt>
                <c:pt idx="752">
                  <c:v>6.7796610169490457E-3</c:v>
                </c:pt>
                <c:pt idx="753">
                  <c:v>6.7340067340067034E-3</c:v>
                </c:pt>
                <c:pt idx="754">
                  <c:v>-5.0167224080267525E-3</c:v>
                </c:pt>
                <c:pt idx="755">
                  <c:v>3.3613445378151141E-3</c:v>
                </c:pt>
                <c:pt idx="756">
                  <c:v>3.3500837520936688E-3</c:v>
                </c:pt>
                <c:pt idx="757">
                  <c:v>0</c:v>
                </c:pt>
                <c:pt idx="758">
                  <c:v>1.6694490818029983E-3</c:v>
                </c:pt>
                <c:pt idx="759">
                  <c:v>1.0000000000000009E-2</c:v>
                </c:pt>
                <c:pt idx="760">
                  <c:v>3.3003300330032292E-3</c:v>
                </c:pt>
                <c:pt idx="761">
                  <c:v>6.5789473684212396E-3</c:v>
                </c:pt>
                <c:pt idx="762">
                  <c:v>6.5359477124182774E-3</c:v>
                </c:pt>
                <c:pt idx="763">
                  <c:v>-3.2467532467532756E-3</c:v>
                </c:pt>
                <c:pt idx="764">
                  <c:v>6.514657980456029E-3</c:v>
                </c:pt>
                <c:pt idx="765">
                  <c:v>1.6181229773462036E-3</c:v>
                </c:pt>
                <c:pt idx="766">
                  <c:v>1.615508885298933E-3</c:v>
                </c:pt>
                <c:pt idx="767">
                  <c:v>8.0645161290322509E-3</c:v>
                </c:pt>
                <c:pt idx="768">
                  <c:v>4.7999999999999154E-3</c:v>
                </c:pt>
                <c:pt idx="769">
                  <c:v>1.1146496815286566E-2</c:v>
                </c:pt>
                <c:pt idx="770">
                  <c:v>9.4488188976376009E-3</c:v>
                </c:pt>
                <c:pt idx="771">
                  <c:v>1.2480499219968966E-2</c:v>
                </c:pt>
                <c:pt idx="772">
                  <c:v>4.6224961479197635E-3</c:v>
                </c:pt>
                <c:pt idx="773">
                  <c:v>-3.0674846625767804E-3</c:v>
                </c:pt>
                <c:pt idx="774">
                  <c:v>1.5384615384614886E-3</c:v>
                </c:pt>
                <c:pt idx="775">
                  <c:v>-1.536098310291778E-3</c:v>
                </c:pt>
                <c:pt idx="776">
                  <c:v>4.6153846153844658E-3</c:v>
                </c:pt>
                <c:pt idx="777">
                  <c:v>4.5941807044409533E-3</c:v>
                </c:pt>
                <c:pt idx="778">
                  <c:v>3.0487804878049918E-3</c:v>
                </c:pt>
                <c:pt idx="779">
                  <c:v>6.0790273556232677E-3</c:v>
                </c:pt>
                <c:pt idx="780">
                  <c:v>9.0634441087611428E-3</c:v>
                </c:pt>
                <c:pt idx="781">
                  <c:v>1.0479041916167775E-2</c:v>
                </c:pt>
                <c:pt idx="782">
                  <c:v>8.8888888888887241E-3</c:v>
                </c:pt>
                <c:pt idx="783">
                  <c:v>1.3215859030837107E-2</c:v>
                </c:pt>
                <c:pt idx="784">
                  <c:v>7.2463768115942351E-3</c:v>
                </c:pt>
                <c:pt idx="785">
                  <c:v>7.194244604316502E-3</c:v>
                </c:pt>
                <c:pt idx="786">
                  <c:v>5.7142857142857828E-3</c:v>
                </c:pt>
                <c:pt idx="787">
                  <c:v>0</c:v>
                </c:pt>
                <c:pt idx="788">
                  <c:v>8.5227272727272929E-3</c:v>
                </c:pt>
                <c:pt idx="789">
                  <c:v>1.1267605633802802E-2</c:v>
                </c:pt>
                <c:pt idx="790">
                  <c:v>4.1782729805013297E-3</c:v>
                </c:pt>
                <c:pt idx="791">
                  <c:v>8.3217753120667926E-3</c:v>
                </c:pt>
                <c:pt idx="792">
                  <c:v>1.5130674002751032E-2</c:v>
                </c:pt>
                <c:pt idx="793">
                  <c:v>1.4905149051490652E-2</c:v>
                </c:pt>
                <c:pt idx="794">
                  <c:v>1.2016021361815676E-2</c:v>
                </c:pt>
                <c:pt idx="795">
                  <c:v>1.4511873350923521E-2</c:v>
                </c:pt>
                <c:pt idx="796">
                  <c:v>7.8023407022105307E-3</c:v>
                </c:pt>
                <c:pt idx="797">
                  <c:v>6.4516129032257119E-3</c:v>
                </c:pt>
                <c:pt idx="798">
                  <c:v>1.538461538461533E-2</c:v>
                </c:pt>
                <c:pt idx="799">
                  <c:v>5.050505050504972E-3</c:v>
                </c:pt>
                <c:pt idx="800">
                  <c:v>1.633165829145744E-2</c:v>
                </c:pt>
                <c:pt idx="801">
                  <c:v>1.4833127317676054E-2</c:v>
                </c:pt>
                <c:pt idx="802">
                  <c:v>6.0901339829475543E-3</c:v>
                </c:pt>
                <c:pt idx="803">
                  <c:v>9.6852300242131761E-3</c:v>
                </c:pt>
                <c:pt idx="804">
                  <c:v>2.1582733812949506E-2</c:v>
                </c:pt>
                <c:pt idx="805">
                  <c:v>1.9953051643192499E-2</c:v>
                </c:pt>
                <c:pt idx="806">
                  <c:v>6.9044879171460405E-3</c:v>
                </c:pt>
                <c:pt idx="807">
                  <c:v>3.4285714285713365E-3</c:v>
                </c:pt>
                <c:pt idx="808">
                  <c:v>5.6947608200454969E-3</c:v>
                </c:pt>
                <c:pt idx="809">
                  <c:v>4.5300113250283935E-3</c:v>
                </c:pt>
                <c:pt idx="810">
                  <c:v>1.8038331454340417E-2</c:v>
                </c:pt>
                <c:pt idx="811">
                  <c:v>1.3289036544850585E-2</c:v>
                </c:pt>
                <c:pt idx="812">
                  <c:v>2.1857923497268228E-3</c:v>
                </c:pt>
                <c:pt idx="813">
                  <c:v>1.1995637949836269E-2</c:v>
                </c:pt>
                <c:pt idx="814">
                  <c:v>4.3103448275862988E-3</c:v>
                </c:pt>
                <c:pt idx="815">
                  <c:v>6.4377682403433667E-3</c:v>
                </c:pt>
                <c:pt idx="816">
                  <c:v>1.4925373134328401E-2</c:v>
                </c:pt>
                <c:pt idx="817">
                  <c:v>9.4537815126050084E-3</c:v>
                </c:pt>
                <c:pt idx="818">
                  <c:v>9.3652445369407644E-3</c:v>
                </c:pt>
                <c:pt idx="819">
                  <c:v>1.0309278350515427E-2</c:v>
                </c:pt>
                <c:pt idx="820">
                  <c:v>3.0612244897958441E-3</c:v>
                </c:pt>
                <c:pt idx="821">
                  <c:v>2.0345879959309254E-3</c:v>
                </c:pt>
                <c:pt idx="822">
                  <c:v>5.0761421319795996E-3</c:v>
                </c:pt>
                <c:pt idx="823">
                  <c:v>0</c:v>
                </c:pt>
                <c:pt idx="824">
                  <c:v>-2.0202020202020332E-3</c:v>
                </c:pt>
                <c:pt idx="825">
                  <c:v>1.0121457489880026E-3</c:v>
                </c:pt>
                <c:pt idx="826">
                  <c:v>-1.0111223458039165E-3</c:v>
                </c:pt>
                <c:pt idx="827">
                  <c:v>0</c:v>
                </c:pt>
                <c:pt idx="828">
                  <c:v>9.109311740890691E-3</c:v>
                </c:pt>
                <c:pt idx="829">
                  <c:v>1.0030090270811698E-3</c:v>
                </c:pt>
                <c:pt idx="830">
                  <c:v>-2.0040080160320661E-3</c:v>
                </c:pt>
                <c:pt idx="831">
                  <c:v>0</c:v>
                </c:pt>
                <c:pt idx="832">
                  <c:v>2.0080321285140812E-3</c:v>
                </c:pt>
                <c:pt idx="833">
                  <c:v>2.0040080160321772E-3</c:v>
                </c:pt>
                <c:pt idx="834">
                  <c:v>4.0000000000000036E-3</c:v>
                </c:pt>
                <c:pt idx="835">
                  <c:v>-9.9601593625509022E-4</c:v>
                </c:pt>
                <c:pt idx="836">
                  <c:v>-2.9910269192422456E-3</c:v>
                </c:pt>
                <c:pt idx="837">
                  <c:v>2.0000000000000018E-3</c:v>
                </c:pt>
                <c:pt idx="838">
                  <c:v>9.9800399201588341E-4</c:v>
                </c:pt>
                <c:pt idx="839">
                  <c:v>1.9940179461614971E-3</c:v>
                </c:pt>
                <c:pt idx="840">
                  <c:v>-2.9850746268655914E-3</c:v>
                </c:pt>
                <c:pt idx="841">
                  <c:v>2.9940119760478723E-3</c:v>
                </c:pt>
                <c:pt idx="842">
                  <c:v>-9.9502487562186381E-4</c:v>
                </c:pt>
                <c:pt idx="843">
                  <c:v>0</c:v>
                </c:pt>
                <c:pt idx="844">
                  <c:v>3.9840637450199168E-3</c:v>
                </c:pt>
                <c:pt idx="845">
                  <c:v>1.9841269841269771E-3</c:v>
                </c:pt>
                <c:pt idx="846">
                  <c:v>2.9702970297029729E-3</c:v>
                </c:pt>
                <c:pt idx="847">
                  <c:v>4.9358341559724295E-3</c:v>
                </c:pt>
                <c:pt idx="848">
                  <c:v>1.9646365422396617E-3</c:v>
                </c:pt>
                <c:pt idx="849">
                  <c:v>1.9607843137254832E-3</c:v>
                </c:pt>
                <c:pt idx="850">
                  <c:v>-9.7847358121339045E-4</c:v>
                </c:pt>
                <c:pt idx="851">
                  <c:v>1.9588638589618235E-3</c:v>
                </c:pt>
                <c:pt idx="852">
                  <c:v>5.8651026392961825E-3</c:v>
                </c:pt>
                <c:pt idx="853">
                  <c:v>2.9154518950436081E-3</c:v>
                </c:pt>
                <c:pt idx="854">
                  <c:v>6.7829457364341206E-3</c:v>
                </c:pt>
                <c:pt idx="855">
                  <c:v>9.6246390760335032E-4</c:v>
                </c:pt>
                <c:pt idx="856">
                  <c:v>9.6153846153845812E-4</c:v>
                </c:pt>
                <c:pt idx="857">
                  <c:v>-9.6061479346776224E-4</c:v>
                </c:pt>
                <c:pt idx="858">
                  <c:v>1.9230769230769162E-3</c:v>
                </c:pt>
                <c:pt idx="859">
                  <c:v>-3.8387715930903177E-3</c:v>
                </c:pt>
                <c:pt idx="860">
                  <c:v>-3.8535645472060898E-3</c:v>
                </c:pt>
                <c:pt idx="861">
                  <c:v>0</c:v>
                </c:pt>
                <c:pt idx="862">
                  <c:v>2.9013539651836506E-3</c:v>
                </c:pt>
                <c:pt idx="863">
                  <c:v>-1.9286403085825299E-3</c:v>
                </c:pt>
                <c:pt idx="864">
                  <c:v>-9.6618357487920914E-4</c:v>
                </c:pt>
                <c:pt idx="865">
                  <c:v>-9.6711798839466123E-4</c:v>
                </c:pt>
                <c:pt idx="866">
                  <c:v>-1.9361084220717029E-3</c:v>
                </c:pt>
                <c:pt idx="867">
                  <c:v>1.9398642095054264E-3</c:v>
                </c:pt>
                <c:pt idx="868">
                  <c:v>1.9361084220717029E-3</c:v>
                </c:pt>
                <c:pt idx="869">
                  <c:v>-1.9323671497585293E-3</c:v>
                </c:pt>
                <c:pt idx="870">
                  <c:v>-9.6805421103574041E-4</c:v>
                </c:pt>
                <c:pt idx="871">
                  <c:v>-4.8449612403100861E-3</c:v>
                </c:pt>
                <c:pt idx="872">
                  <c:v>-5.8422590068160085E-3</c:v>
                </c:pt>
                <c:pt idx="873">
                  <c:v>7.8354554358472939E-3</c:v>
                </c:pt>
                <c:pt idx="874">
                  <c:v>4.8590864917394949E-3</c:v>
                </c:pt>
                <c:pt idx="875">
                  <c:v>1.9342359767891004E-3</c:v>
                </c:pt>
                <c:pt idx="876">
                  <c:v>-3.8610038610037423E-3</c:v>
                </c:pt>
                <c:pt idx="877">
                  <c:v>-1.4534883720930258E-2</c:v>
                </c:pt>
                <c:pt idx="878">
                  <c:v>-1.3765978367748288E-2</c:v>
                </c:pt>
                <c:pt idx="879">
                  <c:v>-6.9790628115653508E-3</c:v>
                </c:pt>
                <c:pt idx="880">
                  <c:v>4.0160642570281624E-3</c:v>
                </c:pt>
                <c:pt idx="881">
                  <c:v>-9.9999999999988987E-4</c:v>
                </c:pt>
                <c:pt idx="882">
                  <c:v>-5.0050050050050032E-3</c:v>
                </c:pt>
                <c:pt idx="883">
                  <c:v>-1.006036217303885E-3</c:v>
                </c:pt>
                <c:pt idx="884">
                  <c:v>1.0070493454179541E-3</c:v>
                </c:pt>
                <c:pt idx="885">
                  <c:v>3.0181086519114331E-3</c:v>
                </c:pt>
                <c:pt idx="886">
                  <c:v>1.0030090270811698E-3</c:v>
                </c:pt>
                <c:pt idx="887">
                  <c:v>-1.0020040080159776E-3</c:v>
                </c:pt>
                <c:pt idx="888">
                  <c:v>8.0240722166500245E-3</c:v>
                </c:pt>
                <c:pt idx="889">
                  <c:v>4.9751243781095411E-3</c:v>
                </c:pt>
                <c:pt idx="890">
                  <c:v>1.980198019801982E-3</c:v>
                </c:pt>
                <c:pt idx="891">
                  <c:v>6.9169960474309011E-3</c:v>
                </c:pt>
                <c:pt idx="892">
                  <c:v>6.8694798822372949E-3</c:v>
                </c:pt>
                <c:pt idx="893">
                  <c:v>3.8986354775829568E-3</c:v>
                </c:pt>
                <c:pt idx="894">
                  <c:v>4.8543689320388328E-3</c:v>
                </c:pt>
                <c:pt idx="895">
                  <c:v>2.8985507246377384E-3</c:v>
                </c:pt>
                <c:pt idx="896">
                  <c:v>-9.6339113680143917E-4</c:v>
                </c:pt>
                <c:pt idx="897">
                  <c:v>3.8572806171648377E-3</c:v>
                </c:pt>
                <c:pt idx="898">
                  <c:v>9.6061479346798428E-4</c:v>
                </c:pt>
                <c:pt idx="899">
                  <c:v>0</c:v>
                </c:pt>
                <c:pt idx="900">
                  <c:v>3.8387715930900956E-3</c:v>
                </c:pt>
                <c:pt idx="901">
                  <c:v>1.9120458891013214E-3</c:v>
                </c:pt>
                <c:pt idx="902">
                  <c:v>9.5419847328259699E-4</c:v>
                </c:pt>
                <c:pt idx="903">
                  <c:v>8.5795996186843748E-3</c:v>
                </c:pt>
                <c:pt idx="904">
                  <c:v>6.6162570888468331E-3</c:v>
                </c:pt>
                <c:pt idx="905">
                  <c:v>6.5727699530515604E-3</c:v>
                </c:pt>
                <c:pt idx="906">
                  <c:v>6.5298507462687727E-3</c:v>
                </c:pt>
                <c:pt idx="907">
                  <c:v>9.26784059314123E-4</c:v>
                </c:pt>
                <c:pt idx="908">
                  <c:v>9.2592592592577461E-4</c:v>
                </c:pt>
                <c:pt idx="909">
                  <c:v>9.2506938020364693E-4</c:v>
                </c:pt>
                <c:pt idx="910">
                  <c:v>9.242144177448175E-4</c:v>
                </c:pt>
                <c:pt idx="911">
                  <c:v>6.4635272391504461E-3</c:v>
                </c:pt>
                <c:pt idx="912">
                  <c:v>1.3761467889908285E-2</c:v>
                </c:pt>
                <c:pt idx="913">
                  <c:v>2.7149321266968229E-3</c:v>
                </c:pt>
                <c:pt idx="914">
                  <c:v>6.3176895306860104E-3</c:v>
                </c:pt>
                <c:pt idx="915">
                  <c:v>7.1748878923767467E-3</c:v>
                </c:pt>
                <c:pt idx="916">
                  <c:v>8.0142475512021694E-3</c:v>
                </c:pt>
                <c:pt idx="917">
                  <c:v>-2.6501766784452485E-3</c:v>
                </c:pt>
                <c:pt idx="918">
                  <c:v>-8.8573959255988655E-4</c:v>
                </c:pt>
                <c:pt idx="919">
                  <c:v>-7.0921985815602939E-3</c:v>
                </c:pt>
                <c:pt idx="920">
                  <c:v>3.5714285714285587E-3</c:v>
                </c:pt>
                <c:pt idx="921">
                  <c:v>3.5587188612098419E-3</c:v>
                </c:pt>
                <c:pt idx="922">
                  <c:v>-8.8652482269502286E-4</c:v>
                </c:pt>
                <c:pt idx="923">
                  <c:v>2.6619343389528982E-3</c:v>
                </c:pt>
                <c:pt idx="924">
                  <c:v>1.6814159292035447E-2</c:v>
                </c:pt>
                <c:pt idx="925">
                  <c:v>-4.3516100957353698E-3</c:v>
                </c:pt>
                <c:pt idx="926">
                  <c:v>-1.7482517482517723E-3</c:v>
                </c:pt>
                <c:pt idx="927">
                  <c:v>-8.756567425569628E-4</c:v>
                </c:pt>
                <c:pt idx="928">
                  <c:v>4.382120946538226E-3</c:v>
                </c:pt>
                <c:pt idx="929">
                  <c:v>-2.6178010471203939E-3</c:v>
                </c:pt>
                <c:pt idx="930">
                  <c:v>1.7497812773403787E-3</c:v>
                </c:pt>
                <c:pt idx="931">
                  <c:v>1.7467248908296984E-2</c:v>
                </c:pt>
                <c:pt idx="932">
                  <c:v>1.6309012875536544E-2</c:v>
                </c:pt>
                <c:pt idx="933">
                  <c:v>2.0270270270270174E-2</c:v>
                </c:pt>
                <c:pt idx="934">
                  <c:v>-5.7947019867550242E-3</c:v>
                </c:pt>
                <c:pt idx="935">
                  <c:v>-1.1656952539550347E-2</c:v>
                </c:pt>
                <c:pt idx="936">
                  <c:v>2.5273799494522908E-3</c:v>
                </c:pt>
                <c:pt idx="937">
                  <c:v>-1.5126050420168013E-2</c:v>
                </c:pt>
                <c:pt idx="938">
                  <c:v>-8.5324232081911422E-3</c:v>
                </c:pt>
                <c:pt idx="939">
                  <c:v>-1.7211703958691649E-3</c:v>
                </c:pt>
                <c:pt idx="940">
                  <c:v>4.3103448275862988E-3</c:v>
                </c:pt>
                <c:pt idx="941">
                  <c:v>-8.5836909871239708E-4</c:v>
                </c:pt>
                <c:pt idx="942">
                  <c:v>-2.5773195876289678E-3</c:v>
                </c:pt>
                <c:pt idx="943">
                  <c:v>8.6132644272196579E-4</c:v>
                </c:pt>
                <c:pt idx="944">
                  <c:v>-8.6058519793463795E-4</c:v>
                </c:pt>
                <c:pt idx="945">
                  <c:v>2.5839793281654533E-3</c:v>
                </c:pt>
                <c:pt idx="946">
                  <c:v>0</c:v>
                </c:pt>
                <c:pt idx="947">
                  <c:v>-4.2955326460480947E-3</c:v>
                </c:pt>
                <c:pt idx="948">
                  <c:v>-2.5884383088871088E-3</c:v>
                </c:pt>
                <c:pt idx="949">
                  <c:v>3.4602076124568004E-3</c:v>
                </c:pt>
                <c:pt idx="950">
                  <c:v>8.6206896551721535E-4</c:v>
                </c:pt>
                <c:pt idx="951">
                  <c:v>1.7226528854437095E-3</c:v>
                </c:pt>
                <c:pt idx="952">
                  <c:v>7.7386070507308169E-3</c:v>
                </c:pt>
                <c:pt idx="953">
                  <c:v>6.8259385665527805E-3</c:v>
                </c:pt>
                <c:pt idx="954">
                  <c:v>-8.474576271185752E-4</c:v>
                </c:pt>
                <c:pt idx="955">
                  <c:v>-1.6963528413910245E-3</c:v>
                </c:pt>
                <c:pt idx="956">
                  <c:v>2.5488530161426048E-3</c:v>
                </c:pt>
                <c:pt idx="957">
                  <c:v>8.4745762711868622E-4</c:v>
                </c:pt>
                <c:pt idx="958">
                  <c:v>-2.5402201524131751E-3</c:v>
                </c:pt>
                <c:pt idx="959">
                  <c:v>-1.6977928692699651E-3</c:v>
                </c:pt>
                <c:pt idx="960">
                  <c:v>3.4013605442178019E-3</c:v>
                </c:pt>
                <c:pt idx="961">
                  <c:v>3.3898305084745228E-3</c:v>
                </c:pt>
                <c:pt idx="962">
                  <c:v>2.5337837837837718E-3</c:v>
                </c:pt>
                <c:pt idx="963">
                  <c:v>5.0547598989048037E-3</c:v>
                </c:pt>
                <c:pt idx="964">
                  <c:v>3.3528918692373733E-3</c:v>
                </c:pt>
                <c:pt idx="965">
                  <c:v>-1.6708437761069339E-3</c:v>
                </c:pt>
                <c:pt idx="966">
                  <c:v>-2.5104602510459539E-3</c:v>
                </c:pt>
                <c:pt idx="967">
                  <c:v>-4.1946308724831738E-3</c:v>
                </c:pt>
                <c:pt idx="968">
                  <c:v>0</c:v>
                </c:pt>
                <c:pt idx="969">
                  <c:v>3.3698399326032025E-3</c:v>
                </c:pt>
                <c:pt idx="970">
                  <c:v>-8.3963056255242918E-4</c:v>
                </c:pt>
                <c:pt idx="971">
                  <c:v>-3.3613445378152251E-3</c:v>
                </c:pt>
                <c:pt idx="972">
                  <c:v>4.2158516020236458E-3</c:v>
                </c:pt>
                <c:pt idx="973">
                  <c:v>1.6792611251050804E-3</c:v>
                </c:pt>
                <c:pt idx="974">
                  <c:v>3.3528918692373733E-3</c:v>
                </c:pt>
                <c:pt idx="975">
                  <c:v>0</c:v>
                </c:pt>
                <c:pt idx="976">
                  <c:v>1.6708437761070449E-3</c:v>
                </c:pt>
                <c:pt idx="977">
                  <c:v>5.0041701417846696E-3</c:v>
                </c:pt>
                <c:pt idx="978">
                  <c:v>1.6597510373443924E-3</c:v>
                </c:pt>
                <c:pt idx="979">
                  <c:v>4.1425020712511085E-3</c:v>
                </c:pt>
                <c:pt idx="980">
                  <c:v>-1.6501650165017256E-3</c:v>
                </c:pt>
                <c:pt idx="981">
                  <c:v>-8.2644628099171058E-4</c:v>
                </c:pt>
                <c:pt idx="982">
                  <c:v>4.9627791563275903E-3</c:v>
                </c:pt>
                <c:pt idx="983">
                  <c:v>3.2921810699588772E-3</c:v>
                </c:pt>
                <c:pt idx="984">
                  <c:v>8.2034454470878426E-3</c:v>
                </c:pt>
                <c:pt idx="985">
                  <c:v>4.8820179007322828E-3</c:v>
                </c:pt>
                <c:pt idx="986">
                  <c:v>3.2388663967610754E-3</c:v>
                </c:pt>
                <c:pt idx="987">
                  <c:v>5.6497175141241307E-3</c:v>
                </c:pt>
                <c:pt idx="988">
                  <c:v>2.4077046548958148E-3</c:v>
                </c:pt>
                <c:pt idx="989">
                  <c:v>3.2025620496396456E-3</c:v>
                </c:pt>
                <c:pt idx="990">
                  <c:v>0</c:v>
                </c:pt>
                <c:pt idx="991">
                  <c:v>-1.5961691939345712E-3</c:v>
                </c:pt>
                <c:pt idx="992">
                  <c:v>7.9936051159079646E-4</c:v>
                </c:pt>
                <c:pt idx="993">
                  <c:v>7.987220447283061E-4</c:v>
                </c:pt>
                <c:pt idx="994">
                  <c:v>7.9808459696728562E-4</c:v>
                </c:pt>
                <c:pt idx="995">
                  <c:v>2.3923444976077235E-3</c:v>
                </c:pt>
                <c:pt idx="996">
                  <c:v>4.7732696897373472E-3</c:v>
                </c:pt>
                <c:pt idx="997">
                  <c:v>-7.9176563737126671E-4</c:v>
                </c:pt>
                <c:pt idx="998">
                  <c:v>1.5847860538826808E-3</c:v>
                </c:pt>
                <c:pt idx="999">
                  <c:v>7.9113924050633333E-3</c:v>
                </c:pt>
                <c:pt idx="1000">
                  <c:v>5.494505494505475E-3</c:v>
                </c:pt>
                <c:pt idx="1001">
                  <c:v>-7.8064012490242085E-4</c:v>
                </c:pt>
                <c:pt idx="1002">
                  <c:v>0</c:v>
                </c:pt>
                <c:pt idx="1003">
                  <c:v>2.3437500000000888E-3</c:v>
                </c:pt>
                <c:pt idx="1004">
                  <c:v>-7.7942322681234799E-4</c:v>
                </c:pt>
                <c:pt idx="1005">
                  <c:v>-1.5600624024960652E-3</c:v>
                </c:pt>
                <c:pt idx="1006">
                  <c:v>1.5624999999999112E-3</c:v>
                </c:pt>
                <c:pt idx="1007">
                  <c:v>7.0202808112325155E-3</c:v>
                </c:pt>
                <c:pt idx="1008">
                  <c:v>4.6475600309836551E-3</c:v>
                </c:pt>
                <c:pt idx="1009">
                  <c:v>-9.2521202775635025E-3</c:v>
                </c:pt>
                <c:pt idx="1010">
                  <c:v>-9.3385214007781769E-3</c:v>
                </c:pt>
                <c:pt idx="1011">
                  <c:v>-2.3566378633149698E-3</c:v>
                </c:pt>
                <c:pt idx="1012">
                  <c:v>3.1496062992126816E-3</c:v>
                </c:pt>
                <c:pt idx="1013">
                  <c:v>-1.5698587127158659E-3</c:v>
                </c:pt>
                <c:pt idx="1014">
                  <c:v>-2.3584905660377631E-3</c:v>
                </c:pt>
                <c:pt idx="1015">
                  <c:v>2.3640661938533203E-3</c:v>
                </c:pt>
                <c:pt idx="1016">
                  <c:v>2.3584905660376521E-3</c:v>
                </c:pt>
                <c:pt idx="1017">
                  <c:v>2.3529411764706687E-3</c:v>
                </c:pt>
                <c:pt idx="1018">
                  <c:v>7.8247261345865127E-4</c:v>
                </c:pt>
                <c:pt idx="1019">
                  <c:v>-8.6004691164973668E-3</c:v>
                </c:pt>
                <c:pt idx="1020">
                  <c:v>-1.1041009463722329E-2</c:v>
                </c:pt>
                <c:pt idx="1021">
                  <c:v>-3.1897926634769647E-3</c:v>
                </c:pt>
                <c:pt idx="1022">
                  <c:v>-2.3999999999999577E-3</c:v>
                </c:pt>
                <c:pt idx="1023">
                  <c:v>1.6038492381715841E-3</c:v>
                </c:pt>
                <c:pt idx="1024">
                  <c:v>1.6012810248198228E-3</c:v>
                </c:pt>
                <c:pt idx="1025">
                  <c:v>-2.3980815347721673E-3</c:v>
                </c:pt>
                <c:pt idx="1026">
                  <c:v>8.0128205128215946E-4</c:v>
                </c:pt>
                <c:pt idx="1027">
                  <c:v>-5.6044835868694909E-3</c:v>
                </c:pt>
                <c:pt idx="1028">
                  <c:v>-3.2206119162641045E-3</c:v>
                </c:pt>
                <c:pt idx="1029">
                  <c:v>1.615508885298933E-3</c:v>
                </c:pt>
                <c:pt idx="1030">
                  <c:v>-3.225806451612967E-3</c:v>
                </c:pt>
                <c:pt idx="1031">
                  <c:v>-6.4724919093850364E-3</c:v>
                </c:pt>
                <c:pt idx="1032">
                  <c:v>8.1433224755711464E-4</c:v>
                </c:pt>
                <c:pt idx="1033">
                  <c:v>-4.8820179007323938E-3</c:v>
                </c:pt>
                <c:pt idx="1034">
                  <c:v>2.4529844644316512E-3</c:v>
                </c:pt>
                <c:pt idx="1035">
                  <c:v>8.1566068515497303E-3</c:v>
                </c:pt>
                <c:pt idx="1036">
                  <c:v>8.8996763754045638E-3</c:v>
                </c:pt>
                <c:pt idx="1037">
                  <c:v>4.0096230954289602E-3</c:v>
                </c:pt>
                <c:pt idx="1038">
                  <c:v>3.9936102236421966E-3</c:v>
                </c:pt>
                <c:pt idx="1039">
                  <c:v>9.5465393794749165E-3</c:v>
                </c:pt>
                <c:pt idx="1040">
                  <c:v>8.6682427107958038E-3</c:v>
                </c:pt>
                <c:pt idx="1041">
                  <c:v>-2.3437499999999778E-3</c:v>
                </c:pt>
                <c:pt idx="1042">
                  <c:v>4.6985121378231298E-3</c:v>
                </c:pt>
                <c:pt idx="1043">
                  <c:v>-3.8971161340608518E-3</c:v>
                </c:pt>
                <c:pt idx="1044">
                  <c:v>3.9123630672928122E-3</c:v>
                </c:pt>
                <c:pt idx="1045">
                  <c:v>1.1691348402182333E-2</c:v>
                </c:pt>
                <c:pt idx="1046">
                  <c:v>7.7041602465330872E-3</c:v>
                </c:pt>
                <c:pt idx="1047">
                  <c:v>-7.6452599388399101E-4</c:v>
                </c:pt>
                <c:pt idx="1048">
                  <c:v>6.8859984697782206E-3</c:v>
                </c:pt>
                <c:pt idx="1049">
                  <c:v>1.6717325227963764E-2</c:v>
                </c:pt>
                <c:pt idx="1050">
                  <c:v>-7.4738415545605452E-4</c:v>
                </c:pt>
                <c:pt idx="1051">
                  <c:v>-5.9835452505608844E-3</c:v>
                </c:pt>
                <c:pt idx="1052">
                  <c:v>1.3544018058690543E-2</c:v>
                </c:pt>
                <c:pt idx="1053">
                  <c:v>5.1967334818114885E-3</c:v>
                </c:pt>
                <c:pt idx="1054">
                  <c:v>-2.954209748892267E-3</c:v>
                </c:pt>
                <c:pt idx="1055">
                  <c:v>8.8888888888887241E-3</c:v>
                </c:pt>
                <c:pt idx="1056">
                  <c:v>2.7900146842878115E-2</c:v>
                </c:pt>
                <c:pt idx="1057">
                  <c:v>-1.8571428571428572E-2</c:v>
                </c:pt>
                <c:pt idx="1058">
                  <c:v>-1.0917030567685559E-2</c:v>
                </c:pt>
                <c:pt idx="1059">
                  <c:v>3.679175864606421E-3</c:v>
                </c:pt>
                <c:pt idx="1060">
                  <c:v>2.9325513196480912E-3</c:v>
                </c:pt>
                <c:pt idx="1061">
                  <c:v>-9.5029239766082352E-3</c:v>
                </c:pt>
                <c:pt idx="1062">
                  <c:v>-1.5498154981549828E-2</c:v>
                </c:pt>
                <c:pt idx="1063">
                  <c:v>0</c:v>
                </c:pt>
                <c:pt idx="1064">
                  <c:v>-7.496251874062887E-4</c:v>
                </c:pt>
                <c:pt idx="1065">
                  <c:v>-2.2505626406601698E-2</c:v>
                </c:pt>
                <c:pt idx="1066">
                  <c:v>-3.8372985418265726E-3</c:v>
                </c:pt>
                <c:pt idx="1067">
                  <c:v>-1.3097072419106404E-2</c:v>
                </c:pt>
                <c:pt idx="1068">
                  <c:v>3.1225604996096834E-3</c:v>
                </c:pt>
                <c:pt idx="1069">
                  <c:v>-7.7821011673151474E-4</c:v>
                </c:pt>
                <c:pt idx="1070">
                  <c:v>1.0903426791277315E-2</c:v>
                </c:pt>
                <c:pt idx="1071">
                  <c:v>7.7041602465330872E-3</c:v>
                </c:pt>
                <c:pt idx="1072">
                  <c:v>0</c:v>
                </c:pt>
                <c:pt idx="1073">
                  <c:v>7.6452599388376896E-4</c:v>
                </c:pt>
                <c:pt idx="1074">
                  <c:v>2.2918258212374365E-3</c:v>
                </c:pt>
                <c:pt idx="1075">
                  <c:v>2.2865853658537993E-3</c:v>
                </c:pt>
                <c:pt idx="1076">
                  <c:v>6.0836501901142537E-3</c:v>
                </c:pt>
                <c:pt idx="1077">
                  <c:v>6.8027210884351597E-3</c:v>
                </c:pt>
                <c:pt idx="1078">
                  <c:v>-7.5075075075070608E-4</c:v>
                </c:pt>
                <c:pt idx="1079">
                  <c:v>-1.5026296018030294E-3</c:v>
                </c:pt>
                <c:pt idx="1080">
                  <c:v>1.8058690744920947E-2</c:v>
                </c:pt>
                <c:pt idx="1081">
                  <c:v>1.6999260901699786E-2</c:v>
                </c:pt>
                <c:pt idx="1082">
                  <c:v>2.6162790697674465E-2</c:v>
                </c:pt>
                <c:pt idx="1083">
                  <c:v>-3.1161473087818581E-2</c:v>
                </c:pt>
                <c:pt idx="1084">
                  <c:v>-7.3099415204691542E-4</c:v>
                </c:pt>
                <c:pt idx="1085">
                  <c:v>9.5098756400877615E-3</c:v>
                </c:pt>
                <c:pt idx="1086">
                  <c:v>-2.1739130434783593E-3</c:v>
                </c:pt>
                <c:pt idx="1087">
                  <c:v>2.1786492374729072E-3</c:v>
                </c:pt>
                <c:pt idx="1088">
                  <c:v>3.6231884057971175E-3</c:v>
                </c:pt>
                <c:pt idx="1089">
                  <c:v>5.776173285198638E-3</c:v>
                </c:pt>
                <c:pt idx="1090">
                  <c:v>-2.8715003589375732E-3</c:v>
                </c:pt>
                <c:pt idx="1091">
                  <c:v>4.3196544276458138E-3</c:v>
                </c:pt>
                <c:pt idx="1092">
                  <c:v>1.3620071684587787E-2</c:v>
                </c:pt>
                <c:pt idx="1093">
                  <c:v>4.9504950495049549E-3</c:v>
                </c:pt>
                <c:pt idx="1094">
                  <c:v>7.0372976776917895E-3</c:v>
                </c:pt>
                <c:pt idx="1095">
                  <c:v>1.1879804332634691E-2</c:v>
                </c:pt>
                <c:pt idx="1096">
                  <c:v>1.3812154696132506E-2</c:v>
                </c:pt>
                <c:pt idx="1097">
                  <c:v>2.7247956403269047E-3</c:v>
                </c:pt>
                <c:pt idx="1098">
                  <c:v>1.3586956521740579E-3</c:v>
                </c:pt>
                <c:pt idx="1099">
                  <c:v>4.07055630936215E-3</c:v>
                </c:pt>
                <c:pt idx="1100">
                  <c:v>-2.0270270270270618E-3</c:v>
                </c:pt>
                <c:pt idx="1101">
                  <c:v>1.5572105619499066E-2</c:v>
                </c:pt>
                <c:pt idx="1102">
                  <c:v>9.3333333333334156E-3</c:v>
                </c:pt>
                <c:pt idx="1103">
                  <c:v>-7.9260237780715004E-3</c:v>
                </c:pt>
                <c:pt idx="1104">
                  <c:v>4.6604527296938425E-3</c:v>
                </c:pt>
                <c:pt idx="1105">
                  <c:v>4.6388336646785433E-3</c:v>
                </c:pt>
                <c:pt idx="1106">
                  <c:v>1.385224274406327E-2</c:v>
                </c:pt>
                <c:pt idx="1107">
                  <c:v>8.458035133376729E-3</c:v>
                </c:pt>
                <c:pt idx="1108">
                  <c:v>-4.5161290322579539E-3</c:v>
                </c:pt>
                <c:pt idx="1109">
                  <c:v>0</c:v>
                </c:pt>
                <c:pt idx="1110">
                  <c:v>1.2961762799740706E-2</c:v>
                </c:pt>
                <c:pt idx="1111">
                  <c:v>8.3173384516952442E-3</c:v>
                </c:pt>
                <c:pt idx="1112">
                  <c:v>2.9187817258883308E-2</c:v>
                </c:pt>
                <c:pt idx="1113">
                  <c:v>2.4660912453760897E-2</c:v>
                </c:pt>
                <c:pt idx="1114">
                  <c:v>-1.5042117930204602E-2</c:v>
                </c:pt>
                <c:pt idx="1115">
                  <c:v>-4.2761148442271857E-3</c:v>
                </c:pt>
                <c:pt idx="1116">
                  <c:v>7.9754601226995625E-3</c:v>
                </c:pt>
                <c:pt idx="1117">
                  <c:v>-1.5216068167985375E-2</c:v>
                </c:pt>
                <c:pt idx="1118">
                  <c:v>2.4721878862792313E-3</c:v>
                </c:pt>
                <c:pt idx="1119">
                  <c:v>1.2946979038224615E-2</c:v>
                </c:pt>
                <c:pt idx="1120">
                  <c:v>9.1296409007912693E-3</c:v>
                </c:pt>
                <c:pt idx="1121">
                  <c:v>1.8094089264173441E-3</c:v>
                </c:pt>
                <c:pt idx="1122">
                  <c:v>4.2143287176401589E-3</c:v>
                </c:pt>
                <c:pt idx="1123">
                  <c:v>6.5947242206234602E-3</c:v>
                </c:pt>
                <c:pt idx="1124">
                  <c:v>-1.4889815366289416E-2</c:v>
                </c:pt>
                <c:pt idx="1125">
                  <c:v>-1.9347037484885199E-2</c:v>
                </c:pt>
                <c:pt idx="1126">
                  <c:v>1.4796547472256449E-2</c:v>
                </c:pt>
                <c:pt idx="1127">
                  <c:v>6.0753341433779084E-3</c:v>
                </c:pt>
                <c:pt idx="1128">
                  <c:v>-9.6618357487922024E-3</c:v>
                </c:pt>
                <c:pt idx="1129">
                  <c:v>1.7073170731707332E-2</c:v>
                </c:pt>
                <c:pt idx="1130">
                  <c:v>1.4988009592326046E-2</c:v>
                </c:pt>
                <c:pt idx="1131">
                  <c:v>1.2404016538688722E-2</c:v>
                </c:pt>
                <c:pt idx="1132">
                  <c:v>1.1085180863477317E-2</c:v>
                </c:pt>
                <c:pt idx="1133">
                  <c:v>2.8851702250431988E-3</c:v>
                </c:pt>
                <c:pt idx="1134">
                  <c:v>7.4798619102416364E-3</c:v>
                </c:pt>
                <c:pt idx="1135">
                  <c:v>-1.5419760137064475E-2</c:v>
                </c:pt>
                <c:pt idx="1136">
                  <c:v>6.3805104408352076E-3</c:v>
                </c:pt>
                <c:pt idx="1137">
                  <c:v>6.916426512968199E-3</c:v>
                </c:pt>
                <c:pt idx="1138">
                  <c:v>2.4613623354321712E-2</c:v>
                </c:pt>
                <c:pt idx="1139">
                  <c:v>-2.2346368715083775E-3</c:v>
                </c:pt>
                <c:pt idx="1140">
                  <c:v>1.3437849944009095E-2</c:v>
                </c:pt>
                <c:pt idx="1141">
                  <c:v>9.3922651933699974E-3</c:v>
                </c:pt>
                <c:pt idx="1142">
                  <c:v>2.8461959496442368E-2</c:v>
                </c:pt>
                <c:pt idx="1143">
                  <c:v>1.5965939329430467E-2</c:v>
                </c:pt>
                <c:pt idx="1144">
                  <c:v>2.9858564693556744E-2</c:v>
                </c:pt>
                <c:pt idx="1145">
                  <c:v>1.9837232960325579E-2</c:v>
                </c:pt>
                <c:pt idx="1146">
                  <c:v>2.4937655860349128E-2</c:v>
                </c:pt>
                <c:pt idx="1147">
                  <c:v>-3.1630170316301665E-2</c:v>
                </c:pt>
                <c:pt idx="1148">
                  <c:v>-1.0552763819095423E-2</c:v>
                </c:pt>
                <c:pt idx="1149">
                  <c:v>-5.3326561706450004E-2</c:v>
                </c:pt>
                <c:pt idx="1150">
                  <c:v>-5.1502145922746712E-2</c:v>
                </c:pt>
                <c:pt idx="1151">
                  <c:v>-3.3371040723981893E-2</c:v>
                </c:pt>
                <c:pt idx="1152">
                  <c:v>1.7554125219425565E-3</c:v>
                </c:pt>
                <c:pt idx="1153">
                  <c:v>-1.1098130841121323E-2</c:v>
                </c:pt>
                <c:pt idx="1154">
                  <c:v>-7.0880094506793334E-3</c:v>
                </c:pt>
                <c:pt idx="1155">
                  <c:v>5.9488399762046562E-3</c:v>
                </c:pt>
                <c:pt idx="1156">
                  <c:v>1.0053222945002993E-2</c:v>
                </c:pt>
                <c:pt idx="1157">
                  <c:v>1.932084309133475E-2</c:v>
                </c:pt>
                <c:pt idx="1158">
                  <c:v>-9.1901206203330865E-3</c:v>
                </c:pt>
                <c:pt idx="1159">
                  <c:v>1.449275362318847E-2</c:v>
                </c:pt>
                <c:pt idx="1160">
                  <c:v>-5.1428571428572267E-3</c:v>
                </c:pt>
                <c:pt idx="1161">
                  <c:v>6.3182079264789692E-3</c:v>
                </c:pt>
                <c:pt idx="1162">
                  <c:v>1.2557077625570789E-2</c:v>
                </c:pt>
                <c:pt idx="1163">
                  <c:v>3.9458850056368622E-3</c:v>
                </c:pt>
                <c:pt idx="1164">
                  <c:v>2.1336327905671082E-2</c:v>
                </c:pt>
                <c:pt idx="1165">
                  <c:v>-4.9477735019242131E-3</c:v>
                </c:pt>
                <c:pt idx="1166">
                  <c:v>1.2707182320442101E-2</c:v>
                </c:pt>
                <c:pt idx="1167">
                  <c:v>6.0010911074741546E-3</c:v>
                </c:pt>
                <c:pt idx="1168">
                  <c:v>2.1691973969630851E-3</c:v>
                </c:pt>
                <c:pt idx="1169">
                  <c:v>-7.0346320346320601E-3</c:v>
                </c:pt>
                <c:pt idx="1170">
                  <c:v>3.2697547683924189E-3</c:v>
                </c:pt>
                <c:pt idx="1171">
                  <c:v>4.3454644215101812E-3</c:v>
                </c:pt>
                <c:pt idx="1172">
                  <c:v>0</c:v>
                </c:pt>
                <c:pt idx="1173">
                  <c:v>9.1941590048674193E-3</c:v>
                </c:pt>
                <c:pt idx="1174">
                  <c:v>5.8949624866022621E-3</c:v>
                </c:pt>
                <c:pt idx="1175">
                  <c:v>1.0655301012253648E-2</c:v>
                </c:pt>
                <c:pt idx="1176">
                  <c:v>1.5814443858724214E-2</c:v>
                </c:pt>
                <c:pt idx="1177">
                  <c:v>1.6087182148417423E-2</c:v>
                </c:pt>
                <c:pt idx="1178">
                  <c:v>1.7364657814095796E-2</c:v>
                </c:pt>
                <c:pt idx="1179">
                  <c:v>1.957831325301207E-2</c:v>
                </c:pt>
                <c:pt idx="1180">
                  <c:v>4.9236829148202599E-3</c:v>
                </c:pt>
                <c:pt idx="1181">
                  <c:v>-9.7991180793721711E-4</c:v>
                </c:pt>
                <c:pt idx="1182">
                  <c:v>3.4330554193231499E-3</c:v>
                </c:pt>
                <c:pt idx="1183">
                  <c:v>-6.8426197458455462E-3</c:v>
                </c:pt>
                <c:pt idx="1184">
                  <c:v>2.4606299212599492E-3</c:v>
                </c:pt>
                <c:pt idx="1185">
                  <c:v>-1.2763868433971481E-2</c:v>
                </c:pt>
                <c:pt idx="1186">
                  <c:v>1.4917951268027529E-3</c:v>
                </c:pt>
                <c:pt idx="1187">
                  <c:v>-7.9443892750744594E-3</c:v>
                </c:pt>
                <c:pt idx="1188">
                  <c:v>4.5045045045044585E-3</c:v>
                </c:pt>
                <c:pt idx="1189">
                  <c:v>4.484304932735439E-3</c:v>
                </c:pt>
                <c:pt idx="1190">
                  <c:v>1.2896825396825351E-2</c:v>
                </c:pt>
                <c:pt idx="1191">
                  <c:v>-2.4485798237022793E-3</c:v>
                </c:pt>
                <c:pt idx="1192">
                  <c:v>-8.8365243004417948E-3</c:v>
                </c:pt>
                <c:pt idx="1193">
                  <c:v>-1.0401188707280795E-2</c:v>
                </c:pt>
                <c:pt idx="1194">
                  <c:v>1.5015015015014122E-3</c:v>
                </c:pt>
                <c:pt idx="1195">
                  <c:v>1.2993503248375893E-2</c:v>
                </c:pt>
                <c:pt idx="1196">
                  <c:v>8.3867784903799425E-3</c:v>
                </c:pt>
                <c:pt idx="1197">
                  <c:v>-4.4031311154598685E-3</c:v>
                </c:pt>
                <c:pt idx="1198">
                  <c:v>-8.3538083538082786E-3</c:v>
                </c:pt>
                <c:pt idx="1199">
                  <c:v>-1.4866204162538033E-3</c:v>
                </c:pt>
                <c:pt idx="1200">
                  <c:v>4.9627791563275903E-3</c:v>
                </c:pt>
                <c:pt idx="1201">
                  <c:v>8.8888888888889461E-3</c:v>
                </c:pt>
                <c:pt idx="1202">
                  <c:v>-1.468428781204123E-3</c:v>
                </c:pt>
                <c:pt idx="1203">
                  <c:v>-2.450980392156854E-3</c:v>
                </c:pt>
                <c:pt idx="1204">
                  <c:v>2.9484029484028174E-3</c:v>
                </c:pt>
                <c:pt idx="1205">
                  <c:v>9.7991180793743915E-4</c:v>
                </c:pt>
                <c:pt idx="1206">
                  <c:v>4.8947626040130032E-4</c:v>
                </c:pt>
                <c:pt idx="1207">
                  <c:v>-9.7847358121339045E-4</c:v>
                </c:pt>
                <c:pt idx="1208">
                  <c:v>-1.4691478942212566E-3</c:v>
                </c:pt>
                <c:pt idx="1209">
                  <c:v>-6.8661108386464109E-3</c:v>
                </c:pt>
                <c:pt idx="1210">
                  <c:v>-6.4197530864198438E-3</c:v>
                </c:pt>
                <c:pt idx="1211">
                  <c:v>3.9761431411531323E-3</c:v>
                </c:pt>
                <c:pt idx="1212">
                  <c:v>8.9108910891089188E-3</c:v>
                </c:pt>
                <c:pt idx="1213">
                  <c:v>9.3228655544650429E-3</c:v>
                </c:pt>
                <c:pt idx="1214">
                  <c:v>6.3198833252309239E-3</c:v>
                </c:pt>
                <c:pt idx="1215">
                  <c:v>6.280193236715137E-3</c:v>
                </c:pt>
                <c:pt idx="1216">
                  <c:v>-1.4402304368699159E-3</c:v>
                </c:pt>
                <c:pt idx="1217">
                  <c:v>1.4423076923077982E-3</c:v>
                </c:pt>
                <c:pt idx="1218">
                  <c:v>-1.4402304368699159E-3</c:v>
                </c:pt>
                <c:pt idx="1219">
                  <c:v>-4.8076923076922906E-3</c:v>
                </c:pt>
                <c:pt idx="1220">
                  <c:v>-2.8985507246376274E-3</c:v>
                </c:pt>
                <c:pt idx="1221">
                  <c:v>-1.4534883720930258E-2</c:v>
                </c:pt>
                <c:pt idx="1222">
                  <c:v>-1.2291052114061007E-2</c:v>
                </c:pt>
                <c:pt idx="1223">
                  <c:v>-1.9412643106022975E-2</c:v>
                </c:pt>
                <c:pt idx="1224">
                  <c:v>-2.5380710659898442E-2</c:v>
                </c:pt>
                <c:pt idx="1225">
                  <c:v>-4.6875000000000666E-3</c:v>
                </c:pt>
                <c:pt idx="1226">
                  <c:v>2.0931449502878952E-3</c:v>
                </c:pt>
                <c:pt idx="1227">
                  <c:v>-3.1331592689294308E-3</c:v>
                </c:pt>
                <c:pt idx="1228">
                  <c:v>1.3095861707700385E-2</c:v>
                </c:pt>
                <c:pt idx="1229">
                  <c:v>7.2388831437435464E-3</c:v>
                </c:pt>
                <c:pt idx="1230">
                  <c:v>-4.62012320328542E-3</c:v>
                </c:pt>
                <c:pt idx="1231">
                  <c:v>-1.0314595152140282E-2</c:v>
                </c:pt>
                <c:pt idx="1232">
                  <c:v>-1.4590932777488352E-2</c:v>
                </c:pt>
                <c:pt idx="1233">
                  <c:v>-8.461131676361644E-3</c:v>
                </c:pt>
                <c:pt idx="1234">
                  <c:v>-9.6000000000000529E-3</c:v>
                </c:pt>
                <c:pt idx="1235">
                  <c:v>-1.1847065158858361E-2</c:v>
                </c:pt>
                <c:pt idx="1236">
                  <c:v>-4.9046321525886283E-3</c:v>
                </c:pt>
                <c:pt idx="1237">
                  <c:v>-7.1193866374588133E-3</c:v>
                </c:pt>
                <c:pt idx="1238">
                  <c:v>4.4125758411470706E-3</c:v>
                </c:pt>
                <c:pt idx="1239">
                  <c:v>6.0406370126304676E-3</c:v>
                </c:pt>
                <c:pt idx="1240">
                  <c:v>1.1462882096070048E-2</c:v>
                </c:pt>
                <c:pt idx="1241">
                  <c:v>1.2412304371289817E-2</c:v>
                </c:pt>
                <c:pt idx="1242">
                  <c:v>5.3304904051176827E-4</c:v>
                </c:pt>
                <c:pt idx="1243">
                  <c:v>-5.86041555673944E-3</c:v>
                </c:pt>
                <c:pt idx="1244">
                  <c:v>1.607717041800738E-3</c:v>
                </c:pt>
                <c:pt idx="1245">
                  <c:v>-1.0700909577314732E-3</c:v>
                </c:pt>
                <c:pt idx="1246">
                  <c:v>-2.1424745581144489E-3</c:v>
                </c:pt>
                <c:pt idx="1247">
                  <c:v>1.0198604401502775E-2</c:v>
                </c:pt>
                <c:pt idx="1248">
                  <c:v>1.3283740701381497E-2</c:v>
                </c:pt>
                <c:pt idx="1249">
                  <c:v>4.7194546407971494E-3</c:v>
                </c:pt>
                <c:pt idx="1250">
                  <c:v>-5.2192066805845094E-4</c:v>
                </c:pt>
                <c:pt idx="1251">
                  <c:v>7.8328981723236879E-3</c:v>
                </c:pt>
                <c:pt idx="1252">
                  <c:v>-1.0362694300517505E-3</c:v>
                </c:pt>
                <c:pt idx="1253">
                  <c:v>4.1493775933609811E-3</c:v>
                </c:pt>
                <c:pt idx="1254">
                  <c:v>-5.1652892561981911E-4</c:v>
                </c:pt>
                <c:pt idx="1255">
                  <c:v>1.5503875968991832E-3</c:v>
                </c:pt>
                <c:pt idx="1256">
                  <c:v>5.1599587203301489E-3</c:v>
                </c:pt>
                <c:pt idx="1257">
                  <c:v>5.1334702258731824E-4</c:v>
                </c:pt>
                <c:pt idx="1258">
                  <c:v>5.1308363263211643E-3</c:v>
                </c:pt>
                <c:pt idx="1259">
                  <c:v>2.0418580908627693E-3</c:v>
                </c:pt>
                <c:pt idx="1260">
                  <c:v>8.1507896077432918E-3</c:v>
                </c:pt>
                <c:pt idx="1261">
                  <c:v>7.0742799393632705E-3</c:v>
                </c:pt>
                <c:pt idx="1262">
                  <c:v>0</c:v>
                </c:pt>
                <c:pt idx="1263">
                  <c:v>5.0175614651279954E-3</c:v>
                </c:pt>
                <c:pt idx="1264">
                  <c:v>1.4478282576135593E-2</c:v>
                </c:pt>
                <c:pt idx="1265">
                  <c:v>4.9212598425196763E-3</c:v>
                </c:pt>
                <c:pt idx="1266">
                  <c:v>4.8971596474056689E-4</c:v>
                </c:pt>
                <c:pt idx="1267">
                  <c:v>-4.405286343612369E-3</c:v>
                </c:pt>
                <c:pt idx="1268">
                  <c:v>9.8328416912485395E-4</c:v>
                </c:pt>
                <c:pt idx="1269">
                  <c:v>4.9115913555992652E-3</c:v>
                </c:pt>
                <c:pt idx="1270">
                  <c:v>-1.1241446725317572E-2</c:v>
                </c:pt>
                <c:pt idx="1271">
                  <c:v>-6.4260998517053913E-3</c:v>
                </c:pt>
                <c:pt idx="1272">
                  <c:v>-9.4527363184080393E-3</c:v>
                </c:pt>
                <c:pt idx="1273">
                  <c:v>5.0226017076848706E-4</c:v>
                </c:pt>
                <c:pt idx="1274">
                  <c:v>8.0321285140563248E-3</c:v>
                </c:pt>
                <c:pt idx="1275">
                  <c:v>6.4741035856572537E-3</c:v>
                </c:pt>
                <c:pt idx="1276">
                  <c:v>-1.9792182088075316E-3</c:v>
                </c:pt>
                <c:pt idx="1277">
                  <c:v>-6.9410014873573234E-3</c:v>
                </c:pt>
                <c:pt idx="1278">
                  <c:v>1.9970044932600128E-3</c:v>
                </c:pt>
                <c:pt idx="1279">
                  <c:v>-7.4738415545589909E-3</c:v>
                </c:pt>
                <c:pt idx="1280">
                  <c:v>-4.0160642570280514E-3</c:v>
                </c:pt>
                <c:pt idx="1281">
                  <c:v>1.0080645161290036E-3</c:v>
                </c:pt>
                <c:pt idx="1282">
                  <c:v>2.0140986908359082E-3</c:v>
                </c:pt>
                <c:pt idx="1283">
                  <c:v>0</c:v>
                </c:pt>
                <c:pt idx="1284">
                  <c:v>1.5075376884423619E-3</c:v>
                </c:pt>
                <c:pt idx="1285">
                  <c:v>-1.304565980933281E-2</c:v>
                </c:pt>
                <c:pt idx="1286">
                  <c:v>-1.8301982714794107E-2</c:v>
                </c:pt>
                <c:pt idx="1287">
                  <c:v>-3.9357845675815573E-2</c:v>
                </c:pt>
                <c:pt idx="1288">
                  <c:v>1.6711590296495826E-2</c:v>
                </c:pt>
                <c:pt idx="1289">
                  <c:v>1.3785790031813239E-2</c:v>
                </c:pt>
                <c:pt idx="1290">
                  <c:v>9.4142259414227158E-3</c:v>
                </c:pt>
                <c:pt idx="1291">
                  <c:v>6.7357512953367671E-3</c:v>
                </c:pt>
                <c:pt idx="1292">
                  <c:v>6.1760164693771546E-3</c:v>
                </c:pt>
                <c:pt idx="1293">
                  <c:v>2.0460358056266781E-3</c:v>
                </c:pt>
                <c:pt idx="1294">
                  <c:v>1.1740684022460313E-2</c:v>
                </c:pt>
                <c:pt idx="1295">
                  <c:v>1.2108980827447047E-2</c:v>
                </c:pt>
                <c:pt idx="1296">
                  <c:v>1.8444666001994126E-2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DB-4239-A556-60AC6AE7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'CPI All Items'!$Q$17:$Q$36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'CPI All Items'!$R$17:$R$36</c:f>
              <c:numCache>
                <c:formatCode>0.00%</c:formatCode>
                <c:ptCount val="20"/>
                <c:pt idx="0">
                  <c:v>5.7012542759407071E-3</c:v>
                </c:pt>
                <c:pt idx="1">
                  <c:v>1.1402508551881414E-2</c:v>
                </c:pt>
                <c:pt idx="2">
                  <c:v>2.8506271379703536E-2</c:v>
                </c:pt>
                <c:pt idx="3">
                  <c:v>7.1835803876852913E-2</c:v>
                </c:pt>
                <c:pt idx="4">
                  <c:v>0.22234891676168758</c:v>
                </c:pt>
                <c:pt idx="5">
                  <c:v>0.20296465222348917</c:v>
                </c:pt>
                <c:pt idx="6">
                  <c:v>0.16875712656784492</c:v>
                </c:pt>
                <c:pt idx="7">
                  <c:v>8.6659064994298748E-2</c:v>
                </c:pt>
                <c:pt idx="8">
                  <c:v>5.3591790193842644E-2</c:v>
                </c:pt>
                <c:pt idx="9">
                  <c:v>4.5610034207525657E-2</c:v>
                </c:pt>
                <c:pt idx="10">
                  <c:v>1.596351197263398E-2</c:v>
                </c:pt>
                <c:pt idx="11">
                  <c:v>1.3683010262257697E-2</c:v>
                </c:pt>
                <c:pt idx="12">
                  <c:v>2.1664766248574687E-2</c:v>
                </c:pt>
                <c:pt idx="13">
                  <c:v>1.9384264538198404E-2</c:v>
                </c:pt>
                <c:pt idx="14">
                  <c:v>1.2542759407069556E-2</c:v>
                </c:pt>
                <c:pt idx="15">
                  <c:v>1.0262257696693273E-2</c:v>
                </c:pt>
                <c:pt idx="16">
                  <c:v>3.4207525655644243E-3</c:v>
                </c:pt>
                <c:pt idx="17">
                  <c:v>5.7012542759407071E-3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C-4B41-A24E-B8ADE2C4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'PPI All Commodities'!$D$1</c:f>
          <c:strCache>
            <c:ptCount val="1"/>
            <c:pt idx="0">
              <c:v>PPI All Commodities YoY%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'PPI All Commodities'!$D$1</c:f>
              <c:strCache>
                <c:ptCount val="1"/>
                <c:pt idx="0">
                  <c:v>PPI All Commodities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'PPI All Commodities'!$A$2:$A$2000</c:f>
              <c:numCache>
                <c:formatCode>d\-mmm\-yy</c:formatCode>
                <c:ptCount val="1999"/>
                <c:pt idx="0">
                  <c:v>4750</c:v>
                </c:pt>
                <c:pt idx="1">
                  <c:v>4781</c:v>
                </c:pt>
                <c:pt idx="2">
                  <c:v>4809</c:v>
                </c:pt>
                <c:pt idx="3">
                  <c:v>4840</c:v>
                </c:pt>
                <c:pt idx="4">
                  <c:v>4870</c:v>
                </c:pt>
                <c:pt idx="5">
                  <c:v>4901</c:v>
                </c:pt>
                <c:pt idx="6">
                  <c:v>4931</c:v>
                </c:pt>
                <c:pt idx="7">
                  <c:v>4962</c:v>
                </c:pt>
                <c:pt idx="8">
                  <c:v>4993</c:v>
                </c:pt>
                <c:pt idx="9">
                  <c:v>5023</c:v>
                </c:pt>
                <c:pt idx="10">
                  <c:v>5054</c:v>
                </c:pt>
                <c:pt idx="11">
                  <c:v>5084</c:v>
                </c:pt>
                <c:pt idx="12">
                  <c:v>5115</c:v>
                </c:pt>
                <c:pt idx="13">
                  <c:v>5146</c:v>
                </c:pt>
                <c:pt idx="14">
                  <c:v>5174</c:v>
                </c:pt>
                <c:pt idx="15">
                  <c:v>5205</c:v>
                </c:pt>
                <c:pt idx="16">
                  <c:v>5235</c:v>
                </c:pt>
                <c:pt idx="17">
                  <c:v>5266</c:v>
                </c:pt>
                <c:pt idx="18">
                  <c:v>5296</c:v>
                </c:pt>
                <c:pt idx="19">
                  <c:v>5327</c:v>
                </c:pt>
                <c:pt idx="20">
                  <c:v>5358</c:v>
                </c:pt>
                <c:pt idx="21">
                  <c:v>5388</c:v>
                </c:pt>
                <c:pt idx="22">
                  <c:v>5419</c:v>
                </c:pt>
                <c:pt idx="23">
                  <c:v>5449</c:v>
                </c:pt>
                <c:pt idx="24">
                  <c:v>5480</c:v>
                </c:pt>
                <c:pt idx="25">
                  <c:v>5511</c:v>
                </c:pt>
                <c:pt idx="26">
                  <c:v>5539</c:v>
                </c:pt>
                <c:pt idx="27">
                  <c:v>5570</c:v>
                </c:pt>
                <c:pt idx="28">
                  <c:v>5600</c:v>
                </c:pt>
                <c:pt idx="29">
                  <c:v>5631</c:v>
                </c:pt>
                <c:pt idx="30">
                  <c:v>5661</c:v>
                </c:pt>
                <c:pt idx="31">
                  <c:v>5692</c:v>
                </c:pt>
                <c:pt idx="32">
                  <c:v>5723</c:v>
                </c:pt>
                <c:pt idx="33">
                  <c:v>5753</c:v>
                </c:pt>
                <c:pt idx="34">
                  <c:v>5784</c:v>
                </c:pt>
                <c:pt idx="35">
                  <c:v>5814</c:v>
                </c:pt>
                <c:pt idx="36">
                  <c:v>5845</c:v>
                </c:pt>
                <c:pt idx="37">
                  <c:v>5876</c:v>
                </c:pt>
                <c:pt idx="38">
                  <c:v>5905</c:v>
                </c:pt>
                <c:pt idx="39">
                  <c:v>5936</c:v>
                </c:pt>
                <c:pt idx="40">
                  <c:v>5966</c:v>
                </c:pt>
                <c:pt idx="41">
                  <c:v>5997</c:v>
                </c:pt>
                <c:pt idx="42">
                  <c:v>6027</c:v>
                </c:pt>
                <c:pt idx="43">
                  <c:v>6058</c:v>
                </c:pt>
                <c:pt idx="44">
                  <c:v>6089</c:v>
                </c:pt>
                <c:pt idx="45">
                  <c:v>6119</c:v>
                </c:pt>
                <c:pt idx="46">
                  <c:v>6150</c:v>
                </c:pt>
                <c:pt idx="47">
                  <c:v>6180</c:v>
                </c:pt>
                <c:pt idx="48">
                  <c:v>6211</c:v>
                </c:pt>
                <c:pt idx="49">
                  <c:v>6242</c:v>
                </c:pt>
                <c:pt idx="50">
                  <c:v>6270</c:v>
                </c:pt>
                <c:pt idx="51">
                  <c:v>6301</c:v>
                </c:pt>
                <c:pt idx="52">
                  <c:v>6331</c:v>
                </c:pt>
                <c:pt idx="53">
                  <c:v>6362</c:v>
                </c:pt>
                <c:pt idx="54">
                  <c:v>6392</c:v>
                </c:pt>
                <c:pt idx="55">
                  <c:v>6423</c:v>
                </c:pt>
                <c:pt idx="56">
                  <c:v>6454</c:v>
                </c:pt>
                <c:pt idx="57">
                  <c:v>6484</c:v>
                </c:pt>
                <c:pt idx="58">
                  <c:v>6515</c:v>
                </c:pt>
                <c:pt idx="59">
                  <c:v>6545</c:v>
                </c:pt>
                <c:pt idx="60">
                  <c:v>6576</c:v>
                </c:pt>
                <c:pt idx="61">
                  <c:v>6607</c:v>
                </c:pt>
                <c:pt idx="62">
                  <c:v>6635</c:v>
                </c:pt>
                <c:pt idx="63">
                  <c:v>6666</c:v>
                </c:pt>
                <c:pt idx="64">
                  <c:v>6696</c:v>
                </c:pt>
                <c:pt idx="65">
                  <c:v>6727</c:v>
                </c:pt>
                <c:pt idx="66">
                  <c:v>6757</c:v>
                </c:pt>
                <c:pt idx="67">
                  <c:v>6788</c:v>
                </c:pt>
                <c:pt idx="68">
                  <c:v>6819</c:v>
                </c:pt>
                <c:pt idx="69">
                  <c:v>6849</c:v>
                </c:pt>
                <c:pt idx="70">
                  <c:v>6880</c:v>
                </c:pt>
                <c:pt idx="71">
                  <c:v>6910</c:v>
                </c:pt>
                <c:pt idx="72">
                  <c:v>6941</c:v>
                </c:pt>
                <c:pt idx="73">
                  <c:v>6972</c:v>
                </c:pt>
                <c:pt idx="74">
                  <c:v>7000</c:v>
                </c:pt>
                <c:pt idx="75">
                  <c:v>7031</c:v>
                </c:pt>
                <c:pt idx="76">
                  <c:v>7061</c:v>
                </c:pt>
                <c:pt idx="77">
                  <c:v>7092</c:v>
                </c:pt>
                <c:pt idx="78">
                  <c:v>7122</c:v>
                </c:pt>
                <c:pt idx="79">
                  <c:v>7153</c:v>
                </c:pt>
                <c:pt idx="80">
                  <c:v>7184</c:v>
                </c:pt>
                <c:pt idx="81">
                  <c:v>7214</c:v>
                </c:pt>
                <c:pt idx="82">
                  <c:v>7245</c:v>
                </c:pt>
                <c:pt idx="83">
                  <c:v>7275</c:v>
                </c:pt>
                <c:pt idx="84">
                  <c:v>7306</c:v>
                </c:pt>
                <c:pt idx="85">
                  <c:v>7337</c:v>
                </c:pt>
                <c:pt idx="86">
                  <c:v>7366</c:v>
                </c:pt>
                <c:pt idx="87">
                  <c:v>7397</c:v>
                </c:pt>
                <c:pt idx="88">
                  <c:v>7427</c:v>
                </c:pt>
                <c:pt idx="89">
                  <c:v>7458</c:v>
                </c:pt>
                <c:pt idx="90">
                  <c:v>7488</c:v>
                </c:pt>
                <c:pt idx="91">
                  <c:v>7519</c:v>
                </c:pt>
                <c:pt idx="92">
                  <c:v>7550</c:v>
                </c:pt>
                <c:pt idx="93">
                  <c:v>7580</c:v>
                </c:pt>
                <c:pt idx="94">
                  <c:v>7611</c:v>
                </c:pt>
                <c:pt idx="95">
                  <c:v>7641</c:v>
                </c:pt>
                <c:pt idx="96">
                  <c:v>7672</c:v>
                </c:pt>
                <c:pt idx="97">
                  <c:v>7703</c:v>
                </c:pt>
                <c:pt idx="98">
                  <c:v>7731</c:v>
                </c:pt>
                <c:pt idx="99">
                  <c:v>7762</c:v>
                </c:pt>
                <c:pt idx="100">
                  <c:v>7792</c:v>
                </c:pt>
                <c:pt idx="101">
                  <c:v>7823</c:v>
                </c:pt>
                <c:pt idx="102">
                  <c:v>7853</c:v>
                </c:pt>
                <c:pt idx="103">
                  <c:v>7884</c:v>
                </c:pt>
                <c:pt idx="104">
                  <c:v>7915</c:v>
                </c:pt>
                <c:pt idx="105">
                  <c:v>7945</c:v>
                </c:pt>
                <c:pt idx="106">
                  <c:v>7976</c:v>
                </c:pt>
                <c:pt idx="107">
                  <c:v>8006</c:v>
                </c:pt>
                <c:pt idx="108">
                  <c:v>8037</c:v>
                </c:pt>
                <c:pt idx="109">
                  <c:v>8068</c:v>
                </c:pt>
                <c:pt idx="110">
                  <c:v>8096</c:v>
                </c:pt>
                <c:pt idx="111">
                  <c:v>8127</c:v>
                </c:pt>
                <c:pt idx="112">
                  <c:v>8157</c:v>
                </c:pt>
                <c:pt idx="113">
                  <c:v>8188</c:v>
                </c:pt>
                <c:pt idx="114">
                  <c:v>8218</c:v>
                </c:pt>
                <c:pt idx="115">
                  <c:v>8249</c:v>
                </c:pt>
                <c:pt idx="116">
                  <c:v>8280</c:v>
                </c:pt>
                <c:pt idx="117">
                  <c:v>8310</c:v>
                </c:pt>
                <c:pt idx="118">
                  <c:v>8341</c:v>
                </c:pt>
                <c:pt idx="119">
                  <c:v>8371</c:v>
                </c:pt>
                <c:pt idx="120">
                  <c:v>8402</c:v>
                </c:pt>
                <c:pt idx="121">
                  <c:v>8433</c:v>
                </c:pt>
                <c:pt idx="122">
                  <c:v>8461</c:v>
                </c:pt>
                <c:pt idx="123">
                  <c:v>8492</c:v>
                </c:pt>
                <c:pt idx="124">
                  <c:v>8522</c:v>
                </c:pt>
                <c:pt idx="125">
                  <c:v>8553</c:v>
                </c:pt>
                <c:pt idx="126">
                  <c:v>8583</c:v>
                </c:pt>
                <c:pt idx="127">
                  <c:v>8614</c:v>
                </c:pt>
                <c:pt idx="128">
                  <c:v>8645</c:v>
                </c:pt>
                <c:pt idx="129">
                  <c:v>8675</c:v>
                </c:pt>
                <c:pt idx="130">
                  <c:v>8706</c:v>
                </c:pt>
                <c:pt idx="131">
                  <c:v>8736</c:v>
                </c:pt>
                <c:pt idx="132">
                  <c:v>8767</c:v>
                </c:pt>
                <c:pt idx="133">
                  <c:v>8798</c:v>
                </c:pt>
                <c:pt idx="134">
                  <c:v>8827</c:v>
                </c:pt>
                <c:pt idx="135">
                  <c:v>8858</c:v>
                </c:pt>
                <c:pt idx="136">
                  <c:v>8888</c:v>
                </c:pt>
                <c:pt idx="137">
                  <c:v>8919</c:v>
                </c:pt>
                <c:pt idx="138">
                  <c:v>8949</c:v>
                </c:pt>
                <c:pt idx="139">
                  <c:v>8980</c:v>
                </c:pt>
                <c:pt idx="140">
                  <c:v>9011</c:v>
                </c:pt>
                <c:pt idx="141">
                  <c:v>9041</c:v>
                </c:pt>
                <c:pt idx="142">
                  <c:v>9072</c:v>
                </c:pt>
                <c:pt idx="143">
                  <c:v>9102</c:v>
                </c:pt>
                <c:pt idx="144">
                  <c:v>9133</c:v>
                </c:pt>
                <c:pt idx="145">
                  <c:v>9164</c:v>
                </c:pt>
                <c:pt idx="146">
                  <c:v>9192</c:v>
                </c:pt>
                <c:pt idx="147">
                  <c:v>9223</c:v>
                </c:pt>
                <c:pt idx="148">
                  <c:v>9253</c:v>
                </c:pt>
                <c:pt idx="149">
                  <c:v>9284</c:v>
                </c:pt>
                <c:pt idx="150">
                  <c:v>9314</c:v>
                </c:pt>
                <c:pt idx="151">
                  <c:v>9345</c:v>
                </c:pt>
                <c:pt idx="152">
                  <c:v>9376</c:v>
                </c:pt>
                <c:pt idx="153">
                  <c:v>9406</c:v>
                </c:pt>
                <c:pt idx="154">
                  <c:v>9437</c:v>
                </c:pt>
                <c:pt idx="155">
                  <c:v>9467</c:v>
                </c:pt>
                <c:pt idx="156">
                  <c:v>9498</c:v>
                </c:pt>
                <c:pt idx="157">
                  <c:v>9529</c:v>
                </c:pt>
                <c:pt idx="158">
                  <c:v>9557</c:v>
                </c:pt>
                <c:pt idx="159">
                  <c:v>9588</c:v>
                </c:pt>
                <c:pt idx="160">
                  <c:v>9618</c:v>
                </c:pt>
                <c:pt idx="161">
                  <c:v>9649</c:v>
                </c:pt>
                <c:pt idx="162">
                  <c:v>9679</c:v>
                </c:pt>
                <c:pt idx="163">
                  <c:v>9710</c:v>
                </c:pt>
                <c:pt idx="164">
                  <c:v>9741</c:v>
                </c:pt>
                <c:pt idx="165">
                  <c:v>9771</c:v>
                </c:pt>
                <c:pt idx="166">
                  <c:v>9802</c:v>
                </c:pt>
                <c:pt idx="167">
                  <c:v>9832</c:v>
                </c:pt>
                <c:pt idx="168">
                  <c:v>9863</c:v>
                </c:pt>
                <c:pt idx="169">
                  <c:v>9894</c:v>
                </c:pt>
                <c:pt idx="170">
                  <c:v>9922</c:v>
                </c:pt>
                <c:pt idx="171">
                  <c:v>9953</c:v>
                </c:pt>
                <c:pt idx="172">
                  <c:v>9983</c:v>
                </c:pt>
                <c:pt idx="173">
                  <c:v>10014</c:v>
                </c:pt>
                <c:pt idx="174">
                  <c:v>10044</c:v>
                </c:pt>
                <c:pt idx="175">
                  <c:v>10075</c:v>
                </c:pt>
                <c:pt idx="176">
                  <c:v>10106</c:v>
                </c:pt>
                <c:pt idx="177">
                  <c:v>10136</c:v>
                </c:pt>
                <c:pt idx="178">
                  <c:v>10167</c:v>
                </c:pt>
                <c:pt idx="179">
                  <c:v>10197</c:v>
                </c:pt>
                <c:pt idx="180">
                  <c:v>10228</c:v>
                </c:pt>
                <c:pt idx="181">
                  <c:v>10259</c:v>
                </c:pt>
                <c:pt idx="182">
                  <c:v>10288</c:v>
                </c:pt>
                <c:pt idx="183">
                  <c:v>10319</c:v>
                </c:pt>
                <c:pt idx="184">
                  <c:v>10349</c:v>
                </c:pt>
                <c:pt idx="185">
                  <c:v>10380</c:v>
                </c:pt>
                <c:pt idx="186">
                  <c:v>10410</c:v>
                </c:pt>
                <c:pt idx="187">
                  <c:v>10441</c:v>
                </c:pt>
                <c:pt idx="188">
                  <c:v>10472</c:v>
                </c:pt>
                <c:pt idx="189">
                  <c:v>10502</c:v>
                </c:pt>
                <c:pt idx="190">
                  <c:v>10533</c:v>
                </c:pt>
                <c:pt idx="191">
                  <c:v>10563</c:v>
                </c:pt>
                <c:pt idx="192">
                  <c:v>10594</c:v>
                </c:pt>
                <c:pt idx="193">
                  <c:v>10625</c:v>
                </c:pt>
                <c:pt idx="194">
                  <c:v>10653</c:v>
                </c:pt>
                <c:pt idx="195">
                  <c:v>10684</c:v>
                </c:pt>
                <c:pt idx="196">
                  <c:v>10714</c:v>
                </c:pt>
                <c:pt idx="197">
                  <c:v>10745</c:v>
                </c:pt>
                <c:pt idx="198">
                  <c:v>10775</c:v>
                </c:pt>
                <c:pt idx="199">
                  <c:v>10806</c:v>
                </c:pt>
                <c:pt idx="200">
                  <c:v>10837</c:v>
                </c:pt>
                <c:pt idx="201">
                  <c:v>10867</c:v>
                </c:pt>
                <c:pt idx="202">
                  <c:v>10898</c:v>
                </c:pt>
                <c:pt idx="203">
                  <c:v>10928</c:v>
                </c:pt>
                <c:pt idx="204">
                  <c:v>10959</c:v>
                </c:pt>
                <c:pt idx="205">
                  <c:v>10990</c:v>
                </c:pt>
                <c:pt idx="206">
                  <c:v>11018</c:v>
                </c:pt>
                <c:pt idx="207">
                  <c:v>11049</c:v>
                </c:pt>
                <c:pt idx="208">
                  <c:v>11079</c:v>
                </c:pt>
                <c:pt idx="209">
                  <c:v>11110</c:v>
                </c:pt>
                <c:pt idx="210">
                  <c:v>11140</c:v>
                </c:pt>
                <c:pt idx="211">
                  <c:v>11171</c:v>
                </c:pt>
                <c:pt idx="212">
                  <c:v>11202</c:v>
                </c:pt>
                <c:pt idx="213">
                  <c:v>11232</c:v>
                </c:pt>
                <c:pt idx="214">
                  <c:v>11263</c:v>
                </c:pt>
                <c:pt idx="215">
                  <c:v>11293</c:v>
                </c:pt>
                <c:pt idx="216">
                  <c:v>11324</c:v>
                </c:pt>
                <c:pt idx="217">
                  <c:v>11355</c:v>
                </c:pt>
                <c:pt idx="218">
                  <c:v>11383</c:v>
                </c:pt>
                <c:pt idx="219">
                  <c:v>11414</c:v>
                </c:pt>
                <c:pt idx="220">
                  <c:v>11444</c:v>
                </c:pt>
                <c:pt idx="221">
                  <c:v>11475</c:v>
                </c:pt>
                <c:pt idx="222">
                  <c:v>11505</c:v>
                </c:pt>
                <c:pt idx="223">
                  <c:v>11536</c:v>
                </c:pt>
                <c:pt idx="224">
                  <c:v>11567</c:v>
                </c:pt>
                <c:pt idx="225">
                  <c:v>11597</c:v>
                </c:pt>
                <c:pt idx="226">
                  <c:v>11628</c:v>
                </c:pt>
                <c:pt idx="227">
                  <c:v>11658</c:v>
                </c:pt>
                <c:pt idx="228">
                  <c:v>11689</c:v>
                </c:pt>
                <c:pt idx="229">
                  <c:v>11720</c:v>
                </c:pt>
                <c:pt idx="230">
                  <c:v>11749</c:v>
                </c:pt>
                <c:pt idx="231">
                  <c:v>11780</c:v>
                </c:pt>
                <c:pt idx="232">
                  <c:v>11810</c:v>
                </c:pt>
                <c:pt idx="233">
                  <c:v>11841</c:v>
                </c:pt>
                <c:pt idx="234">
                  <c:v>11871</c:v>
                </c:pt>
                <c:pt idx="235">
                  <c:v>11902</c:v>
                </c:pt>
                <c:pt idx="236">
                  <c:v>11933</c:v>
                </c:pt>
                <c:pt idx="237">
                  <c:v>11963</c:v>
                </c:pt>
                <c:pt idx="238">
                  <c:v>11994</c:v>
                </c:pt>
                <c:pt idx="239">
                  <c:v>12024</c:v>
                </c:pt>
                <c:pt idx="240">
                  <c:v>12055</c:v>
                </c:pt>
                <c:pt idx="241">
                  <c:v>12086</c:v>
                </c:pt>
                <c:pt idx="242">
                  <c:v>12114</c:v>
                </c:pt>
                <c:pt idx="243">
                  <c:v>12145</c:v>
                </c:pt>
                <c:pt idx="244">
                  <c:v>12175</c:v>
                </c:pt>
                <c:pt idx="245">
                  <c:v>12206</c:v>
                </c:pt>
                <c:pt idx="246">
                  <c:v>12236</c:v>
                </c:pt>
                <c:pt idx="247">
                  <c:v>12267</c:v>
                </c:pt>
                <c:pt idx="248">
                  <c:v>12298</c:v>
                </c:pt>
                <c:pt idx="249">
                  <c:v>12328</c:v>
                </c:pt>
                <c:pt idx="250">
                  <c:v>12359</c:v>
                </c:pt>
                <c:pt idx="251">
                  <c:v>12389</c:v>
                </c:pt>
                <c:pt idx="252">
                  <c:v>12420</c:v>
                </c:pt>
                <c:pt idx="253">
                  <c:v>12451</c:v>
                </c:pt>
                <c:pt idx="254">
                  <c:v>12479</c:v>
                </c:pt>
                <c:pt idx="255">
                  <c:v>12510</c:v>
                </c:pt>
                <c:pt idx="256">
                  <c:v>12540</c:v>
                </c:pt>
                <c:pt idx="257">
                  <c:v>12571</c:v>
                </c:pt>
                <c:pt idx="258">
                  <c:v>12601</c:v>
                </c:pt>
                <c:pt idx="259">
                  <c:v>12632</c:v>
                </c:pt>
                <c:pt idx="260">
                  <c:v>12663</c:v>
                </c:pt>
                <c:pt idx="261">
                  <c:v>12693</c:v>
                </c:pt>
                <c:pt idx="262">
                  <c:v>12724</c:v>
                </c:pt>
                <c:pt idx="263">
                  <c:v>12754</c:v>
                </c:pt>
                <c:pt idx="264">
                  <c:v>12785</c:v>
                </c:pt>
                <c:pt idx="265">
                  <c:v>12816</c:v>
                </c:pt>
                <c:pt idx="266">
                  <c:v>12844</c:v>
                </c:pt>
                <c:pt idx="267">
                  <c:v>12875</c:v>
                </c:pt>
                <c:pt idx="268">
                  <c:v>12905</c:v>
                </c:pt>
                <c:pt idx="269">
                  <c:v>12936</c:v>
                </c:pt>
                <c:pt idx="270">
                  <c:v>12966</c:v>
                </c:pt>
                <c:pt idx="271">
                  <c:v>12997</c:v>
                </c:pt>
                <c:pt idx="272">
                  <c:v>13028</c:v>
                </c:pt>
                <c:pt idx="273">
                  <c:v>13058</c:v>
                </c:pt>
                <c:pt idx="274">
                  <c:v>13089</c:v>
                </c:pt>
                <c:pt idx="275">
                  <c:v>13119</c:v>
                </c:pt>
                <c:pt idx="276">
                  <c:v>13150</c:v>
                </c:pt>
                <c:pt idx="277">
                  <c:v>13181</c:v>
                </c:pt>
                <c:pt idx="278">
                  <c:v>13210</c:v>
                </c:pt>
                <c:pt idx="279">
                  <c:v>13241</c:v>
                </c:pt>
                <c:pt idx="280">
                  <c:v>13271</c:v>
                </c:pt>
                <c:pt idx="281">
                  <c:v>13302</c:v>
                </c:pt>
                <c:pt idx="282">
                  <c:v>13332</c:v>
                </c:pt>
                <c:pt idx="283">
                  <c:v>13363</c:v>
                </c:pt>
                <c:pt idx="284">
                  <c:v>13394</c:v>
                </c:pt>
                <c:pt idx="285">
                  <c:v>13424</c:v>
                </c:pt>
                <c:pt idx="286">
                  <c:v>13455</c:v>
                </c:pt>
                <c:pt idx="287">
                  <c:v>13485</c:v>
                </c:pt>
                <c:pt idx="288">
                  <c:v>13516</c:v>
                </c:pt>
                <c:pt idx="289">
                  <c:v>13547</c:v>
                </c:pt>
                <c:pt idx="290">
                  <c:v>13575</c:v>
                </c:pt>
                <c:pt idx="291">
                  <c:v>13606</c:v>
                </c:pt>
                <c:pt idx="292">
                  <c:v>13636</c:v>
                </c:pt>
                <c:pt idx="293">
                  <c:v>13667</c:v>
                </c:pt>
                <c:pt idx="294">
                  <c:v>13697</c:v>
                </c:pt>
                <c:pt idx="295">
                  <c:v>13728</c:v>
                </c:pt>
                <c:pt idx="296">
                  <c:v>13759</c:v>
                </c:pt>
                <c:pt idx="297">
                  <c:v>13789</c:v>
                </c:pt>
                <c:pt idx="298">
                  <c:v>13820</c:v>
                </c:pt>
                <c:pt idx="299">
                  <c:v>13850</c:v>
                </c:pt>
                <c:pt idx="300">
                  <c:v>13881</c:v>
                </c:pt>
                <c:pt idx="301">
                  <c:v>13912</c:v>
                </c:pt>
                <c:pt idx="302">
                  <c:v>13940</c:v>
                </c:pt>
                <c:pt idx="303">
                  <c:v>13971</c:v>
                </c:pt>
                <c:pt idx="304">
                  <c:v>14001</c:v>
                </c:pt>
                <c:pt idx="305">
                  <c:v>14032</c:v>
                </c:pt>
                <c:pt idx="306">
                  <c:v>14062</c:v>
                </c:pt>
                <c:pt idx="307">
                  <c:v>14093</c:v>
                </c:pt>
                <c:pt idx="308">
                  <c:v>14124</c:v>
                </c:pt>
                <c:pt idx="309">
                  <c:v>14154</c:v>
                </c:pt>
                <c:pt idx="310">
                  <c:v>14185</c:v>
                </c:pt>
                <c:pt idx="311">
                  <c:v>14215</c:v>
                </c:pt>
                <c:pt idx="312">
                  <c:v>14246</c:v>
                </c:pt>
                <c:pt idx="313">
                  <c:v>14277</c:v>
                </c:pt>
                <c:pt idx="314">
                  <c:v>14305</c:v>
                </c:pt>
                <c:pt idx="315">
                  <c:v>14336</c:v>
                </c:pt>
                <c:pt idx="316">
                  <c:v>14366</c:v>
                </c:pt>
                <c:pt idx="317">
                  <c:v>14397</c:v>
                </c:pt>
                <c:pt idx="318">
                  <c:v>14427</c:v>
                </c:pt>
                <c:pt idx="319">
                  <c:v>14458</c:v>
                </c:pt>
                <c:pt idx="320">
                  <c:v>14489</c:v>
                </c:pt>
                <c:pt idx="321">
                  <c:v>14519</c:v>
                </c:pt>
                <c:pt idx="322">
                  <c:v>14550</c:v>
                </c:pt>
                <c:pt idx="323">
                  <c:v>14580</c:v>
                </c:pt>
                <c:pt idx="324">
                  <c:v>14611</c:v>
                </c:pt>
                <c:pt idx="325">
                  <c:v>14642</c:v>
                </c:pt>
                <c:pt idx="326">
                  <c:v>14671</c:v>
                </c:pt>
                <c:pt idx="327">
                  <c:v>14702</c:v>
                </c:pt>
                <c:pt idx="328">
                  <c:v>14732</c:v>
                </c:pt>
                <c:pt idx="329">
                  <c:v>14763</c:v>
                </c:pt>
                <c:pt idx="330">
                  <c:v>14793</c:v>
                </c:pt>
                <c:pt idx="331">
                  <c:v>14824</c:v>
                </c:pt>
                <c:pt idx="332">
                  <c:v>14855</c:v>
                </c:pt>
                <c:pt idx="333">
                  <c:v>14885</c:v>
                </c:pt>
                <c:pt idx="334">
                  <c:v>14916</c:v>
                </c:pt>
                <c:pt idx="335">
                  <c:v>14946</c:v>
                </c:pt>
                <c:pt idx="336">
                  <c:v>14977</c:v>
                </c:pt>
                <c:pt idx="337">
                  <c:v>15008</c:v>
                </c:pt>
                <c:pt idx="338">
                  <c:v>15036</c:v>
                </c:pt>
                <c:pt idx="339">
                  <c:v>15067</c:v>
                </c:pt>
                <c:pt idx="340">
                  <c:v>15097</c:v>
                </c:pt>
                <c:pt idx="341">
                  <c:v>15128</c:v>
                </c:pt>
                <c:pt idx="342">
                  <c:v>15158</c:v>
                </c:pt>
                <c:pt idx="343">
                  <c:v>15189</c:v>
                </c:pt>
                <c:pt idx="344">
                  <c:v>15220</c:v>
                </c:pt>
                <c:pt idx="345">
                  <c:v>15250</c:v>
                </c:pt>
                <c:pt idx="346">
                  <c:v>15281</c:v>
                </c:pt>
                <c:pt idx="347">
                  <c:v>15311</c:v>
                </c:pt>
                <c:pt idx="348">
                  <c:v>15342</c:v>
                </c:pt>
                <c:pt idx="349">
                  <c:v>15373</c:v>
                </c:pt>
                <c:pt idx="350">
                  <c:v>15401</c:v>
                </c:pt>
                <c:pt idx="351">
                  <c:v>15432</c:v>
                </c:pt>
                <c:pt idx="352">
                  <c:v>15462</c:v>
                </c:pt>
                <c:pt idx="353">
                  <c:v>15493</c:v>
                </c:pt>
                <c:pt idx="354">
                  <c:v>15523</c:v>
                </c:pt>
                <c:pt idx="355">
                  <c:v>15554</c:v>
                </c:pt>
                <c:pt idx="356">
                  <c:v>15585</c:v>
                </c:pt>
                <c:pt idx="357">
                  <c:v>15615</c:v>
                </c:pt>
                <c:pt idx="358">
                  <c:v>15646</c:v>
                </c:pt>
                <c:pt idx="359">
                  <c:v>15676</c:v>
                </c:pt>
                <c:pt idx="360">
                  <c:v>15707</c:v>
                </c:pt>
                <c:pt idx="361">
                  <c:v>15738</c:v>
                </c:pt>
                <c:pt idx="362">
                  <c:v>15766</c:v>
                </c:pt>
                <c:pt idx="363">
                  <c:v>15797</c:v>
                </c:pt>
                <c:pt idx="364">
                  <c:v>15827</c:v>
                </c:pt>
                <c:pt idx="365">
                  <c:v>15858</c:v>
                </c:pt>
                <c:pt idx="366">
                  <c:v>15888</c:v>
                </c:pt>
                <c:pt idx="367">
                  <c:v>15919</c:v>
                </c:pt>
                <c:pt idx="368">
                  <c:v>15950</c:v>
                </c:pt>
                <c:pt idx="369">
                  <c:v>15980</c:v>
                </c:pt>
                <c:pt idx="370">
                  <c:v>16011</c:v>
                </c:pt>
                <c:pt idx="371">
                  <c:v>16041</c:v>
                </c:pt>
                <c:pt idx="372">
                  <c:v>16072</c:v>
                </c:pt>
                <c:pt idx="373">
                  <c:v>16103</c:v>
                </c:pt>
                <c:pt idx="374">
                  <c:v>16132</c:v>
                </c:pt>
                <c:pt idx="375">
                  <c:v>16163</c:v>
                </c:pt>
                <c:pt idx="376">
                  <c:v>16193</c:v>
                </c:pt>
                <c:pt idx="377">
                  <c:v>16224</c:v>
                </c:pt>
                <c:pt idx="378">
                  <c:v>16254</c:v>
                </c:pt>
                <c:pt idx="379">
                  <c:v>16285</c:v>
                </c:pt>
                <c:pt idx="380">
                  <c:v>16316</c:v>
                </c:pt>
                <c:pt idx="381">
                  <c:v>16346</c:v>
                </c:pt>
                <c:pt idx="382">
                  <c:v>16377</c:v>
                </c:pt>
                <c:pt idx="383">
                  <c:v>16407</c:v>
                </c:pt>
                <c:pt idx="384">
                  <c:v>16438</c:v>
                </c:pt>
                <c:pt idx="385">
                  <c:v>16469</c:v>
                </c:pt>
                <c:pt idx="386">
                  <c:v>16497</c:v>
                </c:pt>
                <c:pt idx="387">
                  <c:v>16528</c:v>
                </c:pt>
                <c:pt idx="388">
                  <c:v>16558</c:v>
                </c:pt>
                <c:pt idx="389">
                  <c:v>16589</c:v>
                </c:pt>
                <c:pt idx="390">
                  <c:v>16619</c:v>
                </c:pt>
                <c:pt idx="391">
                  <c:v>16650</c:v>
                </c:pt>
                <c:pt idx="392">
                  <c:v>16681</c:v>
                </c:pt>
                <c:pt idx="393">
                  <c:v>16711</c:v>
                </c:pt>
                <c:pt idx="394">
                  <c:v>16742</c:v>
                </c:pt>
                <c:pt idx="395">
                  <c:v>16772</c:v>
                </c:pt>
                <c:pt idx="396">
                  <c:v>16803</c:v>
                </c:pt>
                <c:pt idx="397">
                  <c:v>16834</c:v>
                </c:pt>
                <c:pt idx="398">
                  <c:v>16862</c:v>
                </c:pt>
                <c:pt idx="399">
                  <c:v>16893</c:v>
                </c:pt>
                <c:pt idx="400">
                  <c:v>16923</c:v>
                </c:pt>
                <c:pt idx="401">
                  <c:v>16954</c:v>
                </c:pt>
                <c:pt idx="402">
                  <c:v>16984</c:v>
                </c:pt>
                <c:pt idx="403">
                  <c:v>17015</c:v>
                </c:pt>
                <c:pt idx="404">
                  <c:v>17046</c:v>
                </c:pt>
                <c:pt idx="405">
                  <c:v>17076</c:v>
                </c:pt>
                <c:pt idx="406">
                  <c:v>17107</c:v>
                </c:pt>
                <c:pt idx="407">
                  <c:v>17137</c:v>
                </c:pt>
                <c:pt idx="408">
                  <c:v>17168</c:v>
                </c:pt>
                <c:pt idx="409">
                  <c:v>17199</c:v>
                </c:pt>
                <c:pt idx="410">
                  <c:v>17227</c:v>
                </c:pt>
                <c:pt idx="411">
                  <c:v>17258</c:v>
                </c:pt>
                <c:pt idx="412">
                  <c:v>17288</c:v>
                </c:pt>
                <c:pt idx="413">
                  <c:v>17319</c:v>
                </c:pt>
                <c:pt idx="414">
                  <c:v>17349</c:v>
                </c:pt>
                <c:pt idx="415">
                  <c:v>17380</c:v>
                </c:pt>
                <c:pt idx="416">
                  <c:v>17411</c:v>
                </c:pt>
                <c:pt idx="417">
                  <c:v>17441</c:v>
                </c:pt>
                <c:pt idx="418">
                  <c:v>17472</c:v>
                </c:pt>
                <c:pt idx="419">
                  <c:v>17502</c:v>
                </c:pt>
                <c:pt idx="420">
                  <c:v>17533</c:v>
                </c:pt>
                <c:pt idx="421">
                  <c:v>17564</c:v>
                </c:pt>
                <c:pt idx="422">
                  <c:v>17593</c:v>
                </c:pt>
                <c:pt idx="423">
                  <c:v>17624</c:v>
                </c:pt>
                <c:pt idx="424">
                  <c:v>17654</c:v>
                </c:pt>
                <c:pt idx="425">
                  <c:v>17685</c:v>
                </c:pt>
                <c:pt idx="426">
                  <c:v>17715</c:v>
                </c:pt>
                <c:pt idx="427">
                  <c:v>17746</c:v>
                </c:pt>
                <c:pt idx="428">
                  <c:v>17777</c:v>
                </c:pt>
                <c:pt idx="429">
                  <c:v>17807</c:v>
                </c:pt>
                <c:pt idx="430">
                  <c:v>17838</c:v>
                </c:pt>
                <c:pt idx="431">
                  <c:v>17868</c:v>
                </c:pt>
                <c:pt idx="432">
                  <c:v>17899</c:v>
                </c:pt>
                <c:pt idx="433">
                  <c:v>17930</c:v>
                </c:pt>
                <c:pt idx="434">
                  <c:v>17958</c:v>
                </c:pt>
                <c:pt idx="435">
                  <c:v>17989</c:v>
                </c:pt>
                <c:pt idx="436">
                  <c:v>18019</c:v>
                </c:pt>
                <c:pt idx="437">
                  <c:v>18050</c:v>
                </c:pt>
                <c:pt idx="438">
                  <c:v>18080</c:v>
                </c:pt>
                <c:pt idx="439">
                  <c:v>18111</c:v>
                </c:pt>
                <c:pt idx="440">
                  <c:v>18142</c:v>
                </c:pt>
                <c:pt idx="441">
                  <c:v>18172</c:v>
                </c:pt>
                <c:pt idx="442">
                  <c:v>18203</c:v>
                </c:pt>
                <c:pt idx="443">
                  <c:v>18233</c:v>
                </c:pt>
                <c:pt idx="444">
                  <c:v>18264</c:v>
                </c:pt>
                <c:pt idx="445">
                  <c:v>18295</c:v>
                </c:pt>
                <c:pt idx="446">
                  <c:v>18323</c:v>
                </c:pt>
                <c:pt idx="447">
                  <c:v>18354</c:v>
                </c:pt>
                <c:pt idx="448">
                  <c:v>18384</c:v>
                </c:pt>
                <c:pt idx="449">
                  <c:v>18415</c:v>
                </c:pt>
                <c:pt idx="450">
                  <c:v>18445</c:v>
                </c:pt>
                <c:pt idx="451">
                  <c:v>18476</c:v>
                </c:pt>
                <c:pt idx="452">
                  <c:v>18507</c:v>
                </c:pt>
                <c:pt idx="453">
                  <c:v>18537</c:v>
                </c:pt>
                <c:pt idx="454">
                  <c:v>18568</c:v>
                </c:pt>
                <c:pt idx="455">
                  <c:v>18598</c:v>
                </c:pt>
                <c:pt idx="456">
                  <c:v>18629</c:v>
                </c:pt>
                <c:pt idx="457">
                  <c:v>18660</c:v>
                </c:pt>
                <c:pt idx="458">
                  <c:v>18688</c:v>
                </c:pt>
                <c:pt idx="459">
                  <c:v>18719</c:v>
                </c:pt>
                <c:pt idx="460">
                  <c:v>18749</c:v>
                </c:pt>
                <c:pt idx="461">
                  <c:v>18780</c:v>
                </c:pt>
                <c:pt idx="462">
                  <c:v>18810</c:v>
                </c:pt>
                <c:pt idx="463">
                  <c:v>18841</c:v>
                </c:pt>
                <c:pt idx="464">
                  <c:v>18872</c:v>
                </c:pt>
                <c:pt idx="465">
                  <c:v>18902</c:v>
                </c:pt>
                <c:pt idx="466">
                  <c:v>18933</c:v>
                </c:pt>
                <c:pt idx="467">
                  <c:v>18963</c:v>
                </c:pt>
                <c:pt idx="468">
                  <c:v>18994</c:v>
                </c:pt>
                <c:pt idx="469">
                  <c:v>19025</c:v>
                </c:pt>
                <c:pt idx="470">
                  <c:v>19054</c:v>
                </c:pt>
                <c:pt idx="471">
                  <c:v>19085</c:v>
                </c:pt>
                <c:pt idx="472">
                  <c:v>19115</c:v>
                </c:pt>
                <c:pt idx="473">
                  <c:v>19146</c:v>
                </c:pt>
                <c:pt idx="474">
                  <c:v>19176</c:v>
                </c:pt>
                <c:pt idx="475">
                  <c:v>19207</c:v>
                </c:pt>
                <c:pt idx="476">
                  <c:v>19238</c:v>
                </c:pt>
                <c:pt idx="477">
                  <c:v>19268</c:v>
                </c:pt>
                <c:pt idx="478">
                  <c:v>19299</c:v>
                </c:pt>
                <c:pt idx="479">
                  <c:v>19329</c:v>
                </c:pt>
                <c:pt idx="480">
                  <c:v>19360</c:v>
                </c:pt>
                <c:pt idx="481">
                  <c:v>19391</c:v>
                </c:pt>
                <c:pt idx="482">
                  <c:v>19419</c:v>
                </c:pt>
                <c:pt idx="483">
                  <c:v>19450</c:v>
                </c:pt>
                <c:pt idx="484">
                  <c:v>19480</c:v>
                </c:pt>
                <c:pt idx="485">
                  <c:v>19511</c:v>
                </c:pt>
                <c:pt idx="486">
                  <c:v>19541</c:v>
                </c:pt>
                <c:pt idx="487">
                  <c:v>19572</c:v>
                </c:pt>
                <c:pt idx="488">
                  <c:v>19603</c:v>
                </c:pt>
                <c:pt idx="489">
                  <c:v>19633</c:v>
                </c:pt>
                <c:pt idx="490">
                  <c:v>19664</c:v>
                </c:pt>
                <c:pt idx="491">
                  <c:v>19694</c:v>
                </c:pt>
                <c:pt idx="492">
                  <c:v>19725</c:v>
                </c:pt>
                <c:pt idx="493">
                  <c:v>19756</c:v>
                </c:pt>
                <c:pt idx="494">
                  <c:v>19784</c:v>
                </c:pt>
                <c:pt idx="495">
                  <c:v>19815</c:v>
                </c:pt>
                <c:pt idx="496">
                  <c:v>19845</c:v>
                </c:pt>
                <c:pt idx="497">
                  <c:v>19876</c:v>
                </c:pt>
                <c:pt idx="498">
                  <c:v>19906</c:v>
                </c:pt>
                <c:pt idx="499">
                  <c:v>19937</c:v>
                </c:pt>
                <c:pt idx="500">
                  <c:v>19968</c:v>
                </c:pt>
                <c:pt idx="501">
                  <c:v>19998</c:v>
                </c:pt>
                <c:pt idx="502">
                  <c:v>20029</c:v>
                </c:pt>
                <c:pt idx="503">
                  <c:v>20059</c:v>
                </c:pt>
                <c:pt idx="504">
                  <c:v>20090</c:v>
                </c:pt>
                <c:pt idx="505">
                  <c:v>20121</c:v>
                </c:pt>
                <c:pt idx="506">
                  <c:v>20149</c:v>
                </c:pt>
                <c:pt idx="507">
                  <c:v>20180</c:v>
                </c:pt>
                <c:pt idx="508">
                  <c:v>20210</c:v>
                </c:pt>
                <c:pt idx="509">
                  <c:v>20241</c:v>
                </c:pt>
                <c:pt idx="510">
                  <c:v>20271</c:v>
                </c:pt>
                <c:pt idx="511">
                  <c:v>20302</c:v>
                </c:pt>
                <c:pt idx="512">
                  <c:v>20333</c:v>
                </c:pt>
                <c:pt idx="513">
                  <c:v>20363</c:v>
                </c:pt>
                <c:pt idx="514">
                  <c:v>20394</c:v>
                </c:pt>
                <c:pt idx="515">
                  <c:v>20424</c:v>
                </c:pt>
                <c:pt idx="516">
                  <c:v>20455</c:v>
                </c:pt>
                <c:pt idx="517">
                  <c:v>20486</c:v>
                </c:pt>
                <c:pt idx="518">
                  <c:v>20515</c:v>
                </c:pt>
                <c:pt idx="519">
                  <c:v>20546</c:v>
                </c:pt>
                <c:pt idx="520">
                  <c:v>20576</c:v>
                </c:pt>
                <c:pt idx="521">
                  <c:v>20607</c:v>
                </c:pt>
                <c:pt idx="522">
                  <c:v>20637</c:v>
                </c:pt>
                <c:pt idx="523">
                  <c:v>20668</c:v>
                </c:pt>
                <c:pt idx="524">
                  <c:v>20699</c:v>
                </c:pt>
                <c:pt idx="525">
                  <c:v>20729</c:v>
                </c:pt>
                <c:pt idx="526">
                  <c:v>20760</c:v>
                </c:pt>
                <c:pt idx="527">
                  <c:v>20790</c:v>
                </c:pt>
                <c:pt idx="528">
                  <c:v>20821</c:v>
                </c:pt>
                <c:pt idx="529">
                  <c:v>20852</c:v>
                </c:pt>
                <c:pt idx="530">
                  <c:v>20880</c:v>
                </c:pt>
                <c:pt idx="531">
                  <c:v>20911</c:v>
                </c:pt>
                <c:pt idx="532">
                  <c:v>20941</c:v>
                </c:pt>
                <c:pt idx="533">
                  <c:v>20972</c:v>
                </c:pt>
                <c:pt idx="534">
                  <c:v>21002</c:v>
                </c:pt>
                <c:pt idx="535">
                  <c:v>21033</c:v>
                </c:pt>
                <c:pt idx="536">
                  <c:v>21064</c:v>
                </c:pt>
                <c:pt idx="537">
                  <c:v>21094</c:v>
                </c:pt>
                <c:pt idx="538">
                  <c:v>21125</c:v>
                </c:pt>
                <c:pt idx="539">
                  <c:v>21155</c:v>
                </c:pt>
                <c:pt idx="540">
                  <c:v>21186</c:v>
                </c:pt>
                <c:pt idx="541">
                  <c:v>21217</c:v>
                </c:pt>
                <c:pt idx="542">
                  <c:v>21245</c:v>
                </c:pt>
                <c:pt idx="543">
                  <c:v>21276</c:v>
                </c:pt>
                <c:pt idx="544">
                  <c:v>21306</c:v>
                </c:pt>
                <c:pt idx="545">
                  <c:v>21337</c:v>
                </c:pt>
                <c:pt idx="546">
                  <c:v>21367</c:v>
                </c:pt>
                <c:pt idx="547">
                  <c:v>21398</c:v>
                </c:pt>
                <c:pt idx="548">
                  <c:v>21429</c:v>
                </c:pt>
                <c:pt idx="549">
                  <c:v>21459</c:v>
                </c:pt>
                <c:pt idx="550">
                  <c:v>21490</c:v>
                </c:pt>
                <c:pt idx="551">
                  <c:v>21520</c:v>
                </c:pt>
                <c:pt idx="552">
                  <c:v>21551</c:v>
                </c:pt>
                <c:pt idx="553">
                  <c:v>21582</c:v>
                </c:pt>
                <c:pt idx="554">
                  <c:v>21610</c:v>
                </c:pt>
                <c:pt idx="555">
                  <c:v>21641</c:v>
                </c:pt>
                <c:pt idx="556">
                  <c:v>21671</c:v>
                </c:pt>
                <c:pt idx="557">
                  <c:v>21702</c:v>
                </c:pt>
                <c:pt idx="558">
                  <c:v>21732</c:v>
                </c:pt>
                <c:pt idx="559">
                  <c:v>21763</c:v>
                </c:pt>
                <c:pt idx="560">
                  <c:v>21794</c:v>
                </c:pt>
                <c:pt idx="561">
                  <c:v>21824</c:v>
                </c:pt>
                <c:pt idx="562">
                  <c:v>21855</c:v>
                </c:pt>
                <c:pt idx="563">
                  <c:v>21885</c:v>
                </c:pt>
                <c:pt idx="564">
                  <c:v>21916</c:v>
                </c:pt>
                <c:pt idx="565">
                  <c:v>21947</c:v>
                </c:pt>
                <c:pt idx="566">
                  <c:v>21976</c:v>
                </c:pt>
                <c:pt idx="567">
                  <c:v>22007</c:v>
                </c:pt>
                <c:pt idx="568">
                  <c:v>22037</c:v>
                </c:pt>
                <c:pt idx="569">
                  <c:v>22068</c:v>
                </c:pt>
                <c:pt idx="570">
                  <c:v>22098</c:v>
                </c:pt>
                <c:pt idx="571">
                  <c:v>22129</c:v>
                </c:pt>
                <c:pt idx="572">
                  <c:v>22160</c:v>
                </c:pt>
                <c:pt idx="573">
                  <c:v>22190</c:v>
                </c:pt>
                <c:pt idx="574">
                  <c:v>22221</c:v>
                </c:pt>
                <c:pt idx="575">
                  <c:v>22251</c:v>
                </c:pt>
                <c:pt idx="576">
                  <c:v>22282</c:v>
                </c:pt>
                <c:pt idx="577">
                  <c:v>22313</c:v>
                </c:pt>
                <c:pt idx="578">
                  <c:v>22341</c:v>
                </c:pt>
                <c:pt idx="579">
                  <c:v>22372</c:v>
                </c:pt>
                <c:pt idx="580">
                  <c:v>22402</c:v>
                </c:pt>
                <c:pt idx="581">
                  <c:v>22433</c:v>
                </c:pt>
                <c:pt idx="582">
                  <c:v>22463</c:v>
                </c:pt>
                <c:pt idx="583">
                  <c:v>22494</c:v>
                </c:pt>
                <c:pt idx="584">
                  <c:v>22525</c:v>
                </c:pt>
                <c:pt idx="585">
                  <c:v>22555</c:v>
                </c:pt>
                <c:pt idx="586">
                  <c:v>22586</c:v>
                </c:pt>
                <c:pt idx="587">
                  <c:v>22616</c:v>
                </c:pt>
                <c:pt idx="588">
                  <c:v>22647</c:v>
                </c:pt>
                <c:pt idx="589">
                  <c:v>22678</c:v>
                </c:pt>
                <c:pt idx="590">
                  <c:v>22706</c:v>
                </c:pt>
                <c:pt idx="591">
                  <c:v>22737</c:v>
                </c:pt>
                <c:pt idx="592">
                  <c:v>22767</c:v>
                </c:pt>
                <c:pt idx="593">
                  <c:v>22798</c:v>
                </c:pt>
                <c:pt idx="594">
                  <c:v>22828</c:v>
                </c:pt>
                <c:pt idx="595">
                  <c:v>22859</c:v>
                </c:pt>
                <c:pt idx="596">
                  <c:v>22890</c:v>
                </c:pt>
                <c:pt idx="597">
                  <c:v>22920</c:v>
                </c:pt>
                <c:pt idx="598">
                  <c:v>22951</c:v>
                </c:pt>
                <c:pt idx="599">
                  <c:v>22981</c:v>
                </c:pt>
                <c:pt idx="600">
                  <c:v>23012</c:v>
                </c:pt>
                <c:pt idx="601">
                  <c:v>23043</c:v>
                </c:pt>
                <c:pt idx="602">
                  <c:v>23071</c:v>
                </c:pt>
                <c:pt idx="603">
                  <c:v>23102</c:v>
                </c:pt>
                <c:pt idx="604">
                  <c:v>23132</c:v>
                </c:pt>
                <c:pt idx="605">
                  <c:v>23163</c:v>
                </c:pt>
                <c:pt idx="606">
                  <c:v>23193</c:v>
                </c:pt>
                <c:pt idx="607">
                  <c:v>23224</c:v>
                </c:pt>
                <c:pt idx="608">
                  <c:v>23255</c:v>
                </c:pt>
                <c:pt idx="609">
                  <c:v>23285</c:v>
                </c:pt>
                <c:pt idx="610">
                  <c:v>23316</c:v>
                </c:pt>
                <c:pt idx="611">
                  <c:v>23346</c:v>
                </c:pt>
                <c:pt idx="612">
                  <c:v>23377</c:v>
                </c:pt>
                <c:pt idx="613">
                  <c:v>23408</c:v>
                </c:pt>
                <c:pt idx="614">
                  <c:v>23437</c:v>
                </c:pt>
                <c:pt idx="615">
                  <c:v>23468</c:v>
                </c:pt>
                <c:pt idx="616">
                  <c:v>23498</c:v>
                </c:pt>
                <c:pt idx="617">
                  <c:v>23529</c:v>
                </c:pt>
                <c:pt idx="618">
                  <c:v>23559</c:v>
                </c:pt>
                <c:pt idx="619">
                  <c:v>23590</c:v>
                </c:pt>
                <c:pt idx="620">
                  <c:v>23621</c:v>
                </c:pt>
                <c:pt idx="621">
                  <c:v>23651</c:v>
                </c:pt>
                <c:pt idx="622">
                  <c:v>23682</c:v>
                </c:pt>
                <c:pt idx="623">
                  <c:v>23712</c:v>
                </c:pt>
                <c:pt idx="624">
                  <c:v>23743</c:v>
                </c:pt>
                <c:pt idx="625">
                  <c:v>23774</c:v>
                </c:pt>
                <c:pt idx="626">
                  <c:v>23802</c:v>
                </c:pt>
                <c:pt idx="627">
                  <c:v>23833</c:v>
                </c:pt>
                <c:pt idx="628">
                  <c:v>23863</c:v>
                </c:pt>
                <c:pt idx="629">
                  <c:v>23894</c:v>
                </c:pt>
                <c:pt idx="630">
                  <c:v>23924</c:v>
                </c:pt>
                <c:pt idx="631">
                  <c:v>23955</c:v>
                </c:pt>
                <c:pt idx="632">
                  <c:v>23986</c:v>
                </c:pt>
                <c:pt idx="633">
                  <c:v>24016</c:v>
                </c:pt>
                <c:pt idx="634">
                  <c:v>24047</c:v>
                </c:pt>
                <c:pt idx="635">
                  <c:v>24077</c:v>
                </c:pt>
                <c:pt idx="636">
                  <c:v>24108</c:v>
                </c:pt>
                <c:pt idx="637">
                  <c:v>24139</c:v>
                </c:pt>
                <c:pt idx="638">
                  <c:v>24167</c:v>
                </c:pt>
                <c:pt idx="639">
                  <c:v>24198</c:v>
                </c:pt>
                <c:pt idx="640">
                  <c:v>24228</c:v>
                </c:pt>
                <c:pt idx="641">
                  <c:v>24259</c:v>
                </c:pt>
                <c:pt idx="642">
                  <c:v>24289</c:v>
                </c:pt>
                <c:pt idx="643">
                  <c:v>24320</c:v>
                </c:pt>
                <c:pt idx="644">
                  <c:v>24351</c:v>
                </c:pt>
                <c:pt idx="645">
                  <c:v>24381</c:v>
                </c:pt>
                <c:pt idx="646">
                  <c:v>24412</c:v>
                </c:pt>
                <c:pt idx="647">
                  <c:v>24442</c:v>
                </c:pt>
                <c:pt idx="648">
                  <c:v>24473</c:v>
                </c:pt>
                <c:pt idx="649">
                  <c:v>24504</c:v>
                </c:pt>
                <c:pt idx="650">
                  <c:v>24532</c:v>
                </c:pt>
                <c:pt idx="651">
                  <c:v>24563</c:v>
                </c:pt>
                <c:pt idx="652">
                  <c:v>24593</c:v>
                </c:pt>
                <c:pt idx="653">
                  <c:v>24624</c:v>
                </c:pt>
                <c:pt idx="654">
                  <c:v>24654</c:v>
                </c:pt>
                <c:pt idx="655">
                  <c:v>24685</c:v>
                </c:pt>
                <c:pt idx="656">
                  <c:v>24716</c:v>
                </c:pt>
                <c:pt idx="657">
                  <c:v>24746</c:v>
                </c:pt>
                <c:pt idx="658">
                  <c:v>24777</c:v>
                </c:pt>
                <c:pt idx="659">
                  <c:v>24807</c:v>
                </c:pt>
                <c:pt idx="660">
                  <c:v>24838</c:v>
                </c:pt>
                <c:pt idx="661">
                  <c:v>24869</c:v>
                </c:pt>
                <c:pt idx="662">
                  <c:v>24898</c:v>
                </c:pt>
                <c:pt idx="663">
                  <c:v>24929</c:v>
                </c:pt>
                <c:pt idx="664">
                  <c:v>24959</c:v>
                </c:pt>
                <c:pt idx="665">
                  <c:v>24990</c:v>
                </c:pt>
                <c:pt idx="666">
                  <c:v>25020</c:v>
                </c:pt>
                <c:pt idx="667">
                  <c:v>25051</c:v>
                </c:pt>
                <c:pt idx="668">
                  <c:v>25082</c:v>
                </c:pt>
                <c:pt idx="669">
                  <c:v>25112</c:v>
                </c:pt>
                <c:pt idx="670">
                  <c:v>25143</c:v>
                </c:pt>
                <c:pt idx="671">
                  <c:v>25173</c:v>
                </c:pt>
                <c:pt idx="672">
                  <c:v>25204</c:v>
                </c:pt>
                <c:pt idx="673">
                  <c:v>25235</c:v>
                </c:pt>
                <c:pt idx="674">
                  <c:v>25263</c:v>
                </c:pt>
                <c:pt idx="675">
                  <c:v>25294</c:v>
                </c:pt>
                <c:pt idx="676">
                  <c:v>25324</c:v>
                </c:pt>
                <c:pt idx="677">
                  <c:v>25355</c:v>
                </c:pt>
                <c:pt idx="678">
                  <c:v>25385</c:v>
                </c:pt>
                <c:pt idx="679">
                  <c:v>25416</c:v>
                </c:pt>
                <c:pt idx="680">
                  <c:v>25447</c:v>
                </c:pt>
                <c:pt idx="681">
                  <c:v>25477</c:v>
                </c:pt>
                <c:pt idx="682">
                  <c:v>25508</c:v>
                </c:pt>
                <c:pt idx="683">
                  <c:v>25538</c:v>
                </c:pt>
                <c:pt idx="684">
                  <c:v>25569</c:v>
                </c:pt>
                <c:pt idx="685">
                  <c:v>25600</c:v>
                </c:pt>
                <c:pt idx="686">
                  <c:v>25628</c:v>
                </c:pt>
                <c:pt idx="687">
                  <c:v>25659</c:v>
                </c:pt>
                <c:pt idx="688">
                  <c:v>25689</c:v>
                </c:pt>
                <c:pt idx="689">
                  <c:v>25720</c:v>
                </c:pt>
                <c:pt idx="690">
                  <c:v>25750</c:v>
                </c:pt>
                <c:pt idx="691">
                  <c:v>25781</c:v>
                </c:pt>
                <c:pt idx="692">
                  <c:v>25812</c:v>
                </c:pt>
                <c:pt idx="693">
                  <c:v>25842</c:v>
                </c:pt>
                <c:pt idx="694">
                  <c:v>25873</c:v>
                </c:pt>
                <c:pt idx="695">
                  <c:v>25903</c:v>
                </c:pt>
                <c:pt idx="696">
                  <c:v>25934</c:v>
                </c:pt>
                <c:pt idx="697">
                  <c:v>25965</c:v>
                </c:pt>
                <c:pt idx="698">
                  <c:v>25993</c:v>
                </c:pt>
                <c:pt idx="699">
                  <c:v>26024</c:v>
                </c:pt>
                <c:pt idx="700">
                  <c:v>26054</c:v>
                </c:pt>
                <c:pt idx="701">
                  <c:v>26085</c:v>
                </c:pt>
                <c:pt idx="702">
                  <c:v>26115</c:v>
                </c:pt>
                <c:pt idx="703">
                  <c:v>26146</c:v>
                </c:pt>
                <c:pt idx="704">
                  <c:v>26177</c:v>
                </c:pt>
                <c:pt idx="705">
                  <c:v>26207</c:v>
                </c:pt>
                <c:pt idx="706">
                  <c:v>26238</c:v>
                </c:pt>
                <c:pt idx="707">
                  <c:v>26268</c:v>
                </c:pt>
                <c:pt idx="708">
                  <c:v>26299</c:v>
                </c:pt>
                <c:pt idx="709">
                  <c:v>26330</c:v>
                </c:pt>
                <c:pt idx="710">
                  <c:v>26359</c:v>
                </c:pt>
                <c:pt idx="711">
                  <c:v>26390</c:v>
                </c:pt>
                <c:pt idx="712">
                  <c:v>26420</c:v>
                </c:pt>
                <c:pt idx="713">
                  <c:v>26451</c:v>
                </c:pt>
                <c:pt idx="714">
                  <c:v>26481</c:v>
                </c:pt>
                <c:pt idx="715">
                  <c:v>26512</c:v>
                </c:pt>
                <c:pt idx="716">
                  <c:v>26543</c:v>
                </c:pt>
                <c:pt idx="717">
                  <c:v>26573</c:v>
                </c:pt>
                <c:pt idx="718">
                  <c:v>26604</c:v>
                </c:pt>
                <c:pt idx="719">
                  <c:v>26634</c:v>
                </c:pt>
                <c:pt idx="720">
                  <c:v>26665</c:v>
                </c:pt>
                <c:pt idx="721">
                  <c:v>26696</c:v>
                </c:pt>
                <c:pt idx="722">
                  <c:v>26724</c:v>
                </c:pt>
                <c:pt idx="723">
                  <c:v>26755</c:v>
                </c:pt>
                <c:pt idx="724">
                  <c:v>26785</c:v>
                </c:pt>
                <c:pt idx="725">
                  <c:v>26816</c:v>
                </c:pt>
                <c:pt idx="726">
                  <c:v>26846</c:v>
                </c:pt>
                <c:pt idx="727">
                  <c:v>26877</c:v>
                </c:pt>
                <c:pt idx="728">
                  <c:v>26908</c:v>
                </c:pt>
                <c:pt idx="729">
                  <c:v>26938</c:v>
                </c:pt>
                <c:pt idx="730">
                  <c:v>26969</c:v>
                </c:pt>
                <c:pt idx="731">
                  <c:v>26999</c:v>
                </c:pt>
                <c:pt idx="732">
                  <c:v>27030</c:v>
                </c:pt>
                <c:pt idx="733">
                  <c:v>27061</c:v>
                </c:pt>
                <c:pt idx="734">
                  <c:v>27089</c:v>
                </c:pt>
                <c:pt idx="735">
                  <c:v>27120</c:v>
                </c:pt>
                <c:pt idx="736">
                  <c:v>27150</c:v>
                </c:pt>
                <c:pt idx="737">
                  <c:v>27181</c:v>
                </c:pt>
                <c:pt idx="738">
                  <c:v>27211</c:v>
                </c:pt>
                <c:pt idx="739">
                  <c:v>27242</c:v>
                </c:pt>
                <c:pt idx="740">
                  <c:v>27273</c:v>
                </c:pt>
                <c:pt idx="741">
                  <c:v>27303</c:v>
                </c:pt>
                <c:pt idx="742">
                  <c:v>27334</c:v>
                </c:pt>
                <c:pt idx="743">
                  <c:v>27364</c:v>
                </c:pt>
                <c:pt idx="744">
                  <c:v>27395</c:v>
                </c:pt>
                <c:pt idx="745">
                  <c:v>27426</c:v>
                </c:pt>
                <c:pt idx="746">
                  <c:v>27454</c:v>
                </c:pt>
                <c:pt idx="747">
                  <c:v>27485</c:v>
                </c:pt>
                <c:pt idx="748">
                  <c:v>27515</c:v>
                </c:pt>
                <c:pt idx="749">
                  <c:v>27546</c:v>
                </c:pt>
                <c:pt idx="750">
                  <c:v>27576</c:v>
                </c:pt>
                <c:pt idx="751">
                  <c:v>27607</c:v>
                </c:pt>
                <c:pt idx="752">
                  <c:v>27638</c:v>
                </c:pt>
                <c:pt idx="753">
                  <c:v>27668</c:v>
                </c:pt>
                <c:pt idx="754">
                  <c:v>27699</c:v>
                </c:pt>
                <c:pt idx="755">
                  <c:v>27729</c:v>
                </c:pt>
                <c:pt idx="756">
                  <c:v>27760</c:v>
                </c:pt>
                <c:pt idx="757">
                  <c:v>27791</c:v>
                </c:pt>
                <c:pt idx="758">
                  <c:v>27820</c:v>
                </c:pt>
                <c:pt idx="759">
                  <c:v>27851</c:v>
                </c:pt>
                <c:pt idx="760">
                  <c:v>27881</c:v>
                </c:pt>
                <c:pt idx="761">
                  <c:v>27912</c:v>
                </c:pt>
                <c:pt idx="762">
                  <c:v>27942</c:v>
                </c:pt>
                <c:pt idx="763">
                  <c:v>27973</c:v>
                </c:pt>
                <c:pt idx="764">
                  <c:v>28004</c:v>
                </c:pt>
                <c:pt idx="765">
                  <c:v>28034</c:v>
                </c:pt>
                <c:pt idx="766">
                  <c:v>28065</c:v>
                </c:pt>
                <c:pt idx="767">
                  <c:v>28095</c:v>
                </c:pt>
                <c:pt idx="768">
                  <c:v>28126</c:v>
                </c:pt>
                <c:pt idx="769">
                  <c:v>28157</c:v>
                </c:pt>
                <c:pt idx="770">
                  <c:v>28185</c:v>
                </c:pt>
                <c:pt idx="771">
                  <c:v>28216</c:v>
                </c:pt>
                <c:pt idx="772">
                  <c:v>28246</c:v>
                </c:pt>
                <c:pt idx="773">
                  <c:v>28277</c:v>
                </c:pt>
                <c:pt idx="774">
                  <c:v>28307</c:v>
                </c:pt>
                <c:pt idx="775">
                  <c:v>28338</c:v>
                </c:pt>
                <c:pt idx="776">
                  <c:v>28369</c:v>
                </c:pt>
                <c:pt idx="777">
                  <c:v>28399</c:v>
                </c:pt>
                <c:pt idx="778">
                  <c:v>28430</c:v>
                </c:pt>
                <c:pt idx="779">
                  <c:v>28460</c:v>
                </c:pt>
                <c:pt idx="780">
                  <c:v>28491</c:v>
                </c:pt>
                <c:pt idx="781">
                  <c:v>28522</c:v>
                </c:pt>
                <c:pt idx="782">
                  <c:v>28550</c:v>
                </c:pt>
                <c:pt idx="783">
                  <c:v>28581</c:v>
                </c:pt>
                <c:pt idx="784">
                  <c:v>28611</c:v>
                </c:pt>
                <c:pt idx="785">
                  <c:v>28642</c:v>
                </c:pt>
                <c:pt idx="786">
                  <c:v>28672</c:v>
                </c:pt>
                <c:pt idx="787">
                  <c:v>28703</c:v>
                </c:pt>
                <c:pt idx="788">
                  <c:v>28734</c:v>
                </c:pt>
                <c:pt idx="789">
                  <c:v>28764</c:v>
                </c:pt>
                <c:pt idx="790">
                  <c:v>28795</c:v>
                </c:pt>
                <c:pt idx="791">
                  <c:v>28825</c:v>
                </c:pt>
                <c:pt idx="792">
                  <c:v>28856</c:v>
                </c:pt>
                <c:pt idx="793">
                  <c:v>28887</c:v>
                </c:pt>
                <c:pt idx="794">
                  <c:v>28915</c:v>
                </c:pt>
                <c:pt idx="795">
                  <c:v>28946</c:v>
                </c:pt>
                <c:pt idx="796">
                  <c:v>28976</c:v>
                </c:pt>
                <c:pt idx="797">
                  <c:v>29007</c:v>
                </c:pt>
                <c:pt idx="798">
                  <c:v>29037</c:v>
                </c:pt>
                <c:pt idx="799">
                  <c:v>29068</c:v>
                </c:pt>
                <c:pt idx="800">
                  <c:v>29099</c:v>
                </c:pt>
                <c:pt idx="801">
                  <c:v>29129</c:v>
                </c:pt>
                <c:pt idx="802">
                  <c:v>29160</c:v>
                </c:pt>
                <c:pt idx="803">
                  <c:v>29190</c:v>
                </c:pt>
                <c:pt idx="804">
                  <c:v>29221</c:v>
                </c:pt>
                <c:pt idx="805">
                  <c:v>29252</c:v>
                </c:pt>
                <c:pt idx="806">
                  <c:v>29281</c:v>
                </c:pt>
                <c:pt idx="807">
                  <c:v>29312</c:v>
                </c:pt>
                <c:pt idx="808">
                  <c:v>29342</c:v>
                </c:pt>
                <c:pt idx="809">
                  <c:v>29373</c:v>
                </c:pt>
                <c:pt idx="810">
                  <c:v>29403</c:v>
                </c:pt>
                <c:pt idx="811">
                  <c:v>29434</c:v>
                </c:pt>
                <c:pt idx="812">
                  <c:v>29465</c:v>
                </c:pt>
                <c:pt idx="813">
                  <c:v>29495</c:v>
                </c:pt>
                <c:pt idx="814">
                  <c:v>29526</c:v>
                </c:pt>
                <c:pt idx="815">
                  <c:v>29556</c:v>
                </c:pt>
                <c:pt idx="816">
                  <c:v>29587</c:v>
                </c:pt>
                <c:pt idx="817">
                  <c:v>29618</c:v>
                </c:pt>
                <c:pt idx="818">
                  <c:v>29646</c:v>
                </c:pt>
                <c:pt idx="819">
                  <c:v>29677</c:v>
                </c:pt>
                <c:pt idx="820">
                  <c:v>29707</c:v>
                </c:pt>
                <c:pt idx="821">
                  <c:v>29738</c:v>
                </c:pt>
                <c:pt idx="822">
                  <c:v>29768</c:v>
                </c:pt>
                <c:pt idx="823">
                  <c:v>29799</c:v>
                </c:pt>
                <c:pt idx="824">
                  <c:v>29830</c:v>
                </c:pt>
                <c:pt idx="825">
                  <c:v>29860</c:v>
                </c:pt>
                <c:pt idx="826">
                  <c:v>29891</c:v>
                </c:pt>
                <c:pt idx="827">
                  <c:v>29921</c:v>
                </c:pt>
                <c:pt idx="828">
                  <c:v>29952</c:v>
                </c:pt>
                <c:pt idx="829">
                  <c:v>29983</c:v>
                </c:pt>
                <c:pt idx="830">
                  <c:v>30011</c:v>
                </c:pt>
                <c:pt idx="831">
                  <c:v>30042</c:v>
                </c:pt>
                <c:pt idx="832">
                  <c:v>30072</c:v>
                </c:pt>
                <c:pt idx="833">
                  <c:v>30103</c:v>
                </c:pt>
                <c:pt idx="834">
                  <c:v>30133</c:v>
                </c:pt>
                <c:pt idx="835">
                  <c:v>30164</c:v>
                </c:pt>
                <c:pt idx="836">
                  <c:v>30195</c:v>
                </c:pt>
                <c:pt idx="837">
                  <c:v>30225</c:v>
                </c:pt>
                <c:pt idx="838">
                  <c:v>30256</c:v>
                </c:pt>
                <c:pt idx="839">
                  <c:v>30286</c:v>
                </c:pt>
                <c:pt idx="840">
                  <c:v>30317</c:v>
                </c:pt>
                <c:pt idx="841">
                  <c:v>30348</c:v>
                </c:pt>
                <c:pt idx="842">
                  <c:v>30376</c:v>
                </c:pt>
                <c:pt idx="843">
                  <c:v>30407</c:v>
                </c:pt>
                <c:pt idx="844">
                  <c:v>30437</c:v>
                </c:pt>
                <c:pt idx="845">
                  <c:v>30468</c:v>
                </c:pt>
                <c:pt idx="846">
                  <c:v>30498</c:v>
                </c:pt>
                <c:pt idx="847">
                  <c:v>30529</c:v>
                </c:pt>
                <c:pt idx="848">
                  <c:v>30560</c:v>
                </c:pt>
                <c:pt idx="849">
                  <c:v>30590</c:v>
                </c:pt>
                <c:pt idx="850">
                  <c:v>30621</c:v>
                </c:pt>
                <c:pt idx="851">
                  <c:v>30651</c:v>
                </c:pt>
                <c:pt idx="852">
                  <c:v>30682</c:v>
                </c:pt>
                <c:pt idx="853">
                  <c:v>30713</c:v>
                </c:pt>
                <c:pt idx="854">
                  <c:v>30742</c:v>
                </c:pt>
                <c:pt idx="855">
                  <c:v>30773</c:v>
                </c:pt>
                <c:pt idx="856">
                  <c:v>30803</c:v>
                </c:pt>
                <c:pt idx="857">
                  <c:v>30834</c:v>
                </c:pt>
                <c:pt idx="858">
                  <c:v>30864</c:v>
                </c:pt>
                <c:pt idx="859">
                  <c:v>30895</c:v>
                </c:pt>
                <c:pt idx="860">
                  <c:v>30926</c:v>
                </c:pt>
                <c:pt idx="861">
                  <c:v>30956</c:v>
                </c:pt>
                <c:pt idx="862">
                  <c:v>30987</c:v>
                </c:pt>
                <c:pt idx="863">
                  <c:v>31017</c:v>
                </c:pt>
                <c:pt idx="864">
                  <c:v>31048</c:v>
                </c:pt>
                <c:pt idx="865">
                  <c:v>31079</c:v>
                </c:pt>
                <c:pt idx="866">
                  <c:v>31107</c:v>
                </c:pt>
                <c:pt idx="867">
                  <c:v>31138</c:v>
                </c:pt>
                <c:pt idx="868">
                  <c:v>31168</c:v>
                </c:pt>
                <c:pt idx="869">
                  <c:v>31199</c:v>
                </c:pt>
                <c:pt idx="870">
                  <c:v>31229</c:v>
                </c:pt>
                <c:pt idx="871">
                  <c:v>31260</c:v>
                </c:pt>
                <c:pt idx="872">
                  <c:v>31291</c:v>
                </c:pt>
                <c:pt idx="873">
                  <c:v>31321</c:v>
                </c:pt>
                <c:pt idx="874">
                  <c:v>31352</c:v>
                </c:pt>
                <c:pt idx="875">
                  <c:v>31382</c:v>
                </c:pt>
                <c:pt idx="876">
                  <c:v>31413</c:v>
                </c:pt>
                <c:pt idx="877">
                  <c:v>31444</c:v>
                </c:pt>
                <c:pt idx="878">
                  <c:v>31472</c:v>
                </c:pt>
                <c:pt idx="879">
                  <c:v>31503</c:v>
                </c:pt>
                <c:pt idx="880">
                  <c:v>31533</c:v>
                </c:pt>
                <c:pt idx="881">
                  <c:v>31564</c:v>
                </c:pt>
                <c:pt idx="882">
                  <c:v>31594</c:v>
                </c:pt>
                <c:pt idx="883">
                  <c:v>31625</c:v>
                </c:pt>
                <c:pt idx="884">
                  <c:v>31656</c:v>
                </c:pt>
                <c:pt idx="885">
                  <c:v>31686</c:v>
                </c:pt>
                <c:pt idx="886">
                  <c:v>31717</c:v>
                </c:pt>
                <c:pt idx="887">
                  <c:v>31747</c:v>
                </c:pt>
                <c:pt idx="888">
                  <c:v>31778</c:v>
                </c:pt>
                <c:pt idx="889">
                  <c:v>31809</c:v>
                </c:pt>
                <c:pt idx="890">
                  <c:v>31837</c:v>
                </c:pt>
                <c:pt idx="891">
                  <c:v>31868</c:v>
                </c:pt>
                <c:pt idx="892">
                  <c:v>31898</c:v>
                </c:pt>
                <c:pt idx="893">
                  <c:v>31929</c:v>
                </c:pt>
                <c:pt idx="894">
                  <c:v>31959</c:v>
                </c:pt>
                <c:pt idx="895">
                  <c:v>31990</c:v>
                </c:pt>
                <c:pt idx="896">
                  <c:v>32021</c:v>
                </c:pt>
                <c:pt idx="897">
                  <c:v>32051</c:v>
                </c:pt>
                <c:pt idx="898">
                  <c:v>32082</c:v>
                </c:pt>
                <c:pt idx="899">
                  <c:v>32112</c:v>
                </c:pt>
                <c:pt idx="900">
                  <c:v>32143</c:v>
                </c:pt>
                <c:pt idx="901">
                  <c:v>32174</c:v>
                </c:pt>
                <c:pt idx="902">
                  <c:v>32203</c:v>
                </c:pt>
                <c:pt idx="903">
                  <c:v>32234</c:v>
                </c:pt>
                <c:pt idx="904">
                  <c:v>32264</c:v>
                </c:pt>
                <c:pt idx="905">
                  <c:v>32295</c:v>
                </c:pt>
                <c:pt idx="906">
                  <c:v>32325</c:v>
                </c:pt>
                <c:pt idx="907">
                  <c:v>32356</c:v>
                </c:pt>
                <c:pt idx="908">
                  <c:v>32387</c:v>
                </c:pt>
                <c:pt idx="909">
                  <c:v>32417</c:v>
                </c:pt>
                <c:pt idx="910">
                  <c:v>32448</c:v>
                </c:pt>
                <c:pt idx="911">
                  <c:v>32478</c:v>
                </c:pt>
                <c:pt idx="912">
                  <c:v>32509</c:v>
                </c:pt>
                <c:pt idx="913">
                  <c:v>32540</c:v>
                </c:pt>
                <c:pt idx="914">
                  <c:v>32568</c:v>
                </c:pt>
                <c:pt idx="915">
                  <c:v>32599</c:v>
                </c:pt>
                <c:pt idx="916">
                  <c:v>32629</c:v>
                </c:pt>
                <c:pt idx="917">
                  <c:v>32660</c:v>
                </c:pt>
                <c:pt idx="918">
                  <c:v>32690</c:v>
                </c:pt>
                <c:pt idx="919">
                  <c:v>32721</c:v>
                </c:pt>
                <c:pt idx="920">
                  <c:v>32752</c:v>
                </c:pt>
                <c:pt idx="921">
                  <c:v>32782</c:v>
                </c:pt>
                <c:pt idx="922">
                  <c:v>32813</c:v>
                </c:pt>
                <c:pt idx="923">
                  <c:v>32843</c:v>
                </c:pt>
                <c:pt idx="924">
                  <c:v>32874</c:v>
                </c:pt>
                <c:pt idx="925">
                  <c:v>32905</c:v>
                </c:pt>
                <c:pt idx="926">
                  <c:v>32933</c:v>
                </c:pt>
                <c:pt idx="927">
                  <c:v>32964</c:v>
                </c:pt>
                <c:pt idx="928">
                  <c:v>32994</c:v>
                </c:pt>
                <c:pt idx="929">
                  <c:v>33025</c:v>
                </c:pt>
                <c:pt idx="930">
                  <c:v>33055</c:v>
                </c:pt>
                <c:pt idx="931">
                  <c:v>33086</c:v>
                </c:pt>
                <c:pt idx="932">
                  <c:v>33117</c:v>
                </c:pt>
                <c:pt idx="933">
                  <c:v>33147</c:v>
                </c:pt>
                <c:pt idx="934">
                  <c:v>33178</c:v>
                </c:pt>
                <c:pt idx="935">
                  <c:v>33208</c:v>
                </c:pt>
                <c:pt idx="936">
                  <c:v>33239</c:v>
                </c:pt>
                <c:pt idx="937">
                  <c:v>33270</c:v>
                </c:pt>
                <c:pt idx="938">
                  <c:v>33298</c:v>
                </c:pt>
                <c:pt idx="939">
                  <c:v>33329</c:v>
                </c:pt>
                <c:pt idx="940">
                  <c:v>33359</c:v>
                </c:pt>
                <c:pt idx="941">
                  <c:v>33390</c:v>
                </c:pt>
                <c:pt idx="942">
                  <c:v>33420</c:v>
                </c:pt>
                <c:pt idx="943">
                  <c:v>33451</c:v>
                </c:pt>
                <c:pt idx="944">
                  <c:v>33482</c:v>
                </c:pt>
                <c:pt idx="945">
                  <c:v>33512</c:v>
                </c:pt>
                <c:pt idx="946">
                  <c:v>33543</c:v>
                </c:pt>
                <c:pt idx="947">
                  <c:v>33573</c:v>
                </c:pt>
                <c:pt idx="948">
                  <c:v>33604</c:v>
                </c:pt>
                <c:pt idx="949">
                  <c:v>33635</c:v>
                </c:pt>
                <c:pt idx="950">
                  <c:v>33664</c:v>
                </c:pt>
                <c:pt idx="951">
                  <c:v>33695</c:v>
                </c:pt>
                <c:pt idx="952">
                  <c:v>33725</c:v>
                </c:pt>
                <c:pt idx="953">
                  <c:v>33756</c:v>
                </c:pt>
                <c:pt idx="954">
                  <c:v>33786</c:v>
                </c:pt>
                <c:pt idx="955">
                  <c:v>33817</c:v>
                </c:pt>
                <c:pt idx="956">
                  <c:v>33848</c:v>
                </c:pt>
                <c:pt idx="957">
                  <c:v>33878</c:v>
                </c:pt>
                <c:pt idx="958">
                  <c:v>33909</c:v>
                </c:pt>
                <c:pt idx="959">
                  <c:v>33939</c:v>
                </c:pt>
                <c:pt idx="960">
                  <c:v>33970</c:v>
                </c:pt>
                <c:pt idx="961">
                  <c:v>34001</c:v>
                </c:pt>
                <c:pt idx="962">
                  <c:v>34029</c:v>
                </c:pt>
                <c:pt idx="963">
                  <c:v>34060</c:v>
                </c:pt>
                <c:pt idx="964">
                  <c:v>34090</c:v>
                </c:pt>
                <c:pt idx="965">
                  <c:v>34121</c:v>
                </c:pt>
                <c:pt idx="966">
                  <c:v>34151</c:v>
                </c:pt>
                <c:pt idx="967">
                  <c:v>34182</c:v>
                </c:pt>
                <c:pt idx="968">
                  <c:v>34213</c:v>
                </c:pt>
                <c:pt idx="969">
                  <c:v>34243</c:v>
                </c:pt>
                <c:pt idx="970">
                  <c:v>34274</c:v>
                </c:pt>
                <c:pt idx="971">
                  <c:v>34304</c:v>
                </c:pt>
                <c:pt idx="972">
                  <c:v>34335</c:v>
                </c:pt>
                <c:pt idx="973">
                  <c:v>34366</c:v>
                </c:pt>
                <c:pt idx="974">
                  <c:v>34394</c:v>
                </c:pt>
                <c:pt idx="975">
                  <c:v>34425</c:v>
                </c:pt>
                <c:pt idx="976">
                  <c:v>34455</c:v>
                </c:pt>
                <c:pt idx="977">
                  <c:v>34486</c:v>
                </c:pt>
                <c:pt idx="978">
                  <c:v>34516</c:v>
                </c:pt>
                <c:pt idx="979">
                  <c:v>34547</c:v>
                </c:pt>
                <c:pt idx="980">
                  <c:v>34578</c:v>
                </c:pt>
                <c:pt idx="981">
                  <c:v>34608</c:v>
                </c:pt>
                <c:pt idx="982">
                  <c:v>34639</c:v>
                </c:pt>
                <c:pt idx="983">
                  <c:v>34669</c:v>
                </c:pt>
                <c:pt idx="984">
                  <c:v>34700</c:v>
                </c:pt>
                <c:pt idx="985">
                  <c:v>34731</c:v>
                </c:pt>
                <c:pt idx="986">
                  <c:v>34759</c:v>
                </c:pt>
                <c:pt idx="987">
                  <c:v>34790</c:v>
                </c:pt>
                <c:pt idx="988">
                  <c:v>34820</c:v>
                </c:pt>
                <c:pt idx="989">
                  <c:v>34851</c:v>
                </c:pt>
                <c:pt idx="990">
                  <c:v>34881</c:v>
                </c:pt>
                <c:pt idx="991">
                  <c:v>34912</c:v>
                </c:pt>
                <c:pt idx="992">
                  <c:v>34943</c:v>
                </c:pt>
                <c:pt idx="993">
                  <c:v>34973</c:v>
                </c:pt>
                <c:pt idx="994">
                  <c:v>35004</c:v>
                </c:pt>
                <c:pt idx="995">
                  <c:v>35034</c:v>
                </c:pt>
                <c:pt idx="996">
                  <c:v>35065</c:v>
                </c:pt>
                <c:pt idx="997">
                  <c:v>35096</c:v>
                </c:pt>
                <c:pt idx="998">
                  <c:v>35125</c:v>
                </c:pt>
                <c:pt idx="999">
                  <c:v>35156</c:v>
                </c:pt>
                <c:pt idx="1000">
                  <c:v>35186</c:v>
                </c:pt>
                <c:pt idx="1001">
                  <c:v>35217</c:v>
                </c:pt>
                <c:pt idx="1002">
                  <c:v>35247</c:v>
                </c:pt>
                <c:pt idx="1003">
                  <c:v>35278</c:v>
                </c:pt>
                <c:pt idx="1004">
                  <c:v>35309</c:v>
                </c:pt>
                <c:pt idx="1005">
                  <c:v>35339</c:v>
                </c:pt>
                <c:pt idx="1006">
                  <c:v>35370</c:v>
                </c:pt>
                <c:pt idx="1007">
                  <c:v>35400</c:v>
                </c:pt>
                <c:pt idx="1008">
                  <c:v>35431</c:v>
                </c:pt>
                <c:pt idx="1009">
                  <c:v>35462</c:v>
                </c:pt>
                <c:pt idx="1010">
                  <c:v>35490</c:v>
                </c:pt>
                <c:pt idx="1011">
                  <c:v>35521</c:v>
                </c:pt>
                <c:pt idx="1012">
                  <c:v>35551</c:v>
                </c:pt>
                <c:pt idx="1013">
                  <c:v>35582</c:v>
                </c:pt>
                <c:pt idx="1014">
                  <c:v>35612</c:v>
                </c:pt>
                <c:pt idx="1015">
                  <c:v>35643</c:v>
                </c:pt>
                <c:pt idx="1016">
                  <c:v>35674</c:v>
                </c:pt>
                <c:pt idx="1017">
                  <c:v>35704</c:v>
                </c:pt>
                <c:pt idx="1018">
                  <c:v>35735</c:v>
                </c:pt>
                <c:pt idx="1019">
                  <c:v>35765</c:v>
                </c:pt>
                <c:pt idx="1020">
                  <c:v>35796</c:v>
                </c:pt>
                <c:pt idx="1021">
                  <c:v>35827</c:v>
                </c:pt>
                <c:pt idx="1022">
                  <c:v>35855</c:v>
                </c:pt>
                <c:pt idx="1023">
                  <c:v>35886</c:v>
                </c:pt>
                <c:pt idx="1024">
                  <c:v>35916</c:v>
                </c:pt>
                <c:pt idx="1025">
                  <c:v>35947</c:v>
                </c:pt>
                <c:pt idx="1026">
                  <c:v>35977</c:v>
                </c:pt>
                <c:pt idx="1027">
                  <c:v>36008</c:v>
                </c:pt>
                <c:pt idx="1028">
                  <c:v>36039</c:v>
                </c:pt>
                <c:pt idx="1029">
                  <c:v>36069</c:v>
                </c:pt>
                <c:pt idx="1030">
                  <c:v>36100</c:v>
                </c:pt>
                <c:pt idx="1031">
                  <c:v>36130</c:v>
                </c:pt>
                <c:pt idx="1032">
                  <c:v>36161</c:v>
                </c:pt>
                <c:pt idx="1033">
                  <c:v>36192</c:v>
                </c:pt>
                <c:pt idx="1034">
                  <c:v>36220</c:v>
                </c:pt>
                <c:pt idx="1035">
                  <c:v>36251</c:v>
                </c:pt>
                <c:pt idx="1036">
                  <c:v>36281</c:v>
                </c:pt>
                <c:pt idx="1037">
                  <c:v>36312</c:v>
                </c:pt>
                <c:pt idx="1038">
                  <c:v>36342</c:v>
                </c:pt>
                <c:pt idx="1039">
                  <c:v>36373</c:v>
                </c:pt>
                <c:pt idx="1040">
                  <c:v>36404</c:v>
                </c:pt>
                <c:pt idx="1041">
                  <c:v>36434</c:v>
                </c:pt>
                <c:pt idx="1042">
                  <c:v>36465</c:v>
                </c:pt>
                <c:pt idx="1043">
                  <c:v>36495</c:v>
                </c:pt>
                <c:pt idx="1044">
                  <c:v>36526</c:v>
                </c:pt>
                <c:pt idx="1045">
                  <c:v>36557</c:v>
                </c:pt>
                <c:pt idx="1046">
                  <c:v>36586</c:v>
                </c:pt>
                <c:pt idx="1047">
                  <c:v>36617</c:v>
                </c:pt>
                <c:pt idx="1048">
                  <c:v>36647</c:v>
                </c:pt>
                <c:pt idx="1049">
                  <c:v>36678</c:v>
                </c:pt>
                <c:pt idx="1050">
                  <c:v>36708</c:v>
                </c:pt>
                <c:pt idx="1051">
                  <c:v>36739</c:v>
                </c:pt>
                <c:pt idx="1052">
                  <c:v>36770</c:v>
                </c:pt>
                <c:pt idx="1053">
                  <c:v>36800</c:v>
                </c:pt>
                <c:pt idx="1054">
                  <c:v>36831</c:v>
                </c:pt>
                <c:pt idx="1055">
                  <c:v>36861</c:v>
                </c:pt>
                <c:pt idx="1056">
                  <c:v>36892</c:v>
                </c:pt>
                <c:pt idx="1057">
                  <c:v>36923</c:v>
                </c:pt>
                <c:pt idx="1058">
                  <c:v>36951</c:v>
                </c:pt>
                <c:pt idx="1059">
                  <c:v>36982</c:v>
                </c:pt>
                <c:pt idx="1060">
                  <c:v>37012</c:v>
                </c:pt>
                <c:pt idx="1061">
                  <c:v>37043</c:v>
                </c:pt>
                <c:pt idx="1062">
                  <c:v>37073</c:v>
                </c:pt>
                <c:pt idx="1063">
                  <c:v>37104</c:v>
                </c:pt>
                <c:pt idx="1064">
                  <c:v>37135</c:v>
                </c:pt>
                <c:pt idx="1065">
                  <c:v>37165</c:v>
                </c:pt>
                <c:pt idx="1066">
                  <c:v>37196</c:v>
                </c:pt>
                <c:pt idx="1067">
                  <c:v>37226</c:v>
                </c:pt>
                <c:pt idx="1068">
                  <c:v>37257</c:v>
                </c:pt>
                <c:pt idx="1069">
                  <c:v>37288</c:v>
                </c:pt>
                <c:pt idx="1070">
                  <c:v>37316</c:v>
                </c:pt>
                <c:pt idx="1071">
                  <c:v>37347</c:v>
                </c:pt>
                <c:pt idx="1072">
                  <c:v>37377</c:v>
                </c:pt>
                <c:pt idx="1073">
                  <c:v>37408</c:v>
                </c:pt>
                <c:pt idx="1074">
                  <c:v>37438</c:v>
                </c:pt>
                <c:pt idx="1075">
                  <c:v>37469</c:v>
                </c:pt>
                <c:pt idx="1076">
                  <c:v>37500</c:v>
                </c:pt>
                <c:pt idx="1077">
                  <c:v>37530</c:v>
                </c:pt>
                <c:pt idx="1078">
                  <c:v>37561</c:v>
                </c:pt>
                <c:pt idx="1079">
                  <c:v>37591</c:v>
                </c:pt>
                <c:pt idx="1080">
                  <c:v>37622</c:v>
                </c:pt>
                <c:pt idx="1081">
                  <c:v>37653</c:v>
                </c:pt>
                <c:pt idx="1082">
                  <c:v>37681</c:v>
                </c:pt>
                <c:pt idx="1083">
                  <c:v>37712</c:v>
                </c:pt>
                <c:pt idx="1084">
                  <c:v>37742</c:v>
                </c:pt>
                <c:pt idx="1085">
                  <c:v>37773</c:v>
                </c:pt>
                <c:pt idx="1086">
                  <c:v>37803</c:v>
                </c:pt>
                <c:pt idx="1087">
                  <c:v>37834</c:v>
                </c:pt>
                <c:pt idx="1088">
                  <c:v>37865</c:v>
                </c:pt>
                <c:pt idx="1089">
                  <c:v>37895</c:v>
                </c:pt>
                <c:pt idx="1090">
                  <c:v>37926</c:v>
                </c:pt>
                <c:pt idx="1091">
                  <c:v>37956</c:v>
                </c:pt>
                <c:pt idx="1092">
                  <c:v>37987</c:v>
                </c:pt>
                <c:pt idx="1093">
                  <c:v>38018</c:v>
                </c:pt>
                <c:pt idx="1094">
                  <c:v>38047</c:v>
                </c:pt>
                <c:pt idx="1095">
                  <c:v>38078</c:v>
                </c:pt>
                <c:pt idx="1096">
                  <c:v>38108</c:v>
                </c:pt>
                <c:pt idx="1097">
                  <c:v>38139</c:v>
                </c:pt>
                <c:pt idx="1098">
                  <c:v>38169</c:v>
                </c:pt>
                <c:pt idx="1099">
                  <c:v>38200</c:v>
                </c:pt>
                <c:pt idx="1100">
                  <c:v>38231</c:v>
                </c:pt>
                <c:pt idx="1101">
                  <c:v>38261</c:v>
                </c:pt>
                <c:pt idx="1102">
                  <c:v>38292</c:v>
                </c:pt>
                <c:pt idx="1103">
                  <c:v>38322</c:v>
                </c:pt>
                <c:pt idx="1104">
                  <c:v>38353</c:v>
                </c:pt>
                <c:pt idx="1105">
                  <c:v>38384</c:v>
                </c:pt>
                <c:pt idx="1106">
                  <c:v>38412</c:v>
                </c:pt>
                <c:pt idx="1107">
                  <c:v>38443</c:v>
                </c:pt>
                <c:pt idx="1108">
                  <c:v>38473</c:v>
                </c:pt>
                <c:pt idx="1109">
                  <c:v>38504</c:v>
                </c:pt>
                <c:pt idx="1110">
                  <c:v>38534</c:v>
                </c:pt>
                <c:pt idx="1111">
                  <c:v>38565</c:v>
                </c:pt>
                <c:pt idx="1112">
                  <c:v>38596</c:v>
                </c:pt>
                <c:pt idx="1113">
                  <c:v>38626</c:v>
                </c:pt>
                <c:pt idx="1114">
                  <c:v>38657</c:v>
                </c:pt>
                <c:pt idx="1115">
                  <c:v>38687</c:v>
                </c:pt>
                <c:pt idx="1116">
                  <c:v>38718</c:v>
                </c:pt>
                <c:pt idx="1117">
                  <c:v>38749</c:v>
                </c:pt>
                <c:pt idx="1118">
                  <c:v>38777</c:v>
                </c:pt>
                <c:pt idx="1119">
                  <c:v>38808</c:v>
                </c:pt>
                <c:pt idx="1120">
                  <c:v>38838</c:v>
                </c:pt>
                <c:pt idx="1121">
                  <c:v>38869</c:v>
                </c:pt>
                <c:pt idx="1122">
                  <c:v>38899</c:v>
                </c:pt>
                <c:pt idx="1123">
                  <c:v>38930</c:v>
                </c:pt>
                <c:pt idx="1124">
                  <c:v>38961</c:v>
                </c:pt>
                <c:pt idx="1125">
                  <c:v>38991</c:v>
                </c:pt>
                <c:pt idx="1126">
                  <c:v>39022</c:v>
                </c:pt>
                <c:pt idx="1127">
                  <c:v>39052</c:v>
                </c:pt>
                <c:pt idx="1128">
                  <c:v>39083</c:v>
                </c:pt>
                <c:pt idx="1129">
                  <c:v>39114</c:v>
                </c:pt>
                <c:pt idx="1130">
                  <c:v>39142</c:v>
                </c:pt>
                <c:pt idx="1131">
                  <c:v>39173</c:v>
                </c:pt>
                <c:pt idx="1132">
                  <c:v>39203</c:v>
                </c:pt>
                <c:pt idx="1133">
                  <c:v>39234</c:v>
                </c:pt>
                <c:pt idx="1134">
                  <c:v>39264</c:v>
                </c:pt>
                <c:pt idx="1135">
                  <c:v>39295</c:v>
                </c:pt>
                <c:pt idx="1136">
                  <c:v>39326</c:v>
                </c:pt>
                <c:pt idx="1137">
                  <c:v>39356</c:v>
                </c:pt>
                <c:pt idx="1138">
                  <c:v>39387</c:v>
                </c:pt>
                <c:pt idx="1139">
                  <c:v>39417</c:v>
                </c:pt>
                <c:pt idx="1140">
                  <c:v>39448</c:v>
                </c:pt>
                <c:pt idx="1141">
                  <c:v>39479</c:v>
                </c:pt>
                <c:pt idx="1142">
                  <c:v>39508</c:v>
                </c:pt>
                <c:pt idx="1143">
                  <c:v>39539</c:v>
                </c:pt>
                <c:pt idx="1144">
                  <c:v>39569</c:v>
                </c:pt>
                <c:pt idx="1145">
                  <c:v>39600</c:v>
                </c:pt>
                <c:pt idx="1146">
                  <c:v>39630</c:v>
                </c:pt>
                <c:pt idx="1147">
                  <c:v>39661</c:v>
                </c:pt>
                <c:pt idx="1148">
                  <c:v>39692</c:v>
                </c:pt>
                <c:pt idx="1149">
                  <c:v>39722</c:v>
                </c:pt>
                <c:pt idx="1150">
                  <c:v>39753</c:v>
                </c:pt>
                <c:pt idx="1151">
                  <c:v>39783</c:v>
                </c:pt>
                <c:pt idx="1152">
                  <c:v>39814</c:v>
                </c:pt>
                <c:pt idx="1153">
                  <c:v>39845</c:v>
                </c:pt>
                <c:pt idx="1154">
                  <c:v>39873</c:v>
                </c:pt>
                <c:pt idx="1155">
                  <c:v>39904</c:v>
                </c:pt>
                <c:pt idx="1156">
                  <c:v>39934</c:v>
                </c:pt>
                <c:pt idx="1157">
                  <c:v>39965</c:v>
                </c:pt>
                <c:pt idx="1158">
                  <c:v>39995</c:v>
                </c:pt>
                <c:pt idx="1159">
                  <c:v>40026</c:v>
                </c:pt>
                <c:pt idx="1160">
                  <c:v>40057</c:v>
                </c:pt>
                <c:pt idx="1161">
                  <c:v>40087</c:v>
                </c:pt>
                <c:pt idx="1162">
                  <c:v>40118</c:v>
                </c:pt>
                <c:pt idx="1163">
                  <c:v>40148</c:v>
                </c:pt>
                <c:pt idx="1164">
                  <c:v>40179</c:v>
                </c:pt>
                <c:pt idx="1165">
                  <c:v>40210</c:v>
                </c:pt>
                <c:pt idx="1166">
                  <c:v>40238</c:v>
                </c:pt>
                <c:pt idx="1167">
                  <c:v>40269</c:v>
                </c:pt>
                <c:pt idx="1168">
                  <c:v>40299</c:v>
                </c:pt>
                <c:pt idx="1169">
                  <c:v>40330</c:v>
                </c:pt>
                <c:pt idx="1170">
                  <c:v>40360</c:v>
                </c:pt>
                <c:pt idx="1171">
                  <c:v>40391</c:v>
                </c:pt>
                <c:pt idx="1172">
                  <c:v>40422</c:v>
                </c:pt>
                <c:pt idx="1173">
                  <c:v>40452</c:v>
                </c:pt>
                <c:pt idx="1174">
                  <c:v>40483</c:v>
                </c:pt>
                <c:pt idx="1175">
                  <c:v>40513</c:v>
                </c:pt>
                <c:pt idx="1176">
                  <c:v>40544</c:v>
                </c:pt>
                <c:pt idx="1177">
                  <c:v>40575</c:v>
                </c:pt>
                <c:pt idx="1178">
                  <c:v>40603</c:v>
                </c:pt>
                <c:pt idx="1179">
                  <c:v>40634</c:v>
                </c:pt>
                <c:pt idx="1180">
                  <c:v>40664</c:v>
                </c:pt>
                <c:pt idx="1181">
                  <c:v>40695</c:v>
                </c:pt>
                <c:pt idx="1182">
                  <c:v>40725</c:v>
                </c:pt>
                <c:pt idx="1183">
                  <c:v>40756</c:v>
                </c:pt>
                <c:pt idx="1184">
                  <c:v>40787</c:v>
                </c:pt>
                <c:pt idx="1185">
                  <c:v>40817</c:v>
                </c:pt>
                <c:pt idx="1186">
                  <c:v>40848</c:v>
                </c:pt>
                <c:pt idx="1187">
                  <c:v>40878</c:v>
                </c:pt>
                <c:pt idx="1188">
                  <c:v>40909</c:v>
                </c:pt>
                <c:pt idx="1189">
                  <c:v>40940</c:v>
                </c:pt>
                <c:pt idx="1190">
                  <c:v>40969</c:v>
                </c:pt>
                <c:pt idx="1191">
                  <c:v>41000</c:v>
                </c:pt>
                <c:pt idx="1192">
                  <c:v>41030</c:v>
                </c:pt>
                <c:pt idx="1193">
                  <c:v>41061</c:v>
                </c:pt>
                <c:pt idx="1194">
                  <c:v>41091</c:v>
                </c:pt>
                <c:pt idx="1195">
                  <c:v>41122</c:v>
                </c:pt>
                <c:pt idx="1196">
                  <c:v>41153</c:v>
                </c:pt>
                <c:pt idx="1197">
                  <c:v>41183</c:v>
                </c:pt>
                <c:pt idx="1198">
                  <c:v>41214</c:v>
                </c:pt>
                <c:pt idx="1199">
                  <c:v>41244</c:v>
                </c:pt>
                <c:pt idx="1200">
                  <c:v>41275</c:v>
                </c:pt>
                <c:pt idx="1201">
                  <c:v>41306</c:v>
                </c:pt>
                <c:pt idx="1202">
                  <c:v>41334</c:v>
                </c:pt>
                <c:pt idx="1203">
                  <c:v>41365</c:v>
                </c:pt>
                <c:pt idx="1204">
                  <c:v>41395</c:v>
                </c:pt>
                <c:pt idx="1205">
                  <c:v>41426</c:v>
                </c:pt>
                <c:pt idx="1206">
                  <c:v>41456</c:v>
                </c:pt>
                <c:pt idx="1207">
                  <c:v>41487</c:v>
                </c:pt>
                <c:pt idx="1208">
                  <c:v>41518</c:v>
                </c:pt>
                <c:pt idx="1209">
                  <c:v>41548</c:v>
                </c:pt>
                <c:pt idx="1210">
                  <c:v>41579</c:v>
                </c:pt>
                <c:pt idx="1211">
                  <c:v>41609</c:v>
                </c:pt>
                <c:pt idx="1212">
                  <c:v>41640</c:v>
                </c:pt>
                <c:pt idx="1213">
                  <c:v>41671</c:v>
                </c:pt>
                <c:pt idx="1214">
                  <c:v>41699</c:v>
                </c:pt>
                <c:pt idx="1215">
                  <c:v>41730</c:v>
                </c:pt>
                <c:pt idx="1216">
                  <c:v>41760</c:v>
                </c:pt>
                <c:pt idx="1217">
                  <c:v>41791</c:v>
                </c:pt>
                <c:pt idx="1218">
                  <c:v>41821</c:v>
                </c:pt>
                <c:pt idx="1219">
                  <c:v>41852</c:v>
                </c:pt>
                <c:pt idx="1220">
                  <c:v>41883</c:v>
                </c:pt>
                <c:pt idx="1221">
                  <c:v>41913</c:v>
                </c:pt>
                <c:pt idx="1222">
                  <c:v>41944</c:v>
                </c:pt>
                <c:pt idx="1223">
                  <c:v>41974</c:v>
                </c:pt>
                <c:pt idx="1224">
                  <c:v>42005</c:v>
                </c:pt>
                <c:pt idx="1225">
                  <c:v>42036</c:v>
                </c:pt>
                <c:pt idx="1226">
                  <c:v>42064</c:v>
                </c:pt>
                <c:pt idx="1227">
                  <c:v>42095</c:v>
                </c:pt>
                <c:pt idx="1228">
                  <c:v>42125</c:v>
                </c:pt>
                <c:pt idx="1229">
                  <c:v>42156</c:v>
                </c:pt>
                <c:pt idx="1230">
                  <c:v>42186</c:v>
                </c:pt>
                <c:pt idx="1231">
                  <c:v>42217</c:v>
                </c:pt>
                <c:pt idx="1232">
                  <c:v>42248</c:v>
                </c:pt>
                <c:pt idx="1233">
                  <c:v>42278</c:v>
                </c:pt>
                <c:pt idx="1234">
                  <c:v>42309</c:v>
                </c:pt>
                <c:pt idx="1235">
                  <c:v>42339</c:v>
                </c:pt>
                <c:pt idx="1236">
                  <c:v>42370</c:v>
                </c:pt>
                <c:pt idx="1237">
                  <c:v>42401</c:v>
                </c:pt>
                <c:pt idx="1238">
                  <c:v>42430</c:v>
                </c:pt>
                <c:pt idx="1239">
                  <c:v>42461</c:v>
                </c:pt>
                <c:pt idx="1240">
                  <c:v>42491</c:v>
                </c:pt>
                <c:pt idx="1241">
                  <c:v>42522</c:v>
                </c:pt>
                <c:pt idx="1242">
                  <c:v>42552</c:v>
                </c:pt>
                <c:pt idx="1243">
                  <c:v>42583</c:v>
                </c:pt>
                <c:pt idx="1244">
                  <c:v>42614</c:v>
                </c:pt>
                <c:pt idx="1245">
                  <c:v>42644</c:v>
                </c:pt>
                <c:pt idx="1246">
                  <c:v>42675</c:v>
                </c:pt>
                <c:pt idx="1247">
                  <c:v>42705</c:v>
                </c:pt>
                <c:pt idx="1248">
                  <c:v>42736</c:v>
                </c:pt>
                <c:pt idx="1249">
                  <c:v>42767</c:v>
                </c:pt>
                <c:pt idx="1250">
                  <c:v>42795</c:v>
                </c:pt>
                <c:pt idx="1251">
                  <c:v>42826</c:v>
                </c:pt>
                <c:pt idx="1252">
                  <c:v>42856</c:v>
                </c:pt>
                <c:pt idx="1253">
                  <c:v>42887</c:v>
                </c:pt>
                <c:pt idx="1254">
                  <c:v>42917</c:v>
                </c:pt>
                <c:pt idx="1255">
                  <c:v>42948</c:v>
                </c:pt>
                <c:pt idx="1256">
                  <c:v>42979</c:v>
                </c:pt>
                <c:pt idx="1257">
                  <c:v>43009</c:v>
                </c:pt>
                <c:pt idx="1258">
                  <c:v>43040</c:v>
                </c:pt>
                <c:pt idx="1259">
                  <c:v>43070</c:v>
                </c:pt>
                <c:pt idx="1260">
                  <c:v>43101</c:v>
                </c:pt>
                <c:pt idx="1261">
                  <c:v>43132</c:v>
                </c:pt>
                <c:pt idx="1262">
                  <c:v>43160</c:v>
                </c:pt>
                <c:pt idx="1263">
                  <c:v>43191</c:v>
                </c:pt>
                <c:pt idx="1264">
                  <c:v>43221</c:v>
                </c:pt>
                <c:pt idx="1265">
                  <c:v>43252</c:v>
                </c:pt>
                <c:pt idx="1266">
                  <c:v>43282</c:v>
                </c:pt>
                <c:pt idx="1267">
                  <c:v>43313</c:v>
                </c:pt>
                <c:pt idx="1268">
                  <c:v>43344</c:v>
                </c:pt>
                <c:pt idx="1269">
                  <c:v>43374</c:v>
                </c:pt>
                <c:pt idx="1270">
                  <c:v>43405</c:v>
                </c:pt>
                <c:pt idx="1271">
                  <c:v>43435</c:v>
                </c:pt>
                <c:pt idx="1272">
                  <c:v>43466</c:v>
                </c:pt>
                <c:pt idx="1273">
                  <c:v>43497</c:v>
                </c:pt>
                <c:pt idx="1274">
                  <c:v>43525</c:v>
                </c:pt>
                <c:pt idx="1275">
                  <c:v>43556</c:v>
                </c:pt>
                <c:pt idx="1276">
                  <c:v>43586</c:v>
                </c:pt>
                <c:pt idx="1277">
                  <c:v>43617</c:v>
                </c:pt>
                <c:pt idx="1278">
                  <c:v>43647</c:v>
                </c:pt>
                <c:pt idx="1279">
                  <c:v>43678</c:v>
                </c:pt>
                <c:pt idx="1280">
                  <c:v>43709</c:v>
                </c:pt>
                <c:pt idx="1281">
                  <c:v>43739</c:v>
                </c:pt>
                <c:pt idx="1282">
                  <c:v>43770</c:v>
                </c:pt>
                <c:pt idx="1283">
                  <c:v>43800</c:v>
                </c:pt>
                <c:pt idx="1284">
                  <c:v>43831</c:v>
                </c:pt>
                <c:pt idx="1285">
                  <c:v>43862</c:v>
                </c:pt>
                <c:pt idx="1286">
                  <c:v>43891</c:v>
                </c:pt>
                <c:pt idx="1287">
                  <c:v>43922</c:v>
                </c:pt>
                <c:pt idx="1288">
                  <c:v>43952</c:v>
                </c:pt>
                <c:pt idx="1289">
                  <c:v>43983</c:v>
                </c:pt>
                <c:pt idx="1290">
                  <c:v>44013</c:v>
                </c:pt>
                <c:pt idx="1291">
                  <c:v>44044</c:v>
                </c:pt>
                <c:pt idx="1292">
                  <c:v>44075</c:v>
                </c:pt>
                <c:pt idx="1293">
                  <c:v>44105</c:v>
                </c:pt>
                <c:pt idx="1294">
                  <c:v>44136</c:v>
                </c:pt>
                <c:pt idx="1295">
                  <c:v>44166</c:v>
                </c:pt>
                <c:pt idx="1296">
                  <c:v>44197</c:v>
                </c:pt>
              </c:numCache>
            </c:numRef>
          </c:cat>
          <c:val>
            <c:numRef>
              <c:f>'PPI All Commodities'!$D$2:$D$2000</c:f>
              <c:numCache>
                <c:formatCode>0.00%</c:formatCode>
                <c:ptCount val="1999"/>
                <c:pt idx="12">
                  <c:v>-2.4793388429751984E-2</c:v>
                </c:pt>
                <c:pt idx="13">
                  <c:v>-1.6666666666666607E-2</c:v>
                </c:pt>
                <c:pt idx="14">
                  <c:v>-2.5000000000000022E-2</c:v>
                </c:pt>
                <c:pt idx="15">
                  <c:v>-2.5000000000000022E-2</c:v>
                </c:pt>
                <c:pt idx="16">
                  <c:v>-2.5210084033613467E-2</c:v>
                </c:pt>
                <c:pt idx="17">
                  <c:v>-2.5210084033613467E-2</c:v>
                </c:pt>
                <c:pt idx="18">
                  <c:v>-3.3333333333333326E-2</c:v>
                </c:pt>
                <c:pt idx="19">
                  <c:v>0</c:v>
                </c:pt>
                <c:pt idx="20">
                  <c:v>-8.1967213114754189E-3</c:v>
                </c:pt>
                <c:pt idx="21">
                  <c:v>-4.0983606557377095E-2</c:v>
                </c:pt>
                <c:pt idx="22">
                  <c:v>-3.3057851239669422E-2</c:v>
                </c:pt>
                <c:pt idx="23">
                  <c:v>-2.5210084033613467E-2</c:v>
                </c:pt>
                <c:pt idx="24">
                  <c:v>0</c:v>
                </c:pt>
                <c:pt idx="25">
                  <c:v>0</c:v>
                </c:pt>
                <c:pt idx="26">
                  <c:v>8.5470085470087387E-3</c:v>
                </c:pt>
                <c:pt idx="27">
                  <c:v>8.5470085470087387E-3</c:v>
                </c:pt>
                <c:pt idx="28">
                  <c:v>2.5862068965517349E-2</c:v>
                </c:pt>
                <c:pt idx="29">
                  <c:v>1.7241379310344973E-2</c:v>
                </c:pt>
                <c:pt idx="30">
                  <c:v>2.5862068965517349E-2</c:v>
                </c:pt>
                <c:pt idx="31">
                  <c:v>-1.6666666666666607E-2</c:v>
                </c:pt>
                <c:pt idx="32">
                  <c:v>-2.4793388429751984E-2</c:v>
                </c:pt>
                <c:pt idx="33">
                  <c:v>3.4188034188034289E-2</c:v>
                </c:pt>
                <c:pt idx="34">
                  <c:v>5.1282051282051322E-2</c:v>
                </c:pt>
                <c:pt idx="35">
                  <c:v>0.10344827586206895</c:v>
                </c:pt>
                <c:pt idx="36">
                  <c:v>0.12711864406779649</c:v>
                </c:pt>
                <c:pt idx="37">
                  <c:v>0.14406779661016933</c:v>
                </c:pt>
                <c:pt idx="38">
                  <c:v>0.17796610169491522</c:v>
                </c:pt>
                <c:pt idx="39">
                  <c:v>0.19491525423728806</c:v>
                </c:pt>
                <c:pt idx="40">
                  <c:v>0.19327731092436973</c:v>
                </c:pt>
                <c:pt idx="41">
                  <c:v>0.2118644067796609</c:v>
                </c:pt>
                <c:pt idx="42">
                  <c:v>0.2100840336134453</c:v>
                </c:pt>
                <c:pt idx="43">
                  <c:v>0.24576271186440657</c:v>
                </c:pt>
                <c:pt idx="44">
                  <c:v>0.27118644067796605</c:v>
                </c:pt>
                <c:pt idx="45">
                  <c:v>0.29752066115702469</c:v>
                </c:pt>
                <c:pt idx="46">
                  <c:v>0.36585365853658525</c:v>
                </c:pt>
                <c:pt idx="47">
                  <c:v>0.3359375</c:v>
                </c:pt>
                <c:pt idx="48">
                  <c:v>0.32330827067669166</c:v>
                </c:pt>
                <c:pt idx="49">
                  <c:v>0.33333333333333326</c:v>
                </c:pt>
                <c:pt idx="50">
                  <c:v>0.33093525179856109</c:v>
                </c:pt>
                <c:pt idx="51">
                  <c:v>0.39716312056737579</c:v>
                </c:pt>
                <c:pt idx="52">
                  <c:v>0.46478873239436624</c:v>
                </c:pt>
                <c:pt idx="53">
                  <c:v>0.46853146853146854</c:v>
                </c:pt>
                <c:pt idx="54">
                  <c:v>0.4722222222222221</c:v>
                </c:pt>
                <c:pt idx="55">
                  <c:v>0.46258503401360551</c:v>
                </c:pt>
                <c:pt idx="56">
                  <c:v>0.42000000000000015</c:v>
                </c:pt>
                <c:pt idx="57">
                  <c:v>0.34394904458598741</c:v>
                </c:pt>
                <c:pt idx="58">
                  <c:v>0.26190476190476186</c:v>
                </c:pt>
                <c:pt idx="59">
                  <c:v>0.23976608187134496</c:v>
                </c:pt>
                <c:pt idx="60">
                  <c:v>0.22727272727272729</c:v>
                </c:pt>
                <c:pt idx="61">
                  <c:v>0.17222222222222228</c:v>
                </c:pt>
                <c:pt idx="62">
                  <c:v>0.17837837837837833</c:v>
                </c:pt>
                <c:pt idx="63">
                  <c:v>0.12182741116751283</c:v>
                </c:pt>
                <c:pt idx="64">
                  <c:v>6.25E-2</c:v>
                </c:pt>
                <c:pt idx="65">
                  <c:v>5.7142857142857162E-2</c:v>
                </c:pt>
                <c:pt idx="66">
                  <c:v>7.0754716981132004E-2</c:v>
                </c:pt>
                <c:pt idx="67">
                  <c:v>7.9069767441860339E-2</c:v>
                </c:pt>
                <c:pt idx="68">
                  <c:v>0.11267605633802802</c:v>
                </c:pt>
                <c:pt idx="69">
                  <c:v>0.11374407582938373</c:v>
                </c:pt>
                <c:pt idx="70">
                  <c:v>0.10849056603773599</c:v>
                </c:pt>
                <c:pt idx="71">
                  <c:v>0.10849056603773599</c:v>
                </c:pt>
                <c:pt idx="72">
                  <c:v>7.4074074074073959E-2</c:v>
                </c:pt>
                <c:pt idx="73">
                  <c:v>6.1611374407582797E-2</c:v>
                </c:pt>
                <c:pt idx="74">
                  <c:v>3.669724770642202E-2</c:v>
                </c:pt>
                <c:pt idx="75">
                  <c:v>3.6199095022624306E-2</c:v>
                </c:pt>
                <c:pt idx="76">
                  <c:v>5.4298642533936681E-2</c:v>
                </c:pt>
                <c:pt idx="77">
                  <c:v>5.4054054054053946E-2</c:v>
                </c:pt>
                <c:pt idx="78">
                  <c:v>7.0484581497797461E-2</c:v>
                </c:pt>
                <c:pt idx="79">
                  <c:v>7.3275862068965525E-2</c:v>
                </c:pt>
                <c:pt idx="80">
                  <c:v>2.5316455696202667E-2</c:v>
                </c:pt>
                <c:pt idx="81">
                  <c:v>3.8297872340425476E-2</c:v>
                </c:pt>
                <c:pt idx="82">
                  <c:v>5.9574468085106247E-2</c:v>
                </c:pt>
                <c:pt idx="83">
                  <c:v>0.1063829787234043</c:v>
                </c:pt>
                <c:pt idx="84">
                  <c:v>0.17241379310344818</c:v>
                </c:pt>
                <c:pt idx="85">
                  <c:v>0.2098214285714286</c:v>
                </c:pt>
                <c:pt idx="86">
                  <c:v>0.20796460176991149</c:v>
                </c:pt>
                <c:pt idx="87">
                  <c:v>0.24454148471615733</c:v>
                </c:pt>
                <c:pt idx="88">
                  <c:v>0.23605150214592263</c:v>
                </c:pt>
                <c:pt idx="89">
                  <c:v>0.22649572649572658</c:v>
                </c:pt>
                <c:pt idx="90">
                  <c:v>0.17695473251028804</c:v>
                </c:pt>
                <c:pt idx="91">
                  <c:v>0.11646586345381538</c:v>
                </c:pt>
                <c:pt idx="92">
                  <c:v>0.10288065843621408</c:v>
                </c:pt>
                <c:pt idx="93">
                  <c:v>2.0491803278688492E-2</c:v>
                </c:pt>
                <c:pt idx="94">
                  <c:v>-7.6305220883534086E-2</c:v>
                </c:pt>
                <c:pt idx="95">
                  <c:v>-0.19999999999999996</c:v>
                </c:pt>
                <c:pt idx="96">
                  <c:v>-0.27941176470588225</c:v>
                </c:pt>
                <c:pt idx="97">
                  <c:v>-0.33210332103321027</c:v>
                </c:pt>
                <c:pt idx="98">
                  <c:v>-0.35164835164835173</c:v>
                </c:pt>
                <c:pt idx="99">
                  <c:v>-0.40350877192982459</c:v>
                </c:pt>
                <c:pt idx="100">
                  <c:v>-0.42361111111111105</c:v>
                </c:pt>
                <c:pt idx="101">
                  <c:v>-0.43902439024390238</c:v>
                </c:pt>
                <c:pt idx="102">
                  <c:v>-0.43706293706293708</c:v>
                </c:pt>
                <c:pt idx="103">
                  <c:v>-0.42086330935251792</c:v>
                </c:pt>
                <c:pt idx="104">
                  <c:v>-0.39925373134328357</c:v>
                </c:pt>
                <c:pt idx="105">
                  <c:v>-0.3493975903614458</c:v>
                </c:pt>
                <c:pt idx="106">
                  <c:v>-0.29565217391304355</c:v>
                </c:pt>
                <c:pt idx="107">
                  <c:v>-0.23076923076923084</c:v>
                </c:pt>
                <c:pt idx="108">
                  <c:v>-0.19897959183673475</c:v>
                </c:pt>
                <c:pt idx="109">
                  <c:v>-0.11602209944751385</c:v>
                </c:pt>
                <c:pt idx="110">
                  <c:v>-9.6045197740112997E-2</c:v>
                </c:pt>
                <c:pt idx="111">
                  <c:v>-5.2941176470588158E-2</c:v>
                </c:pt>
                <c:pt idx="112">
                  <c:v>0</c:v>
                </c:pt>
                <c:pt idx="113">
                  <c:v>3.105590062111796E-2</c:v>
                </c:pt>
                <c:pt idx="114">
                  <c:v>6.211180124223592E-2</c:v>
                </c:pt>
                <c:pt idx="115">
                  <c:v>5.5900621118012417E-2</c:v>
                </c:pt>
                <c:pt idx="116">
                  <c:v>6.211180124223592E-2</c:v>
                </c:pt>
                <c:pt idx="117">
                  <c:v>6.1728395061728447E-2</c:v>
                </c:pt>
                <c:pt idx="118">
                  <c:v>6.7901234567901314E-2</c:v>
                </c:pt>
                <c:pt idx="119">
                  <c:v>8.1250000000000044E-2</c:v>
                </c:pt>
                <c:pt idx="120">
                  <c:v>0.12101910828025497</c:v>
                </c:pt>
                <c:pt idx="121">
                  <c:v>0.11250000000000004</c:v>
                </c:pt>
                <c:pt idx="122">
                  <c:v>0.125</c:v>
                </c:pt>
                <c:pt idx="123">
                  <c:v>0.11180124223602461</c:v>
                </c:pt>
                <c:pt idx="124">
                  <c:v>5.4216867469879526E-2</c:v>
                </c:pt>
                <c:pt idx="125">
                  <c:v>4.2168674698795039E-2</c:v>
                </c:pt>
                <c:pt idx="126">
                  <c:v>-5.8479532163743242E-3</c:v>
                </c:pt>
                <c:pt idx="127">
                  <c:v>-5.8823529411765607E-3</c:v>
                </c:pt>
                <c:pt idx="128">
                  <c:v>5.8479532163742132E-3</c:v>
                </c:pt>
                <c:pt idx="129">
                  <c:v>-5.8139534883719923E-3</c:v>
                </c:pt>
                <c:pt idx="130">
                  <c:v>-1.7341040462427793E-2</c:v>
                </c:pt>
                <c:pt idx="131">
                  <c:v>-2.3121387283237094E-2</c:v>
                </c:pt>
                <c:pt idx="132">
                  <c:v>-2.2727272727272818E-2</c:v>
                </c:pt>
                <c:pt idx="133">
                  <c:v>-3.3707865168539408E-2</c:v>
                </c:pt>
                <c:pt idx="134">
                  <c:v>-5.555555555555558E-2</c:v>
                </c:pt>
                <c:pt idx="135">
                  <c:v>-6.7039106145251326E-2</c:v>
                </c:pt>
                <c:pt idx="136">
                  <c:v>-5.7142857142857162E-2</c:v>
                </c:pt>
                <c:pt idx="137">
                  <c:v>-5.2023121387283378E-2</c:v>
                </c:pt>
                <c:pt idx="138">
                  <c:v>-2.9411764705882359E-2</c:v>
                </c:pt>
                <c:pt idx="139">
                  <c:v>-1.1834319526627168E-2</c:v>
                </c:pt>
                <c:pt idx="140">
                  <c:v>-2.9069767441860517E-2</c:v>
                </c:pt>
                <c:pt idx="141">
                  <c:v>-1.1695906432748648E-2</c:v>
                </c:pt>
                <c:pt idx="142">
                  <c:v>5.8823529411764497E-3</c:v>
                </c:pt>
                <c:pt idx="143">
                  <c:v>3.5502958579881838E-2</c:v>
                </c:pt>
                <c:pt idx="144">
                  <c:v>2.9069767441860517E-2</c:v>
                </c:pt>
                <c:pt idx="145">
                  <c:v>4.0697674418604501E-2</c:v>
                </c:pt>
                <c:pt idx="146">
                  <c:v>5.2941176470588047E-2</c:v>
                </c:pt>
                <c:pt idx="147">
                  <c:v>4.7904191616766401E-2</c:v>
                </c:pt>
                <c:pt idx="148">
                  <c:v>6.0606060606060552E-2</c:v>
                </c:pt>
                <c:pt idx="149">
                  <c:v>7.92682926829269E-2</c:v>
                </c:pt>
                <c:pt idx="150">
                  <c:v>9.0909090909090828E-2</c:v>
                </c:pt>
                <c:pt idx="151">
                  <c:v>7.1856287425149601E-2</c:v>
                </c:pt>
                <c:pt idx="152">
                  <c:v>6.5868263473054078E-2</c:v>
                </c:pt>
                <c:pt idx="153">
                  <c:v>5.3254437869822535E-2</c:v>
                </c:pt>
                <c:pt idx="154">
                  <c:v>5.2631578947368363E-2</c:v>
                </c:pt>
                <c:pt idx="155">
                  <c:v>1.7142857142857126E-2</c:v>
                </c:pt>
                <c:pt idx="156">
                  <c:v>5.6497175141243527E-3</c:v>
                </c:pt>
                <c:pt idx="157">
                  <c:v>-1.6759776536312665E-2</c:v>
                </c:pt>
                <c:pt idx="158">
                  <c:v>-3.3519553072625552E-2</c:v>
                </c:pt>
                <c:pt idx="159">
                  <c:v>-1.1428571428571344E-2</c:v>
                </c:pt>
                <c:pt idx="160">
                  <c:v>-1.1428571428571344E-2</c:v>
                </c:pt>
                <c:pt idx="161">
                  <c:v>-2.2598870056497078E-2</c:v>
                </c:pt>
                <c:pt idx="162">
                  <c:v>-4.9999999999999933E-2</c:v>
                </c:pt>
                <c:pt idx="163">
                  <c:v>-4.469273743016744E-2</c:v>
                </c:pt>
                <c:pt idx="164">
                  <c:v>-3.3707865168539408E-2</c:v>
                </c:pt>
                <c:pt idx="165">
                  <c:v>-3.9325842696629199E-2</c:v>
                </c:pt>
                <c:pt idx="166">
                  <c:v>-5.555555555555558E-2</c:v>
                </c:pt>
                <c:pt idx="167">
                  <c:v>-5.0561797752809112E-2</c:v>
                </c:pt>
                <c:pt idx="168">
                  <c:v>-7.8651685393258508E-2</c:v>
                </c:pt>
                <c:pt idx="169">
                  <c:v>-5.6818181818181768E-2</c:v>
                </c:pt>
                <c:pt idx="170">
                  <c:v>-4.6242774566474076E-2</c:v>
                </c:pt>
                <c:pt idx="171">
                  <c:v>-5.7803468208092457E-2</c:v>
                </c:pt>
                <c:pt idx="172">
                  <c:v>-6.3583815028901869E-2</c:v>
                </c:pt>
                <c:pt idx="173">
                  <c:v>-6.3583815028901869E-2</c:v>
                </c:pt>
                <c:pt idx="174">
                  <c:v>-5.2631578947368585E-2</c:v>
                </c:pt>
                <c:pt idx="175">
                  <c:v>-4.0935672514620047E-2</c:v>
                </c:pt>
                <c:pt idx="176">
                  <c:v>-3.4883720930232398E-2</c:v>
                </c:pt>
                <c:pt idx="177">
                  <c:v>-2.3391812865497186E-2</c:v>
                </c:pt>
                <c:pt idx="178">
                  <c:v>-2.3529411764705799E-2</c:v>
                </c:pt>
                <c:pt idx="179">
                  <c:v>-1.7751479289940697E-2</c:v>
                </c:pt>
                <c:pt idx="180">
                  <c:v>1.2195121951219745E-2</c:v>
                </c:pt>
                <c:pt idx="181">
                  <c:v>-6.0240963855422436E-3</c:v>
                </c:pt>
                <c:pt idx="182">
                  <c:v>0</c:v>
                </c:pt>
                <c:pt idx="183">
                  <c:v>2.4539877300613355E-2</c:v>
                </c:pt>
                <c:pt idx="184">
                  <c:v>3.7037037037037202E-2</c:v>
                </c:pt>
                <c:pt idx="185">
                  <c:v>3.0864197530864113E-2</c:v>
                </c:pt>
                <c:pt idx="186">
                  <c:v>3.7037037037037202E-2</c:v>
                </c:pt>
                <c:pt idx="187">
                  <c:v>2.4390243902439046E-2</c:v>
                </c:pt>
                <c:pt idx="188">
                  <c:v>2.409638554216853E-2</c:v>
                </c:pt>
                <c:pt idx="189">
                  <c:v>0</c:v>
                </c:pt>
                <c:pt idx="190">
                  <c:v>-6.0240963855422436E-3</c:v>
                </c:pt>
                <c:pt idx="191">
                  <c:v>-6.0240963855422436E-3</c:v>
                </c:pt>
                <c:pt idx="192">
                  <c:v>-6.0240963855422436E-3</c:v>
                </c:pt>
                <c:pt idx="193">
                  <c:v>-6.0606060606060996E-3</c:v>
                </c:pt>
                <c:pt idx="194">
                  <c:v>6.0606060606060996E-3</c:v>
                </c:pt>
                <c:pt idx="195">
                  <c:v>-1.19760479041916E-2</c:v>
                </c:pt>
                <c:pt idx="196">
                  <c:v>-2.9761904761904767E-2</c:v>
                </c:pt>
                <c:pt idx="197">
                  <c:v>-1.7964071856287456E-2</c:v>
                </c:pt>
                <c:pt idx="198">
                  <c:v>-1.1904761904761862E-2</c:v>
                </c:pt>
                <c:pt idx="199">
                  <c:v>-1.1904761904761862E-2</c:v>
                </c:pt>
                <c:pt idx="200">
                  <c:v>-2.3529411764705799E-2</c:v>
                </c:pt>
                <c:pt idx="201">
                  <c:v>-1.7964071856287456E-2</c:v>
                </c:pt>
                <c:pt idx="202">
                  <c:v>-2.4242424242424176E-2</c:v>
                </c:pt>
                <c:pt idx="203">
                  <c:v>-2.4242424242424176E-2</c:v>
                </c:pt>
                <c:pt idx="204">
                  <c:v>-3.6363636363636376E-2</c:v>
                </c:pt>
                <c:pt idx="205">
                  <c:v>-4.268292682926822E-2</c:v>
                </c:pt>
                <c:pt idx="206">
                  <c:v>-6.6265060240963902E-2</c:v>
                </c:pt>
                <c:pt idx="207">
                  <c:v>-6.0606060606060552E-2</c:v>
                </c:pt>
                <c:pt idx="208">
                  <c:v>-6.1349693251533721E-2</c:v>
                </c:pt>
                <c:pt idx="209">
                  <c:v>-8.536585365853655E-2</c:v>
                </c:pt>
                <c:pt idx="210">
                  <c:v>-0.12650602409638567</c:v>
                </c:pt>
                <c:pt idx="211">
                  <c:v>-0.12650602409638567</c:v>
                </c:pt>
                <c:pt idx="212">
                  <c:v>-0.12650602409638567</c:v>
                </c:pt>
                <c:pt idx="213">
                  <c:v>-0.12804878048780477</c:v>
                </c:pt>
                <c:pt idx="214">
                  <c:v>-0.13043478260869568</c:v>
                </c:pt>
                <c:pt idx="215">
                  <c:v>-0.14906832298136663</c:v>
                </c:pt>
                <c:pt idx="216">
                  <c:v>-0.15094339622641506</c:v>
                </c:pt>
                <c:pt idx="217">
                  <c:v>-0.15923566878980888</c:v>
                </c:pt>
                <c:pt idx="218">
                  <c:v>-0.15483870967741942</c:v>
                </c:pt>
                <c:pt idx="219">
                  <c:v>-0.16774193548387095</c:v>
                </c:pt>
                <c:pt idx="220">
                  <c:v>-0.17647058823529416</c:v>
                </c:pt>
                <c:pt idx="221">
                  <c:v>-0.17333333333333334</c:v>
                </c:pt>
                <c:pt idx="222">
                  <c:v>-0.14482758620689651</c:v>
                </c:pt>
                <c:pt idx="223">
                  <c:v>-0.14482758620689651</c:v>
                </c:pt>
                <c:pt idx="224">
                  <c:v>-0.15172413793103445</c:v>
                </c:pt>
                <c:pt idx="225">
                  <c:v>-0.15384615384615397</c:v>
                </c:pt>
                <c:pt idx="226">
                  <c:v>-0.13571428571428579</c:v>
                </c:pt>
                <c:pt idx="227">
                  <c:v>-0.13868613138686126</c:v>
                </c:pt>
                <c:pt idx="228">
                  <c:v>-0.14074074074074072</c:v>
                </c:pt>
                <c:pt idx="229">
                  <c:v>-0.13636363636363624</c:v>
                </c:pt>
                <c:pt idx="230">
                  <c:v>-0.12977099236641221</c:v>
                </c:pt>
                <c:pt idx="231">
                  <c:v>-0.12403100775193798</c:v>
                </c:pt>
                <c:pt idx="232">
                  <c:v>-0.11904761904761907</c:v>
                </c:pt>
                <c:pt idx="233">
                  <c:v>-0.11290322580645162</c:v>
                </c:pt>
                <c:pt idx="234">
                  <c:v>-0.10483870967741937</c:v>
                </c:pt>
                <c:pt idx="235">
                  <c:v>-9.6774193548387233E-2</c:v>
                </c:pt>
                <c:pt idx="236">
                  <c:v>-8.1300813008130079E-2</c:v>
                </c:pt>
                <c:pt idx="237">
                  <c:v>-8.2644628099173612E-2</c:v>
                </c:pt>
                <c:pt idx="238">
                  <c:v>-9.0909090909090828E-2</c:v>
                </c:pt>
                <c:pt idx="239">
                  <c:v>-8.4745762711864403E-2</c:v>
                </c:pt>
                <c:pt idx="240">
                  <c:v>-9.4827586206896575E-2</c:v>
                </c:pt>
                <c:pt idx="241">
                  <c:v>-9.6491228070175405E-2</c:v>
                </c:pt>
                <c:pt idx="242">
                  <c:v>-8.7719298245614086E-2</c:v>
                </c:pt>
                <c:pt idx="243">
                  <c:v>-7.9646017699115057E-2</c:v>
                </c:pt>
                <c:pt idx="244">
                  <c:v>-2.7027027027026973E-2</c:v>
                </c:pt>
                <c:pt idx="245">
                  <c:v>1.8181818181818077E-2</c:v>
                </c:pt>
                <c:pt idx="246">
                  <c:v>7.2072072072072224E-2</c:v>
                </c:pt>
                <c:pt idx="247">
                  <c:v>7.1428571428571397E-2</c:v>
                </c:pt>
                <c:pt idx="248">
                  <c:v>7.9646017699114946E-2</c:v>
                </c:pt>
                <c:pt idx="249">
                  <c:v>0.10810810810810811</c:v>
                </c:pt>
                <c:pt idx="250">
                  <c:v>0.11818181818181817</c:v>
                </c:pt>
                <c:pt idx="251">
                  <c:v>0.12962962962962954</c:v>
                </c:pt>
                <c:pt idx="252">
                  <c:v>0.18095238095238098</c:v>
                </c:pt>
                <c:pt idx="253">
                  <c:v>0.23300970873786397</c:v>
                </c:pt>
                <c:pt idx="254">
                  <c:v>0.22115384615384603</c:v>
                </c:pt>
                <c:pt idx="255">
                  <c:v>0.22115384615384603</c:v>
                </c:pt>
                <c:pt idx="256">
                  <c:v>0.17592592592592582</c:v>
                </c:pt>
                <c:pt idx="257">
                  <c:v>0.15178571428571441</c:v>
                </c:pt>
                <c:pt idx="258">
                  <c:v>8.4033613445378075E-2</c:v>
                </c:pt>
                <c:pt idx="259">
                  <c:v>9.9999999999999867E-2</c:v>
                </c:pt>
                <c:pt idx="260">
                  <c:v>9.8360655737705027E-2</c:v>
                </c:pt>
                <c:pt idx="261">
                  <c:v>7.3170731707316916E-2</c:v>
                </c:pt>
                <c:pt idx="262">
                  <c:v>7.3170731707316916E-2</c:v>
                </c:pt>
                <c:pt idx="263">
                  <c:v>9.0163934426229719E-2</c:v>
                </c:pt>
                <c:pt idx="264">
                  <c:v>9.6774193548387011E-2</c:v>
                </c:pt>
                <c:pt idx="265">
                  <c:v>7.8740157480315043E-2</c:v>
                </c:pt>
                <c:pt idx="266">
                  <c:v>7.8740157480315043E-2</c:v>
                </c:pt>
                <c:pt idx="267">
                  <c:v>8.6614173228346525E-2</c:v>
                </c:pt>
                <c:pt idx="268">
                  <c:v>8.6614173228346525E-2</c:v>
                </c:pt>
                <c:pt idx="269">
                  <c:v>6.976744186046524E-2</c:v>
                </c:pt>
                <c:pt idx="270">
                  <c:v>6.201550387596888E-2</c:v>
                </c:pt>
                <c:pt idx="271">
                  <c:v>5.3030303030303205E-2</c:v>
                </c:pt>
                <c:pt idx="272">
                  <c:v>3.7313432835820892E-2</c:v>
                </c:pt>
                <c:pt idx="273">
                  <c:v>5.3030303030303205E-2</c:v>
                </c:pt>
                <c:pt idx="274">
                  <c:v>5.3030303030303205E-2</c:v>
                </c:pt>
                <c:pt idx="275">
                  <c:v>5.2631578947368363E-2</c:v>
                </c:pt>
                <c:pt idx="276">
                  <c:v>2.2058823529411908E-2</c:v>
                </c:pt>
                <c:pt idx="277">
                  <c:v>1.4598540145985384E-2</c:v>
                </c:pt>
                <c:pt idx="278">
                  <c:v>0</c:v>
                </c:pt>
                <c:pt idx="279">
                  <c:v>-7.2463768115943461E-3</c:v>
                </c:pt>
                <c:pt idx="280">
                  <c:v>-2.1739130434782705E-2</c:v>
                </c:pt>
                <c:pt idx="281">
                  <c:v>-7.2463768115943461E-3</c:v>
                </c:pt>
                <c:pt idx="282">
                  <c:v>1.4598540145985384E-2</c:v>
                </c:pt>
                <c:pt idx="283">
                  <c:v>7.194244604316502E-3</c:v>
                </c:pt>
                <c:pt idx="284">
                  <c:v>7.194244604316502E-3</c:v>
                </c:pt>
                <c:pt idx="285">
                  <c:v>7.194244604316502E-3</c:v>
                </c:pt>
                <c:pt idx="286">
                  <c:v>2.1582733812949506E-2</c:v>
                </c:pt>
                <c:pt idx="287">
                  <c:v>3.5714285714285809E-2</c:v>
                </c:pt>
                <c:pt idx="288">
                  <c:v>6.4748201438848962E-2</c:v>
                </c:pt>
                <c:pt idx="289">
                  <c:v>7.1942446043165464E-2</c:v>
                </c:pt>
                <c:pt idx="290">
                  <c:v>0.10218978102189791</c:v>
                </c:pt>
                <c:pt idx="291">
                  <c:v>0.10948905109489049</c:v>
                </c:pt>
                <c:pt idx="292">
                  <c:v>0.11851851851851847</c:v>
                </c:pt>
                <c:pt idx="293">
                  <c:v>9.4890510948905105E-2</c:v>
                </c:pt>
                <c:pt idx="294">
                  <c:v>9.3525179856114971E-2</c:v>
                </c:pt>
                <c:pt idx="295">
                  <c:v>7.8571428571428514E-2</c:v>
                </c:pt>
                <c:pt idx="296">
                  <c:v>7.8571428571428514E-2</c:v>
                </c:pt>
                <c:pt idx="297">
                  <c:v>5.0000000000000044E-2</c:v>
                </c:pt>
                <c:pt idx="298">
                  <c:v>1.4084507042253502E-2</c:v>
                </c:pt>
                <c:pt idx="299">
                  <c:v>-2.7586206896551779E-2</c:v>
                </c:pt>
                <c:pt idx="300">
                  <c:v>-5.4054054054054057E-2</c:v>
                </c:pt>
                <c:pt idx="301">
                  <c:v>-7.3825503355704702E-2</c:v>
                </c:pt>
                <c:pt idx="302">
                  <c:v>-9.27152317880795E-2</c:v>
                </c:pt>
                <c:pt idx="303">
                  <c:v>-0.11184210526315785</c:v>
                </c:pt>
                <c:pt idx="304">
                  <c:v>-0.10596026490066224</c:v>
                </c:pt>
                <c:pt idx="305">
                  <c:v>-9.9999999999999978E-2</c:v>
                </c:pt>
                <c:pt idx="306">
                  <c:v>-0.10526315789473684</c:v>
                </c:pt>
                <c:pt idx="307">
                  <c:v>-0.11258278145695355</c:v>
                </c:pt>
                <c:pt idx="308">
                  <c:v>-0.10596026490066224</c:v>
                </c:pt>
                <c:pt idx="309">
                  <c:v>-8.8435374149659851E-2</c:v>
                </c:pt>
                <c:pt idx="310">
                  <c:v>-6.944444444444442E-2</c:v>
                </c:pt>
                <c:pt idx="311">
                  <c:v>-5.673758865248224E-2</c:v>
                </c:pt>
                <c:pt idx="312">
                  <c:v>-4.9999999999999933E-2</c:v>
                </c:pt>
                <c:pt idx="313">
                  <c:v>-3.6231884057971064E-2</c:v>
                </c:pt>
                <c:pt idx="314">
                  <c:v>-3.6496350364963459E-2</c:v>
                </c:pt>
                <c:pt idx="315">
                  <c:v>-2.9629629629629672E-2</c:v>
                </c:pt>
                <c:pt idx="316">
                  <c:v>-2.9629629629629672E-2</c:v>
                </c:pt>
                <c:pt idx="317">
                  <c:v>-3.703703703703709E-2</c:v>
                </c:pt>
                <c:pt idx="318">
                  <c:v>-4.4117647058823484E-2</c:v>
                </c:pt>
                <c:pt idx="319">
                  <c:v>-3.7313432835820892E-2</c:v>
                </c:pt>
                <c:pt idx="320">
                  <c:v>7.4074074074073071E-3</c:v>
                </c:pt>
                <c:pt idx="321">
                  <c:v>2.2388059701492491E-2</c:v>
                </c:pt>
                <c:pt idx="322">
                  <c:v>1.4925373134328401E-2</c:v>
                </c:pt>
                <c:pt idx="323">
                  <c:v>3.007518796992481E-2</c:v>
                </c:pt>
                <c:pt idx="324">
                  <c:v>3.007518796992481E-2</c:v>
                </c:pt>
                <c:pt idx="325">
                  <c:v>2.2556390977443552E-2</c:v>
                </c:pt>
                <c:pt idx="326">
                  <c:v>2.2727272727272707E-2</c:v>
                </c:pt>
                <c:pt idx="327">
                  <c:v>3.0534351145038219E-2</c:v>
                </c:pt>
                <c:pt idx="328">
                  <c:v>3.0534351145038219E-2</c:v>
                </c:pt>
                <c:pt idx="329">
                  <c:v>3.0769230769230882E-2</c:v>
                </c:pt>
                <c:pt idx="330">
                  <c:v>3.0769230769230882E-2</c:v>
                </c:pt>
                <c:pt idx="331">
                  <c:v>3.8759689922480689E-2</c:v>
                </c:pt>
                <c:pt idx="332">
                  <c:v>-1.4705882352941124E-2</c:v>
                </c:pt>
                <c:pt idx="333">
                  <c:v>-7.2992700729926918E-3</c:v>
                </c:pt>
                <c:pt idx="334">
                  <c:v>7.3529411764705621E-3</c:v>
                </c:pt>
                <c:pt idx="335">
                  <c:v>7.2992700729928028E-3</c:v>
                </c:pt>
                <c:pt idx="336">
                  <c:v>1.4598540145985384E-2</c:v>
                </c:pt>
                <c:pt idx="337">
                  <c:v>2.2058823529411908E-2</c:v>
                </c:pt>
                <c:pt idx="338">
                  <c:v>3.7037037037036979E-2</c:v>
                </c:pt>
                <c:pt idx="339">
                  <c:v>6.6666666666666652E-2</c:v>
                </c:pt>
                <c:pt idx="340">
                  <c:v>8.1481481481481488E-2</c:v>
                </c:pt>
                <c:pt idx="341">
                  <c:v>0.11940298507462677</c:v>
                </c:pt>
                <c:pt idx="342">
                  <c:v>0.14179104477611948</c:v>
                </c:pt>
                <c:pt idx="343">
                  <c:v>0.16417910447761197</c:v>
                </c:pt>
                <c:pt idx="344">
                  <c:v>0.17910447761194037</c:v>
                </c:pt>
                <c:pt idx="345">
                  <c:v>0.16911764705882359</c:v>
                </c:pt>
                <c:pt idx="346">
                  <c:v>0.16058394160583944</c:v>
                </c:pt>
                <c:pt idx="347">
                  <c:v>0.17391304347826075</c:v>
                </c:pt>
                <c:pt idx="348">
                  <c:v>0.18705035971223016</c:v>
                </c:pt>
                <c:pt idx="349">
                  <c:v>0.20143884892086317</c:v>
                </c:pt>
                <c:pt idx="350">
                  <c:v>0.19999999999999996</c:v>
                </c:pt>
                <c:pt idx="351">
                  <c:v>0.18055555555555558</c:v>
                </c:pt>
                <c:pt idx="352">
                  <c:v>0.16438356164383561</c:v>
                </c:pt>
                <c:pt idx="353">
                  <c:v>0.1333333333333333</c:v>
                </c:pt>
                <c:pt idx="354">
                  <c:v>0.11111111111111116</c:v>
                </c:pt>
                <c:pt idx="355">
                  <c:v>9.6153846153846256E-2</c:v>
                </c:pt>
                <c:pt idx="356">
                  <c:v>8.8607594936708667E-2</c:v>
                </c:pt>
                <c:pt idx="357">
                  <c:v>8.1761006289308158E-2</c:v>
                </c:pt>
                <c:pt idx="358">
                  <c:v>8.8050314465408785E-2</c:v>
                </c:pt>
                <c:pt idx="359">
                  <c:v>7.4074074074073959E-2</c:v>
                </c:pt>
                <c:pt idx="360">
                  <c:v>6.0606060606060552E-2</c:v>
                </c:pt>
                <c:pt idx="361">
                  <c:v>5.9880239520958112E-2</c:v>
                </c:pt>
                <c:pt idx="362">
                  <c:v>5.9523809523809534E-2</c:v>
                </c:pt>
                <c:pt idx="363">
                  <c:v>5.2941176470588047E-2</c:v>
                </c:pt>
                <c:pt idx="364">
                  <c:v>5.2941176470588047E-2</c:v>
                </c:pt>
                <c:pt idx="365">
                  <c:v>5.2941176470588047E-2</c:v>
                </c:pt>
                <c:pt idx="366">
                  <c:v>4.705882352941182E-2</c:v>
                </c:pt>
                <c:pt idx="367">
                  <c:v>4.0935672514619936E-2</c:v>
                </c:pt>
                <c:pt idx="368">
                  <c:v>3.488372093023262E-2</c:v>
                </c:pt>
                <c:pt idx="369">
                  <c:v>3.488372093023262E-2</c:v>
                </c:pt>
                <c:pt idx="370">
                  <c:v>2.3121387283236983E-2</c:v>
                </c:pt>
                <c:pt idx="371">
                  <c:v>2.2988505747126631E-2</c:v>
                </c:pt>
                <c:pt idx="372">
                  <c:v>1.7142857142857126E-2</c:v>
                </c:pt>
                <c:pt idx="373">
                  <c:v>5.6497175141243527E-3</c:v>
                </c:pt>
                <c:pt idx="374">
                  <c:v>5.6179775280897903E-3</c:v>
                </c:pt>
                <c:pt idx="375">
                  <c:v>0</c:v>
                </c:pt>
                <c:pt idx="376">
                  <c:v>0</c:v>
                </c:pt>
                <c:pt idx="377">
                  <c:v>5.5865921787709993E-3</c:v>
                </c:pt>
                <c:pt idx="378">
                  <c:v>5.6179775280897903E-3</c:v>
                </c:pt>
                <c:pt idx="379">
                  <c:v>5.6179775280897903E-3</c:v>
                </c:pt>
                <c:pt idx="380">
                  <c:v>5.6179775280897903E-3</c:v>
                </c:pt>
                <c:pt idx="381">
                  <c:v>5.6179775280897903E-3</c:v>
                </c:pt>
                <c:pt idx="382">
                  <c:v>1.6949152542372836E-2</c:v>
                </c:pt>
                <c:pt idx="383">
                  <c:v>1.1235955056179803E-2</c:v>
                </c:pt>
                <c:pt idx="384">
                  <c:v>1.6853932584269593E-2</c:v>
                </c:pt>
                <c:pt idx="385">
                  <c:v>1.6853932584269593E-2</c:v>
                </c:pt>
                <c:pt idx="386">
                  <c:v>1.1173184357541999E-2</c:v>
                </c:pt>
                <c:pt idx="387">
                  <c:v>1.6759776536312998E-2</c:v>
                </c:pt>
                <c:pt idx="388">
                  <c:v>2.2346368715083997E-2</c:v>
                </c:pt>
                <c:pt idx="389">
                  <c:v>1.6666666666666607E-2</c:v>
                </c:pt>
                <c:pt idx="390">
                  <c:v>2.2346368715083997E-2</c:v>
                </c:pt>
                <c:pt idx="391">
                  <c:v>1.6759776536312998E-2</c:v>
                </c:pt>
                <c:pt idx="392">
                  <c:v>1.1173184357541999E-2</c:v>
                </c:pt>
                <c:pt idx="393">
                  <c:v>1.6759776536312998E-2</c:v>
                </c:pt>
                <c:pt idx="394">
                  <c:v>2.2222222222222143E-2</c:v>
                </c:pt>
                <c:pt idx="395">
                  <c:v>2.2222222222222143E-2</c:v>
                </c:pt>
                <c:pt idx="396">
                  <c:v>1.6574585635358963E-2</c:v>
                </c:pt>
                <c:pt idx="397">
                  <c:v>2.2099447513812098E-2</c:v>
                </c:pt>
                <c:pt idx="398">
                  <c:v>3.8674033149171283E-2</c:v>
                </c:pt>
                <c:pt idx="399">
                  <c:v>4.3956043956044022E-2</c:v>
                </c:pt>
                <c:pt idx="400">
                  <c:v>4.3715846994535568E-2</c:v>
                </c:pt>
                <c:pt idx="401">
                  <c:v>6.0109289617486183E-2</c:v>
                </c:pt>
                <c:pt idx="402">
                  <c:v>0.17486338797814205</c:v>
                </c:pt>
                <c:pt idx="403">
                  <c:v>0.21978021978021989</c:v>
                </c:pt>
                <c:pt idx="404">
                  <c:v>0.18232044198895014</c:v>
                </c:pt>
                <c:pt idx="405">
                  <c:v>0.26923076923076938</c:v>
                </c:pt>
                <c:pt idx="406">
                  <c:v>0.30978260869565233</c:v>
                </c:pt>
                <c:pt idx="407">
                  <c:v>0.32065217391304368</c:v>
                </c:pt>
                <c:pt idx="408">
                  <c:v>0.33152173913043481</c:v>
                </c:pt>
                <c:pt idx="409">
                  <c:v>0.33513513513513504</c:v>
                </c:pt>
                <c:pt idx="410">
                  <c:v>0.3457446808510638</c:v>
                </c:pt>
                <c:pt idx="411">
                  <c:v>0.32105263157894748</c:v>
                </c:pt>
                <c:pt idx="412">
                  <c:v>0.30890052356020936</c:v>
                </c:pt>
                <c:pt idx="413">
                  <c:v>0.28865979381443307</c:v>
                </c:pt>
                <c:pt idx="414">
                  <c:v>0.17674418604651176</c:v>
                </c:pt>
                <c:pt idx="415">
                  <c:v>0.15315315315315314</c:v>
                </c:pt>
                <c:pt idx="416">
                  <c:v>0.21962616822429926</c:v>
                </c:pt>
                <c:pt idx="417">
                  <c:v>0.14285714285714279</c:v>
                </c:pt>
                <c:pt idx="418">
                  <c:v>0.10788381742738573</c:v>
                </c:pt>
                <c:pt idx="419">
                  <c:v>0.11934156378600824</c:v>
                </c:pt>
                <c:pt idx="420">
                  <c:v>0.1306122448979592</c:v>
                </c:pt>
                <c:pt idx="421">
                  <c:v>0.10121457489878538</c:v>
                </c:pt>
                <c:pt idx="422">
                  <c:v>7.5098814229249022E-2</c:v>
                </c:pt>
                <c:pt idx="423">
                  <c:v>9.1633466135458086E-2</c:v>
                </c:pt>
                <c:pt idx="424">
                  <c:v>0.10000000000000009</c:v>
                </c:pt>
                <c:pt idx="425">
                  <c:v>0.10799999999999987</c:v>
                </c:pt>
                <c:pt idx="426">
                  <c:v>0.10671936758893286</c:v>
                </c:pt>
                <c:pt idx="427">
                  <c:v>0.1015625</c:v>
                </c:pt>
                <c:pt idx="428">
                  <c:v>7.6628352490421436E-2</c:v>
                </c:pt>
                <c:pt idx="429">
                  <c:v>5.3030303030303205E-2</c:v>
                </c:pt>
                <c:pt idx="430">
                  <c:v>4.1198501872659277E-2</c:v>
                </c:pt>
                <c:pt idx="431">
                  <c:v>1.4705882352941346E-2</c:v>
                </c:pt>
                <c:pt idx="432">
                  <c:v>-1.4440433212996373E-2</c:v>
                </c:pt>
                <c:pt idx="433">
                  <c:v>-1.4705882352941124E-2</c:v>
                </c:pt>
                <c:pt idx="434">
                  <c:v>-1.4705882352941124E-2</c:v>
                </c:pt>
                <c:pt idx="435">
                  <c:v>-3.2846715328467058E-2</c:v>
                </c:pt>
                <c:pt idx="436">
                  <c:v>-4.3636363636363584E-2</c:v>
                </c:pt>
                <c:pt idx="437">
                  <c:v>-6.1371841155234641E-2</c:v>
                </c:pt>
                <c:pt idx="438">
                  <c:v>-7.1428571428571397E-2</c:v>
                </c:pt>
                <c:pt idx="439">
                  <c:v>-7.8014184397163122E-2</c:v>
                </c:pt>
                <c:pt idx="440">
                  <c:v>-7.1174377224199281E-2</c:v>
                </c:pt>
                <c:pt idx="441">
                  <c:v>-6.4748201438848962E-2</c:v>
                </c:pt>
                <c:pt idx="442">
                  <c:v>-6.4748201438848962E-2</c:v>
                </c:pt>
                <c:pt idx="443">
                  <c:v>-6.1594202898550776E-2</c:v>
                </c:pt>
                <c:pt idx="444">
                  <c:v>-5.1282051282051322E-2</c:v>
                </c:pt>
                <c:pt idx="445">
                  <c:v>-2.6119402985074647E-2</c:v>
                </c:pt>
                <c:pt idx="446">
                  <c:v>-2.6119402985074647E-2</c:v>
                </c:pt>
                <c:pt idx="447">
                  <c:v>-1.5094339622641506E-2</c:v>
                </c:pt>
                <c:pt idx="448">
                  <c:v>3.8022813688212143E-3</c:v>
                </c:pt>
                <c:pt idx="449">
                  <c:v>2.3076923076923217E-2</c:v>
                </c:pt>
                <c:pt idx="450">
                  <c:v>5.0000000000000044E-2</c:v>
                </c:pt>
                <c:pt idx="451">
                  <c:v>7.3076923076923039E-2</c:v>
                </c:pt>
                <c:pt idx="452">
                  <c:v>8.812260536398453E-2</c:v>
                </c:pt>
                <c:pt idx="453">
                  <c:v>0.10000000000000009</c:v>
                </c:pt>
                <c:pt idx="454">
                  <c:v>0.11538461538461542</c:v>
                </c:pt>
                <c:pt idx="455">
                  <c:v>0.14671814671814665</c:v>
                </c:pt>
                <c:pt idx="456">
                  <c:v>0.1776061776061777</c:v>
                </c:pt>
                <c:pt idx="457">
                  <c:v>0.18390804597701127</c:v>
                </c:pt>
                <c:pt idx="458">
                  <c:v>0.18390804597701127</c:v>
                </c:pt>
                <c:pt idx="459">
                  <c:v>0.18007662835249039</c:v>
                </c:pt>
                <c:pt idx="460">
                  <c:v>0.16287878787878785</c:v>
                </c:pt>
                <c:pt idx="461">
                  <c:v>0.14661654135338331</c:v>
                </c:pt>
                <c:pt idx="462">
                  <c:v>0.10989010989010994</c:v>
                </c:pt>
                <c:pt idx="463">
                  <c:v>7.8853046594982157E-2</c:v>
                </c:pt>
                <c:pt idx="464">
                  <c:v>5.9859154929577496E-2</c:v>
                </c:pt>
                <c:pt idx="465">
                  <c:v>5.2447552447552503E-2</c:v>
                </c:pt>
                <c:pt idx="466">
                  <c:v>3.7931034482758585E-2</c:v>
                </c:pt>
                <c:pt idx="467">
                  <c:v>1.3468013468013629E-2</c:v>
                </c:pt>
                <c:pt idx="468">
                  <c:v>-1.6393442622950838E-2</c:v>
                </c:pt>
                <c:pt idx="469">
                  <c:v>-3.5598705501618033E-2</c:v>
                </c:pt>
                <c:pt idx="470">
                  <c:v>-3.5598705501618033E-2</c:v>
                </c:pt>
                <c:pt idx="471">
                  <c:v>-3.8961038961038974E-2</c:v>
                </c:pt>
                <c:pt idx="472">
                  <c:v>-3.5830618892508048E-2</c:v>
                </c:pt>
                <c:pt idx="473">
                  <c:v>-3.2786885245901676E-2</c:v>
                </c:pt>
                <c:pt idx="474">
                  <c:v>-2.3102310231023049E-2</c:v>
                </c:pt>
                <c:pt idx="475">
                  <c:v>-9.966777408637939E-3</c:v>
                </c:pt>
                <c:pt idx="476">
                  <c:v>-1.6611295681063121E-2</c:v>
                </c:pt>
                <c:pt idx="477">
                  <c:v>-1.9933554817275767E-2</c:v>
                </c:pt>
                <c:pt idx="478">
                  <c:v>-2.657807308970106E-2</c:v>
                </c:pt>
                <c:pt idx="479">
                  <c:v>-3.3222591362126241E-2</c:v>
                </c:pt>
                <c:pt idx="480">
                  <c:v>-2.9999999999999916E-2</c:v>
                </c:pt>
                <c:pt idx="481">
                  <c:v>-2.3489932885906062E-2</c:v>
                </c:pt>
                <c:pt idx="482">
                  <c:v>-2.0134228187919545E-2</c:v>
                </c:pt>
                <c:pt idx="483">
                  <c:v>-2.0270270270270285E-2</c:v>
                </c:pt>
                <c:pt idx="484">
                  <c:v>-1.6891891891891886E-2</c:v>
                </c:pt>
                <c:pt idx="485">
                  <c:v>-1.6949152542372836E-2</c:v>
                </c:pt>
                <c:pt idx="486">
                  <c:v>-6.7567567567567988E-3</c:v>
                </c:pt>
                <c:pt idx="487">
                  <c:v>-1.6778523489932917E-2</c:v>
                </c:pt>
                <c:pt idx="488">
                  <c:v>-6.7567567567567988E-3</c:v>
                </c:pt>
                <c:pt idx="489">
                  <c:v>-1.0169491525423791E-2</c:v>
                </c:pt>
                <c:pt idx="490">
                  <c:v>-6.8259385665528916E-3</c:v>
                </c:pt>
                <c:pt idx="491">
                  <c:v>3.4364261168384758E-3</c:v>
                </c:pt>
                <c:pt idx="492">
                  <c:v>1.0309278350515427E-2</c:v>
                </c:pt>
                <c:pt idx="493">
                  <c:v>6.8728522336769515E-3</c:v>
                </c:pt>
                <c:pt idx="494">
                  <c:v>3.4246575342467001E-3</c:v>
                </c:pt>
                <c:pt idx="495">
                  <c:v>1.379310344827589E-2</c:v>
                </c:pt>
                <c:pt idx="496">
                  <c:v>1.0309278350515427E-2</c:v>
                </c:pt>
                <c:pt idx="497">
                  <c:v>6.8965517241379448E-3</c:v>
                </c:pt>
                <c:pt idx="498">
                  <c:v>-3.4013605442175798E-3</c:v>
                </c:pt>
                <c:pt idx="499">
                  <c:v>0</c:v>
                </c:pt>
                <c:pt idx="500">
                  <c:v>-6.8027210884353817E-3</c:v>
                </c:pt>
                <c:pt idx="501">
                  <c:v>-3.424657534246478E-3</c:v>
                </c:pt>
                <c:pt idx="502">
                  <c:v>3.4364261168384758E-3</c:v>
                </c:pt>
                <c:pt idx="503">
                  <c:v>-6.8493150684931781E-3</c:v>
                </c:pt>
                <c:pt idx="504">
                  <c:v>-6.8027210884353817E-3</c:v>
                </c:pt>
                <c:pt idx="505">
                  <c:v>0</c:v>
                </c:pt>
                <c:pt idx="506">
                  <c:v>-3.4129692832765013E-3</c:v>
                </c:pt>
                <c:pt idx="507">
                  <c:v>-3.4013605442175798E-3</c:v>
                </c:pt>
                <c:pt idx="508">
                  <c:v>-1.0204081632652962E-2</c:v>
                </c:pt>
                <c:pt idx="509">
                  <c:v>3.4246575342467001E-3</c:v>
                </c:pt>
                <c:pt idx="510">
                  <c:v>0</c:v>
                </c:pt>
                <c:pt idx="511">
                  <c:v>3.4129692832762792E-3</c:v>
                </c:pt>
                <c:pt idx="512">
                  <c:v>1.3698630136986356E-2</c:v>
                </c:pt>
                <c:pt idx="513">
                  <c:v>1.7182130584192379E-2</c:v>
                </c:pt>
                <c:pt idx="514">
                  <c:v>1.0273972602739656E-2</c:v>
                </c:pt>
                <c:pt idx="515">
                  <c:v>1.7241379310344751E-2</c:v>
                </c:pt>
                <c:pt idx="516">
                  <c:v>1.7123287671232834E-2</c:v>
                </c:pt>
                <c:pt idx="517">
                  <c:v>1.7064846416382284E-2</c:v>
                </c:pt>
                <c:pt idx="518">
                  <c:v>2.3972602739726012E-2</c:v>
                </c:pt>
                <c:pt idx="519">
                  <c:v>2.7303754266211566E-2</c:v>
                </c:pt>
                <c:pt idx="520">
                  <c:v>4.1237113402061931E-2</c:v>
                </c:pt>
                <c:pt idx="521">
                  <c:v>3.4129692832764569E-2</c:v>
                </c:pt>
                <c:pt idx="522">
                  <c:v>3.0716723549488067E-2</c:v>
                </c:pt>
                <c:pt idx="523">
                  <c:v>3.4013605442176909E-2</c:v>
                </c:pt>
                <c:pt idx="524">
                  <c:v>3.3783783783783772E-2</c:v>
                </c:pt>
                <c:pt idx="525">
                  <c:v>3.3783783783783772E-2</c:v>
                </c:pt>
                <c:pt idx="526">
                  <c:v>4.067796610169494E-2</c:v>
                </c:pt>
                <c:pt idx="527">
                  <c:v>4.4067796610169463E-2</c:v>
                </c:pt>
                <c:pt idx="528">
                  <c:v>4.3771043771043905E-2</c:v>
                </c:pt>
                <c:pt idx="529">
                  <c:v>4.0268456375838868E-2</c:v>
                </c:pt>
                <c:pt idx="530">
                  <c:v>3.6789297658862852E-2</c:v>
                </c:pt>
                <c:pt idx="531">
                  <c:v>3.3222591362126241E-2</c:v>
                </c:pt>
                <c:pt idx="532">
                  <c:v>2.3102310231023049E-2</c:v>
                </c:pt>
                <c:pt idx="533">
                  <c:v>2.64026402640265E-2</c:v>
                </c:pt>
                <c:pt idx="534">
                  <c:v>3.6423841059602724E-2</c:v>
                </c:pt>
                <c:pt idx="535">
                  <c:v>3.289473684210531E-2</c:v>
                </c:pt>
                <c:pt idx="536">
                  <c:v>2.2875816993463971E-2</c:v>
                </c:pt>
                <c:pt idx="537">
                  <c:v>1.9607843137254832E-2</c:v>
                </c:pt>
                <c:pt idx="538">
                  <c:v>1.9543973941368087E-2</c:v>
                </c:pt>
                <c:pt idx="539">
                  <c:v>1.9480519480519431E-2</c:v>
                </c:pt>
                <c:pt idx="540">
                  <c:v>1.6129032258064502E-2</c:v>
                </c:pt>
                <c:pt idx="541">
                  <c:v>1.6129032258064502E-2</c:v>
                </c:pt>
                <c:pt idx="542">
                  <c:v>2.2580645161290214E-2</c:v>
                </c:pt>
                <c:pt idx="543">
                  <c:v>1.6077170418006492E-2</c:v>
                </c:pt>
                <c:pt idx="544">
                  <c:v>2.2580645161290214E-2</c:v>
                </c:pt>
                <c:pt idx="545">
                  <c:v>1.6077170418006492E-2</c:v>
                </c:pt>
                <c:pt idx="546">
                  <c:v>9.5846645367412275E-3</c:v>
                </c:pt>
                <c:pt idx="547">
                  <c:v>6.3694267515923553E-3</c:v>
                </c:pt>
                <c:pt idx="548">
                  <c:v>9.5846645367412275E-3</c:v>
                </c:pt>
                <c:pt idx="549">
                  <c:v>9.6153846153845812E-3</c:v>
                </c:pt>
                <c:pt idx="550">
                  <c:v>9.5846645367412275E-3</c:v>
                </c:pt>
                <c:pt idx="551">
                  <c:v>6.3694267515923553E-3</c:v>
                </c:pt>
                <c:pt idx="552">
                  <c:v>6.3492063492063266E-3</c:v>
                </c:pt>
                <c:pt idx="553">
                  <c:v>6.3492063492063266E-3</c:v>
                </c:pt>
                <c:pt idx="554">
                  <c:v>0</c:v>
                </c:pt>
                <c:pt idx="555">
                  <c:v>6.3291139240506666E-3</c:v>
                </c:pt>
                <c:pt idx="556">
                  <c:v>3.154574132492094E-3</c:v>
                </c:pt>
                <c:pt idx="557">
                  <c:v>3.1645569620253333E-3</c:v>
                </c:pt>
                <c:pt idx="558">
                  <c:v>3.1645569620253333E-3</c:v>
                </c:pt>
                <c:pt idx="559">
                  <c:v>0</c:v>
                </c:pt>
                <c:pt idx="560">
                  <c:v>3.1645569620253333E-3</c:v>
                </c:pt>
                <c:pt idx="561">
                  <c:v>3.1746031746031633E-3</c:v>
                </c:pt>
                <c:pt idx="562">
                  <c:v>-3.1645569620253333E-3</c:v>
                </c:pt>
                <c:pt idx="563">
                  <c:v>-3.1645569620253333E-3</c:v>
                </c:pt>
                <c:pt idx="564">
                  <c:v>-3.154574132492094E-3</c:v>
                </c:pt>
                <c:pt idx="565">
                  <c:v>-3.154574132492094E-3</c:v>
                </c:pt>
                <c:pt idx="566">
                  <c:v>3.154574132492094E-3</c:v>
                </c:pt>
                <c:pt idx="567">
                  <c:v>0</c:v>
                </c:pt>
                <c:pt idx="568">
                  <c:v>-3.1446540880503138E-3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-3.154574132492094E-3</c:v>
                </c:pt>
                <c:pt idx="573">
                  <c:v>3.1645569620253333E-3</c:v>
                </c:pt>
                <c:pt idx="574">
                  <c:v>6.3492063492063266E-3</c:v>
                </c:pt>
                <c:pt idx="575">
                  <c:v>6.3492063492063266E-3</c:v>
                </c:pt>
                <c:pt idx="576">
                  <c:v>6.3291139240506666E-3</c:v>
                </c:pt>
                <c:pt idx="577">
                  <c:v>6.3291139240506666E-3</c:v>
                </c:pt>
                <c:pt idx="578">
                  <c:v>0</c:v>
                </c:pt>
                <c:pt idx="579">
                  <c:v>-6.2893081761006275E-3</c:v>
                </c:pt>
                <c:pt idx="580">
                  <c:v>-6.3091482649841879E-3</c:v>
                </c:pt>
                <c:pt idx="581">
                  <c:v>-1.2618296529968376E-2</c:v>
                </c:pt>
                <c:pt idx="582">
                  <c:v>-6.3091482649841879E-3</c:v>
                </c:pt>
                <c:pt idx="583">
                  <c:v>-3.1645569620253333E-3</c:v>
                </c:pt>
                <c:pt idx="584">
                  <c:v>-3.1645569620253333E-3</c:v>
                </c:pt>
                <c:pt idx="585">
                  <c:v>-6.3091482649841879E-3</c:v>
                </c:pt>
                <c:pt idx="586">
                  <c:v>-6.3091482649841879E-3</c:v>
                </c:pt>
                <c:pt idx="587">
                  <c:v>-3.154574132492094E-3</c:v>
                </c:pt>
                <c:pt idx="588">
                  <c:v>-3.1446540880503138E-3</c:v>
                </c:pt>
                <c:pt idx="589">
                  <c:v>-3.1446540880503138E-3</c:v>
                </c:pt>
                <c:pt idx="590">
                  <c:v>-3.1446540880503138E-3</c:v>
                </c:pt>
                <c:pt idx="591">
                  <c:v>0</c:v>
                </c:pt>
                <c:pt idx="592">
                  <c:v>0</c:v>
                </c:pt>
                <c:pt idx="593">
                  <c:v>6.389776357827559E-3</c:v>
                </c:pt>
                <c:pt idx="594">
                  <c:v>3.1746031746031633E-3</c:v>
                </c:pt>
                <c:pt idx="595">
                  <c:v>3.1746031746031633E-3</c:v>
                </c:pt>
                <c:pt idx="596">
                  <c:v>1.2698412698412653E-2</c:v>
                </c:pt>
                <c:pt idx="597">
                  <c:v>6.3492063492063266E-3</c:v>
                </c:pt>
                <c:pt idx="598">
                  <c:v>6.3492063492063266E-3</c:v>
                </c:pt>
                <c:pt idx="599">
                  <c:v>0</c:v>
                </c:pt>
                <c:pt idx="600">
                  <c:v>-3.154574132492094E-3</c:v>
                </c:pt>
                <c:pt idx="601">
                  <c:v>-6.3091482649841879E-3</c:v>
                </c:pt>
                <c:pt idx="602">
                  <c:v>-6.3091482649841879E-3</c:v>
                </c:pt>
                <c:pt idx="603">
                  <c:v>-6.3291139240507777E-3</c:v>
                </c:pt>
                <c:pt idx="604">
                  <c:v>0</c:v>
                </c:pt>
                <c:pt idx="605">
                  <c:v>3.1746031746031633E-3</c:v>
                </c:pt>
                <c:pt idx="606">
                  <c:v>3.1645569620253333E-3</c:v>
                </c:pt>
                <c:pt idx="607">
                  <c:v>0</c:v>
                </c:pt>
                <c:pt idx="608">
                  <c:v>-9.4043887147334804E-3</c:v>
                </c:pt>
                <c:pt idx="609">
                  <c:v>-3.154574132492094E-3</c:v>
                </c:pt>
                <c:pt idx="610">
                  <c:v>0</c:v>
                </c:pt>
                <c:pt idx="611">
                  <c:v>0</c:v>
                </c:pt>
                <c:pt idx="612">
                  <c:v>6.3291139240506666E-3</c:v>
                </c:pt>
                <c:pt idx="613">
                  <c:v>3.1746031746031633E-3</c:v>
                </c:pt>
                <c:pt idx="614">
                  <c:v>3.1746031746031633E-3</c:v>
                </c:pt>
                <c:pt idx="615">
                  <c:v>6.3694267515923553E-3</c:v>
                </c:pt>
                <c:pt idx="616">
                  <c:v>0</c:v>
                </c:pt>
                <c:pt idx="617">
                  <c:v>-3.1645569620253333E-3</c:v>
                </c:pt>
                <c:pt idx="618">
                  <c:v>-3.154574132492094E-3</c:v>
                </c:pt>
                <c:pt idx="619">
                  <c:v>0</c:v>
                </c:pt>
                <c:pt idx="620">
                  <c:v>3.1645569620253333E-3</c:v>
                </c:pt>
                <c:pt idx="621">
                  <c:v>3.1645569620253333E-3</c:v>
                </c:pt>
                <c:pt idx="622">
                  <c:v>0</c:v>
                </c:pt>
                <c:pt idx="623">
                  <c:v>3.1645569620253333E-3</c:v>
                </c:pt>
                <c:pt idx="624">
                  <c:v>0</c:v>
                </c:pt>
                <c:pt idx="625">
                  <c:v>9.4936708860757779E-3</c:v>
                </c:pt>
                <c:pt idx="626">
                  <c:v>9.4936708860757779E-3</c:v>
                </c:pt>
                <c:pt idx="627">
                  <c:v>1.2658227848101111E-2</c:v>
                </c:pt>
                <c:pt idx="628">
                  <c:v>1.9047619047619202E-2</c:v>
                </c:pt>
                <c:pt idx="629">
                  <c:v>2.857142857142847E-2</c:v>
                </c:pt>
                <c:pt idx="630">
                  <c:v>2.5316455696202445E-2</c:v>
                </c:pt>
                <c:pt idx="631">
                  <c:v>2.5316455696202445E-2</c:v>
                </c:pt>
                <c:pt idx="632">
                  <c:v>2.208201892744488E-2</c:v>
                </c:pt>
                <c:pt idx="633">
                  <c:v>2.5236593059936974E-2</c:v>
                </c:pt>
                <c:pt idx="634">
                  <c:v>2.8391167192429068E-2</c:v>
                </c:pt>
                <c:pt idx="635">
                  <c:v>3.4700315457413256E-2</c:v>
                </c:pt>
                <c:pt idx="636">
                  <c:v>3.459119496855334E-2</c:v>
                </c:pt>
                <c:pt idx="637">
                  <c:v>4.0752351097178785E-2</c:v>
                </c:pt>
                <c:pt idx="638">
                  <c:v>4.0752351097178785E-2</c:v>
                </c:pt>
                <c:pt idx="639">
                  <c:v>3.7500000000000089E-2</c:v>
                </c:pt>
                <c:pt idx="640">
                  <c:v>3.4267912772585785E-2</c:v>
                </c:pt>
                <c:pt idx="641">
                  <c:v>2.7777777777777679E-2</c:v>
                </c:pt>
                <c:pt idx="642">
                  <c:v>3.3950617283950768E-2</c:v>
                </c:pt>
                <c:pt idx="643">
                  <c:v>3.7037037037037202E-2</c:v>
                </c:pt>
                <c:pt idx="644">
                  <c:v>3.7037037037037202E-2</c:v>
                </c:pt>
                <c:pt idx="645">
                  <c:v>2.7692307692307683E-2</c:v>
                </c:pt>
                <c:pt idx="646">
                  <c:v>2.1472392638036686E-2</c:v>
                </c:pt>
                <c:pt idx="647">
                  <c:v>1.5243902439024293E-2</c:v>
                </c:pt>
                <c:pt idx="648">
                  <c:v>1.5197568389057725E-2</c:v>
                </c:pt>
                <c:pt idx="649">
                  <c:v>6.0240963855420215E-3</c:v>
                </c:pt>
                <c:pt idx="650">
                  <c:v>3.0120481927708997E-3</c:v>
                </c:pt>
                <c:pt idx="651">
                  <c:v>-3.0120481927711218E-3</c:v>
                </c:pt>
                <c:pt idx="652">
                  <c:v>3.0120481927708997E-3</c:v>
                </c:pt>
                <c:pt idx="653">
                  <c:v>6.0060060060060927E-3</c:v>
                </c:pt>
                <c:pt idx="654">
                  <c:v>0</c:v>
                </c:pt>
                <c:pt idx="655">
                  <c:v>-5.9523809523810423E-3</c:v>
                </c:pt>
                <c:pt idx="656">
                  <c:v>-5.9523809523810423E-3</c:v>
                </c:pt>
                <c:pt idx="657">
                  <c:v>0</c:v>
                </c:pt>
                <c:pt idx="658">
                  <c:v>3.0030030030030463E-3</c:v>
                </c:pt>
                <c:pt idx="659">
                  <c:v>1.2012012012012185E-2</c:v>
                </c:pt>
                <c:pt idx="660">
                  <c:v>1.1976047904191489E-2</c:v>
                </c:pt>
                <c:pt idx="661">
                  <c:v>1.7964071856287456E-2</c:v>
                </c:pt>
                <c:pt idx="662">
                  <c:v>2.4024024024024149E-2</c:v>
                </c:pt>
                <c:pt idx="663">
                  <c:v>3.0211480362537735E-2</c:v>
                </c:pt>
                <c:pt idx="664">
                  <c:v>2.7027027027027195E-2</c:v>
                </c:pt>
                <c:pt idx="665">
                  <c:v>2.0895522388059806E-2</c:v>
                </c:pt>
                <c:pt idx="666">
                  <c:v>2.3880597014925398E-2</c:v>
                </c:pt>
                <c:pt idx="667">
                  <c:v>2.3952095808383422E-2</c:v>
                </c:pt>
                <c:pt idx="668">
                  <c:v>2.9940119760478945E-2</c:v>
                </c:pt>
                <c:pt idx="669">
                  <c:v>2.9940119760478945E-2</c:v>
                </c:pt>
                <c:pt idx="670">
                  <c:v>3.2934131736527039E-2</c:v>
                </c:pt>
                <c:pt idx="671">
                  <c:v>2.6706231454005858E-2</c:v>
                </c:pt>
                <c:pt idx="672">
                  <c:v>2.9585798816567976E-2</c:v>
                </c:pt>
                <c:pt idx="673">
                  <c:v>2.9411764705882248E-2</c:v>
                </c:pt>
                <c:pt idx="674">
                  <c:v>3.2258064516129004E-2</c:v>
                </c:pt>
                <c:pt idx="675">
                  <c:v>3.5190615835777095E-2</c:v>
                </c:pt>
                <c:pt idx="676">
                  <c:v>3.8011695906432719E-2</c:v>
                </c:pt>
                <c:pt idx="677">
                  <c:v>4.3859649122806932E-2</c:v>
                </c:pt>
                <c:pt idx="678">
                  <c:v>4.3731778425655898E-2</c:v>
                </c:pt>
                <c:pt idx="679">
                  <c:v>4.3859649122806932E-2</c:v>
                </c:pt>
                <c:pt idx="680">
                  <c:v>4.0697674418604501E-2</c:v>
                </c:pt>
                <c:pt idx="681">
                  <c:v>4.3604651162790775E-2</c:v>
                </c:pt>
                <c:pt idx="682">
                  <c:v>4.6376811594202927E-2</c:v>
                </c:pt>
                <c:pt idx="683">
                  <c:v>4.9132947976878505E-2</c:v>
                </c:pt>
                <c:pt idx="684">
                  <c:v>4.8850574712643757E-2</c:v>
                </c:pt>
                <c:pt idx="685">
                  <c:v>4.857142857142871E-2</c:v>
                </c:pt>
                <c:pt idx="686">
                  <c:v>4.2613636363636465E-2</c:v>
                </c:pt>
                <c:pt idx="687">
                  <c:v>4.2492917847025469E-2</c:v>
                </c:pt>
                <c:pt idx="688">
                  <c:v>3.6619718309859106E-2</c:v>
                </c:pt>
                <c:pt idx="689">
                  <c:v>3.3613445378151141E-2</c:v>
                </c:pt>
                <c:pt idx="690">
                  <c:v>3.6312849162011274E-2</c:v>
                </c:pt>
                <c:pt idx="691">
                  <c:v>3.3613445378151141E-2</c:v>
                </c:pt>
                <c:pt idx="692">
                  <c:v>3.6312849162011274E-2</c:v>
                </c:pt>
                <c:pt idx="693">
                  <c:v>3.3426183844011303E-2</c:v>
                </c:pt>
                <c:pt idx="694">
                  <c:v>2.7700831024930705E-2</c:v>
                </c:pt>
                <c:pt idx="695">
                  <c:v>2.203856749311317E-2</c:v>
                </c:pt>
                <c:pt idx="696">
                  <c:v>2.1917808219177992E-2</c:v>
                </c:pt>
                <c:pt idx="697">
                  <c:v>2.7247956403269713E-2</c:v>
                </c:pt>
                <c:pt idx="698">
                  <c:v>2.9972752043596618E-2</c:v>
                </c:pt>
                <c:pt idx="699">
                  <c:v>2.9891304347826164E-2</c:v>
                </c:pt>
                <c:pt idx="700">
                  <c:v>3.5326086956521952E-2</c:v>
                </c:pt>
                <c:pt idx="701">
                  <c:v>3.5230352303523116E-2</c:v>
                </c:pt>
                <c:pt idx="702">
                  <c:v>3.2345013477088846E-2</c:v>
                </c:pt>
                <c:pt idx="703">
                  <c:v>4.3360433604336057E-2</c:v>
                </c:pt>
                <c:pt idx="704">
                  <c:v>3.2345013477088846E-2</c:v>
                </c:pt>
                <c:pt idx="705">
                  <c:v>3.2345013477088846E-2</c:v>
                </c:pt>
                <c:pt idx="706">
                  <c:v>3.2345013477088846E-2</c:v>
                </c:pt>
                <c:pt idx="707">
                  <c:v>4.0431266846361114E-2</c:v>
                </c:pt>
                <c:pt idx="708">
                  <c:v>4.0214477211796273E-2</c:v>
                </c:pt>
                <c:pt idx="709">
                  <c:v>3.9787798408488007E-2</c:v>
                </c:pt>
                <c:pt idx="710">
                  <c:v>3.7037037037037202E-2</c:v>
                </c:pt>
                <c:pt idx="711">
                  <c:v>3.693931398416872E-2</c:v>
                </c:pt>
                <c:pt idx="712">
                  <c:v>3.6745406824146842E-2</c:v>
                </c:pt>
                <c:pt idx="713">
                  <c:v>3.9267015706806241E-2</c:v>
                </c:pt>
                <c:pt idx="714">
                  <c:v>4.4386422976501416E-2</c:v>
                </c:pt>
                <c:pt idx="715">
                  <c:v>4.1558441558441572E-2</c:v>
                </c:pt>
                <c:pt idx="716">
                  <c:v>4.9608355091383949E-2</c:v>
                </c:pt>
                <c:pt idx="717">
                  <c:v>4.6997389033942572E-2</c:v>
                </c:pt>
                <c:pt idx="718">
                  <c:v>5.2219321148825104E-2</c:v>
                </c:pt>
                <c:pt idx="719">
                  <c:v>6.476683937823835E-2</c:v>
                </c:pt>
                <c:pt idx="720">
                  <c:v>7.2164948453608435E-2</c:v>
                </c:pt>
                <c:pt idx="721">
                  <c:v>8.1632653061224358E-2</c:v>
                </c:pt>
                <c:pt idx="722">
                  <c:v>0.10714285714285698</c:v>
                </c:pt>
                <c:pt idx="723">
                  <c:v>0.10941475826972025</c:v>
                </c:pt>
                <c:pt idx="724">
                  <c:v>0.12658227848101267</c:v>
                </c:pt>
                <c:pt idx="725">
                  <c:v>0.14609571788413089</c:v>
                </c:pt>
                <c:pt idx="726">
                  <c:v>0.12250000000000005</c:v>
                </c:pt>
                <c:pt idx="727">
                  <c:v>0.18453865336658359</c:v>
                </c:pt>
                <c:pt idx="728">
                  <c:v>0.1616915422885572</c:v>
                </c:pt>
                <c:pt idx="729">
                  <c:v>0.15461346633416451</c:v>
                </c:pt>
                <c:pt idx="730">
                  <c:v>0.15384615384615397</c:v>
                </c:pt>
                <c:pt idx="731">
                  <c:v>0.15328467153284664</c:v>
                </c:pt>
                <c:pt idx="732">
                  <c:v>0.17788461538461542</c:v>
                </c:pt>
                <c:pt idx="733">
                  <c:v>0.179245283018868</c:v>
                </c:pt>
                <c:pt idx="734">
                  <c:v>0.16589861751152091</c:v>
                </c:pt>
                <c:pt idx="735">
                  <c:v>0.16972477064220182</c:v>
                </c:pt>
                <c:pt idx="736">
                  <c:v>0.16404494382022472</c:v>
                </c:pt>
                <c:pt idx="737">
                  <c:v>0.14285714285714279</c:v>
                </c:pt>
                <c:pt idx="738">
                  <c:v>0.20267260579064583</c:v>
                </c:pt>
                <c:pt idx="739">
                  <c:v>0.17684210526315791</c:v>
                </c:pt>
                <c:pt idx="740">
                  <c:v>0.19700214132762306</c:v>
                </c:pt>
                <c:pt idx="741">
                  <c:v>0.2289416846652268</c:v>
                </c:pt>
                <c:pt idx="742">
                  <c:v>0.2344086021505376</c:v>
                </c:pt>
                <c:pt idx="743">
                  <c:v>0.20886075949367089</c:v>
                </c:pt>
                <c:pt idx="744">
                  <c:v>0.17142857142857149</c:v>
                </c:pt>
                <c:pt idx="745">
                  <c:v>0.14400000000000013</c:v>
                </c:pt>
                <c:pt idx="746">
                  <c:v>0.12450592885375489</c:v>
                </c:pt>
                <c:pt idx="747">
                  <c:v>0.12745098039215685</c:v>
                </c:pt>
                <c:pt idx="748">
                  <c:v>0.11776061776061786</c:v>
                </c:pt>
                <c:pt idx="749">
                  <c:v>0.11538461538461542</c:v>
                </c:pt>
                <c:pt idx="750">
                  <c:v>8.7037037037037024E-2</c:v>
                </c:pt>
                <c:pt idx="751">
                  <c:v>5.5456171735241533E-2</c:v>
                </c:pt>
                <c:pt idx="752">
                  <c:v>6.2611806797853387E-2</c:v>
                </c:pt>
                <c:pt idx="753">
                  <c:v>5.0966608084358489E-2</c:v>
                </c:pt>
                <c:pt idx="754">
                  <c:v>3.6585365853658569E-2</c:v>
                </c:pt>
                <c:pt idx="755">
                  <c:v>4.1884816753926746E-2</c:v>
                </c:pt>
                <c:pt idx="756">
                  <c:v>4.355400696864109E-2</c:v>
                </c:pt>
                <c:pt idx="757">
                  <c:v>4.7202797202797075E-2</c:v>
                </c:pt>
                <c:pt idx="758">
                  <c:v>5.4481546572934914E-2</c:v>
                </c:pt>
                <c:pt idx="759">
                  <c:v>5.3913043478260869E-2</c:v>
                </c:pt>
                <c:pt idx="760">
                  <c:v>5.0086355785837533E-2</c:v>
                </c:pt>
                <c:pt idx="761">
                  <c:v>5.5172413793103559E-2</c:v>
                </c:pt>
                <c:pt idx="762">
                  <c:v>4.9403747870528036E-2</c:v>
                </c:pt>
                <c:pt idx="763">
                  <c:v>4.067796610169494E-2</c:v>
                </c:pt>
                <c:pt idx="764">
                  <c:v>4.0404040404040442E-2</c:v>
                </c:pt>
                <c:pt idx="765">
                  <c:v>3.5117056856187379E-2</c:v>
                </c:pt>
                <c:pt idx="766">
                  <c:v>4.2016806722689148E-2</c:v>
                </c:pt>
                <c:pt idx="767">
                  <c:v>4.690117252931314E-2</c:v>
                </c:pt>
                <c:pt idx="768">
                  <c:v>4.8414023372287174E-2</c:v>
                </c:pt>
                <c:pt idx="769">
                  <c:v>6.0100166944908162E-2</c:v>
                </c:pt>
                <c:pt idx="770">
                  <c:v>6.8333333333333135E-2</c:v>
                </c:pt>
                <c:pt idx="771">
                  <c:v>7.0957095709571094E-2</c:v>
                </c:pt>
                <c:pt idx="772">
                  <c:v>7.2368421052631637E-2</c:v>
                </c:pt>
                <c:pt idx="773">
                  <c:v>6.2091503267973858E-2</c:v>
                </c:pt>
                <c:pt idx="774">
                  <c:v>5.6818181818181657E-2</c:v>
                </c:pt>
                <c:pt idx="775">
                  <c:v>5.8631921824104261E-2</c:v>
                </c:pt>
                <c:pt idx="776">
                  <c:v>5.663430420711979E-2</c:v>
                </c:pt>
                <c:pt idx="777">
                  <c:v>5.9773828756058078E-2</c:v>
                </c:pt>
                <c:pt idx="778">
                  <c:v>6.1290322580645151E-2</c:v>
                </c:pt>
                <c:pt idx="779">
                  <c:v>5.9200000000000141E-2</c:v>
                </c:pt>
                <c:pt idx="780">
                  <c:v>6.3694267515923553E-2</c:v>
                </c:pt>
                <c:pt idx="781">
                  <c:v>6.2992125984252079E-2</c:v>
                </c:pt>
                <c:pt idx="782">
                  <c:v>6.240249609984394E-2</c:v>
                </c:pt>
                <c:pt idx="783">
                  <c:v>6.3174114021571581E-2</c:v>
                </c:pt>
                <c:pt idx="784">
                  <c:v>6.5950920245398725E-2</c:v>
                </c:pt>
                <c:pt idx="785">
                  <c:v>7.6923076923076872E-2</c:v>
                </c:pt>
                <c:pt idx="786">
                  <c:v>8.1413210445468787E-2</c:v>
                </c:pt>
                <c:pt idx="787">
                  <c:v>8.307692307692327E-2</c:v>
                </c:pt>
                <c:pt idx="788">
                  <c:v>8.7289433384379889E-2</c:v>
                </c:pt>
                <c:pt idx="789">
                  <c:v>9.4512195121951192E-2</c:v>
                </c:pt>
                <c:pt idx="790">
                  <c:v>9.5744680851063801E-2</c:v>
                </c:pt>
                <c:pt idx="791">
                  <c:v>9.8187311178247638E-2</c:v>
                </c:pt>
                <c:pt idx="792">
                  <c:v>0.10479041916167664</c:v>
                </c:pt>
                <c:pt idx="793">
                  <c:v>0.10962962962962974</c:v>
                </c:pt>
                <c:pt idx="794">
                  <c:v>0.11306901615271658</c:v>
                </c:pt>
                <c:pt idx="795">
                  <c:v>0.11449275362318856</c:v>
                </c:pt>
                <c:pt idx="796">
                  <c:v>0.1151079136690647</c:v>
                </c:pt>
                <c:pt idx="797">
                  <c:v>0.11428571428571432</c:v>
                </c:pt>
                <c:pt idx="798">
                  <c:v>0.125</c:v>
                </c:pt>
                <c:pt idx="799">
                  <c:v>0.1306818181818179</c:v>
                </c:pt>
                <c:pt idx="800">
                  <c:v>0.1394366197183099</c:v>
                </c:pt>
                <c:pt idx="801">
                  <c:v>0.14345403899721454</c:v>
                </c:pt>
                <c:pt idx="802">
                  <c:v>0.14563106796116498</c:v>
                </c:pt>
                <c:pt idx="803">
                  <c:v>0.14718019257221471</c:v>
                </c:pt>
                <c:pt idx="804">
                  <c:v>0.15447154471544722</c:v>
                </c:pt>
                <c:pt idx="805">
                  <c:v>0.16021361815754331</c:v>
                </c:pt>
                <c:pt idx="806">
                  <c:v>0.15435356200527717</c:v>
                </c:pt>
                <c:pt idx="807">
                  <c:v>0.14174252275682697</c:v>
                </c:pt>
                <c:pt idx="808">
                  <c:v>0.13935483870967746</c:v>
                </c:pt>
                <c:pt idx="809">
                  <c:v>0.13717948717948714</c:v>
                </c:pt>
                <c:pt idx="810">
                  <c:v>0.14015151515151514</c:v>
                </c:pt>
                <c:pt idx="811">
                  <c:v>0.14949748743718594</c:v>
                </c:pt>
                <c:pt idx="812">
                  <c:v>0.13349814585908515</c:v>
                </c:pt>
                <c:pt idx="813">
                  <c:v>0.1303288672350793</c:v>
                </c:pt>
                <c:pt idx="814">
                  <c:v>0.12832929782082325</c:v>
                </c:pt>
                <c:pt idx="815">
                  <c:v>0.12470023980815337</c:v>
                </c:pt>
                <c:pt idx="816">
                  <c:v>0.11737089201877926</c:v>
                </c:pt>
                <c:pt idx="817">
                  <c:v>0.1058688147295741</c:v>
                </c:pt>
                <c:pt idx="818">
                  <c:v>0.10857142857142854</c:v>
                </c:pt>
                <c:pt idx="819">
                  <c:v>0.11617312072892938</c:v>
                </c:pt>
                <c:pt idx="820">
                  <c:v>0.11325028312570784</c:v>
                </c:pt>
                <c:pt idx="821">
                  <c:v>0.11048478015783547</c:v>
                </c:pt>
                <c:pt idx="822">
                  <c:v>9.6345514950166189E-2</c:v>
                </c:pt>
                <c:pt idx="823">
                  <c:v>8.1967213114754189E-2</c:v>
                </c:pt>
                <c:pt idx="824">
                  <c:v>7.7426390403489531E-2</c:v>
                </c:pt>
                <c:pt idx="825">
                  <c:v>6.5732758620689724E-2</c:v>
                </c:pt>
                <c:pt idx="826">
                  <c:v>6.0085836909871126E-2</c:v>
                </c:pt>
                <c:pt idx="827">
                  <c:v>5.3304904051172608E-2</c:v>
                </c:pt>
                <c:pt idx="828">
                  <c:v>4.7268907563025264E-2</c:v>
                </c:pt>
                <c:pt idx="829">
                  <c:v>3.8501560874089513E-2</c:v>
                </c:pt>
                <c:pt idx="830">
                  <c:v>2.6804123711340111E-2</c:v>
                </c:pt>
                <c:pt idx="831">
                  <c:v>1.6326530612244872E-2</c:v>
                </c:pt>
                <c:pt idx="832">
                  <c:v>1.5259409969481164E-2</c:v>
                </c:pt>
                <c:pt idx="833">
                  <c:v>1.5228426395939021E-2</c:v>
                </c:pt>
                <c:pt idx="834">
                  <c:v>1.4141414141414232E-2</c:v>
                </c:pt>
                <c:pt idx="835">
                  <c:v>1.3131313131313105E-2</c:v>
                </c:pt>
                <c:pt idx="836">
                  <c:v>1.2145748987854255E-2</c:v>
                </c:pt>
                <c:pt idx="837">
                  <c:v>1.3144590495449915E-2</c:v>
                </c:pt>
                <c:pt idx="838">
                  <c:v>1.5182186234817818E-2</c:v>
                </c:pt>
                <c:pt idx="839">
                  <c:v>1.7206477732793601E-2</c:v>
                </c:pt>
                <c:pt idx="840">
                  <c:v>5.015045135406293E-3</c:v>
                </c:pt>
                <c:pt idx="841">
                  <c:v>7.0140280561121759E-3</c:v>
                </c:pt>
                <c:pt idx="842">
                  <c:v>8.0321285140563248E-3</c:v>
                </c:pt>
                <c:pt idx="843">
                  <c:v>8.0321285140563248E-3</c:v>
                </c:pt>
                <c:pt idx="844">
                  <c:v>1.002004008016022E-2</c:v>
                </c:pt>
                <c:pt idx="845">
                  <c:v>1.0000000000000009E-2</c:v>
                </c:pt>
                <c:pt idx="846">
                  <c:v>8.9641434262948128E-3</c:v>
                </c:pt>
                <c:pt idx="847">
                  <c:v>1.4955134596211339E-2</c:v>
                </c:pt>
                <c:pt idx="848">
                  <c:v>2.0000000000000018E-2</c:v>
                </c:pt>
                <c:pt idx="849">
                  <c:v>1.9960079840319445E-2</c:v>
                </c:pt>
                <c:pt idx="850">
                  <c:v>1.7946161515453696E-2</c:v>
                </c:pt>
                <c:pt idx="851">
                  <c:v>1.7910447761193993E-2</c:v>
                </c:pt>
                <c:pt idx="852">
                  <c:v>2.6946107784431073E-2</c:v>
                </c:pt>
                <c:pt idx="853">
                  <c:v>2.6865671641790989E-2</c:v>
                </c:pt>
                <c:pt idx="854">
                  <c:v>3.4860557768924272E-2</c:v>
                </c:pt>
                <c:pt idx="855">
                  <c:v>3.5856573705179251E-2</c:v>
                </c:pt>
                <c:pt idx="856">
                  <c:v>3.2738095238095122E-2</c:v>
                </c:pt>
                <c:pt idx="857">
                  <c:v>2.9702970297029729E-2</c:v>
                </c:pt>
                <c:pt idx="858">
                  <c:v>2.8627838104639647E-2</c:v>
                </c:pt>
                <c:pt idx="859">
                  <c:v>1.9646365422396839E-2</c:v>
                </c:pt>
                <c:pt idx="860">
                  <c:v>1.3725490196078383E-2</c:v>
                </c:pt>
                <c:pt idx="861">
                  <c:v>1.1741682974559797E-2</c:v>
                </c:pt>
                <c:pt idx="862">
                  <c:v>1.5670910871694588E-2</c:v>
                </c:pt>
                <c:pt idx="863">
                  <c:v>1.1730205278592365E-2</c:v>
                </c:pt>
                <c:pt idx="864">
                  <c:v>4.8590864917394949E-3</c:v>
                </c:pt>
                <c:pt idx="865">
                  <c:v>9.6899224806201723E-4</c:v>
                </c:pt>
                <c:pt idx="866">
                  <c:v>-7.6997112608278018E-3</c:v>
                </c:pt>
                <c:pt idx="867">
                  <c:v>-6.7307692307692069E-3</c:v>
                </c:pt>
                <c:pt idx="868">
                  <c:v>-5.7636887608069065E-3</c:v>
                </c:pt>
                <c:pt idx="869">
                  <c:v>-6.7307692307692069E-3</c:v>
                </c:pt>
                <c:pt idx="870">
                  <c:v>-9.5969289827255722E-3</c:v>
                </c:pt>
                <c:pt idx="871">
                  <c:v>-1.0597302504816941E-2</c:v>
                </c:pt>
                <c:pt idx="872">
                  <c:v>-1.2572533849129708E-2</c:v>
                </c:pt>
                <c:pt idx="873">
                  <c:v>-4.8355899419729731E-3</c:v>
                </c:pt>
                <c:pt idx="874">
                  <c:v>-2.8929604628736838E-3</c:v>
                </c:pt>
                <c:pt idx="875">
                  <c:v>9.6618357487909812E-4</c:v>
                </c:pt>
                <c:pt idx="876">
                  <c:v>-1.9342359767892114E-3</c:v>
                </c:pt>
                <c:pt idx="877">
                  <c:v>-1.5488867376573068E-2</c:v>
                </c:pt>
                <c:pt idx="878">
                  <c:v>-2.7158098933074637E-2</c:v>
                </c:pt>
                <c:pt idx="879">
                  <c:v>-3.5818005808325282E-2</c:v>
                </c:pt>
                <c:pt idx="880">
                  <c:v>-3.3816425120772986E-2</c:v>
                </c:pt>
                <c:pt idx="881">
                  <c:v>-3.2913843175217727E-2</c:v>
                </c:pt>
                <c:pt idx="882">
                  <c:v>-3.6821705426356544E-2</c:v>
                </c:pt>
                <c:pt idx="883">
                  <c:v>-3.3106134371957197E-2</c:v>
                </c:pt>
                <c:pt idx="884">
                  <c:v>-2.6444662095984173E-2</c:v>
                </c:pt>
                <c:pt idx="885">
                  <c:v>-3.1098153547133189E-2</c:v>
                </c:pt>
                <c:pt idx="886">
                  <c:v>-3.481624758220514E-2</c:v>
                </c:pt>
                <c:pt idx="887">
                  <c:v>-3.7644787644787514E-2</c:v>
                </c:pt>
                <c:pt idx="888">
                  <c:v>-2.6162790697674465E-2</c:v>
                </c:pt>
                <c:pt idx="889">
                  <c:v>-6.8829891838741997E-3</c:v>
                </c:pt>
                <c:pt idx="890">
                  <c:v>8.9730807577268479E-3</c:v>
                </c:pt>
                <c:pt idx="891">
                  <c:v>2.3092369477911712E-2</c:v>
                </c:pt>
                <c:pt idx="892">
                  <c:v>2.6000000000000023E-2</c:v>
                </c:pt>
                <c:pt idx="893">
                  <c:v>3.1031031031030887E-2</c:v>
                </c:pt>
                <c:pt idx="894">
                  <c:v>4.1247484909456622E-2</c:v>
                </c:pt>
                <c:pt idx="895">
                  <c:v>4.5317220543806602E-2</c:v>
                </c:pt>
                <c:pt idx="896">
                  <c:v>4.3259557344064392E-2</c:v>
                </c:pt>
                <c:pt idx="897">
                  <c:v>4.4132397191574579E-2</c:v>
                </c:pt>
                <c:pt idx="898">
                  <c:v>4.4088176352705455E-2</c:v>
                </c:pt>
                <c:pt idx="899">
                  <c:v>4.5135406218655971E-2</c:v>
                </c:pt>
                <c:pt idx="900">
                  <c:v>4.0796019900497527E-2</c:v>
                </c:pt>
                <c:pt idx="901">
                  <c:v>3.7623762376237657E-2</c:v>
                </c:pt>
                <c:pt idx="902">
                  <c:v>3.6561264822134509E-2</c:v>
                </c:pt>
                <c:pt idx="903">
                  <c:v>3.8272816486751626E-2</c:v>
                </c:pt>
                <c:pt idx="904">
                  <c:v>3.8011695906432719E-2</c:v>
                </c:pt>
                <c:pt idx="905">
                  <c:v>4.0776699029126284E-2</c:v>
                </c:pt>
                <c:pt idx="906">
                  <c:v>4.251207729468609E-2</c:v>
                </c:pt>
                <c:pt idx="907">
                  <c:v>4.0462427745664664E-2</c:v>
                </c:pt>
                <c:pt idx="908">
                  <c:v>4.2430086788813881E-2</c:v>
                </c:pt>
                <c:pt idx="909">
                  <c:v>3.9385206532180694E-2</c:v>
                </c:pt>
                <c:pt idx="910">
                  <c:v>3.9347408829174535E-2</c:v>
                </c:pt>
                <c:pt idx="911">
                  <c:v>4.606525911708248E-2</c:v>
                </c:pt>
                <c:pt idx="912">
                  <c:v>5.6405353728489649E-2</c:v>
                </c:pt>
                <c:pt idx="913">
                  <c:v>5.7251908396946494E-2</c:v>
                </c:pt>
                <c:pt idx="914">
                  <c:v>6.2917063870352674E-2</c:v>
                </c:pt>
                <c:pt idx="915">
                  <c:v>6.1436672967863926E-2</c:v>
                </c:pt>
                <c:pt idx="916">
                  <c:v>6.2910798122065792E-2</c:v>
                </c:pt>
                <c:pt idx="917">
                  <c:v>5.3171641791044832E-2</c:v>
                </c:pt>
                <c:pt idx="918">
                  <c:v>4.5412418906394691E-2</c:v>
                </c:pt>
                <c:pt idx="919">
                  <c:v>3.7037037037036979E-2</c:v>
                </c:pt>
                <c:pt idx="920">
                  <c:v>3.9777983348751267E-2</c:v>
                </c:pt>
                <c:pt idx="921">
                  <c:v>4.2513863216266046E-2</c:v>
                </c:pt>
                <c:pt idx="922">
                  <c:v>4.062788550323182E-2</c:v>
                </c:pt>
                <c:pt idx="923">
                  <c:v>3.669724770642202E-2</c:v>
                </c:pt>
                <c:pt idx="924">
                  <c:v>3.9819004524886958E-2</c:v>
                </c:pt>
                <c:pt idx="925">
                  <c:v>3.2490974729241895E-2</c:v>
                </c:pt>
                <c:pt idx="926">
                  <c:v>2.4215246636771326E-2</c:v>
                </c:pt>
                <c:pt idx="927">
                  <c:v>1.6028495102404339E-2</c:v>
                </c:pt>
                <c:pt idx="928">
                  <c:v>1.2367491166077604E-2</c:v>
                </c:pt>
                <c:pt idx="929">
                  <c:v>1.2400354295836857E-2</c:v>
                </c:pt>
                <c:pt idx="930">
                  <c:v>1.5070921985815611E-2</c:v>
                </c:pt>
                <c:pt idx="931">
                  <c:v>4.0178571428571397E-2</c:v>
                </c:pt>
                <c:pt idx="932">
                  <c:v>5.3380782918149405E-2</c:v>
                </c:pt>
                <c:pt idx="933">
                  <c:v>7.0921985815602939E-2</c:v>
                </c:pt>
                <c:pt idx="934">
                  <c:v>6.5661047027506525E-2</c:v>
                </c:pt>
                <c:pt idx="935">
                  <c:v>5.0442477876106118E-2</c:v>
                </c:pt>
                <c:pt idx="936">
                  <c:v>3.5683202785030455E-2</c:v>
                </c:pt>
                <c:pt idx="937">
                  <c:v>2.4475524475524368E-2</c:v>
                </c:pt>
                <c:pt idx="938">
                  <c:v>1.7513134851138368E-2</c:v>
                </c:pt>
                <c:pt idx="939">
                  <c:v>1.6652059596844904E-2</c:v>
                </c:pt>
                <c:pt idx="940">
                  <c:v>1.6579406631762605E-2</c:v>
                </c:pt>
                <c:pt idx="941">
                  <c:v>1.8372703412073532E-2</c:v>
                </c:pt>
                <c:pt idx="942">
                  <c:v>1.3973799126637543E-2</c:v>
                </c:pt>
                <c:pt idx="943">
                  <c:v>-2.5751072961373023E-3</c:v>
                </c:pt>
                <c:pt idx="944">
                  <c:v>-1.9425675675675769E-2</c:v>
                </c:pt>
                <c:pt idx="945">
                  <c:v>-3.6423841059602613E-2</c:v>
                </c:pt>
                <c:pt idx="946">
                  <c:v>-3.0807660283097338E-2</c:v>
                </c:pt>
                <c:pt idx="947">
                  <c:v>-2.3588879528222417E-2</c:v>
                </c:pt>
                <c:pt idx="948">
                  <c:v>-2.8571428571428581E-2</c:v>
                </c:pt>
                <c:pt idx="949">
                  <c:v>-1.0238907849829393E-2</c:v>
                </c:pt>
                <c:pt idx="950">
                  <c:v>-8.6058519793463795E-4</c:v>
                </c:pt>
                <c:pt idx="951">
                  <c:v>2.586206896551646E-3</c:v>
                </c:pt>
                <c:pt idx="952">
                  <c:v>6.0085836909871126E-3</c:v>
                </c:pt>
                <c:pt idx="953">
                  <c:v>1.3745704467353903E-2</c:v>
                </c:pt>
                <c:pt idx="954">
                  <c:v>1.5503875968992276E-2</c:v>
                </c:pt>
                <c:pt idx="955">
                  <c:v>1.2908777969018903E-2</c:v>
                </c:pt>
                <c:pt idx="956">
                  <c:v>1.6365202411714019E-2</c:v>
                </c:pt>
                <c:pt idx="957">
                  <c:v>1.4604810996563522E-2</c:v>
                </c:pt>
                <c:pt idx="958">
                  <c:v>1.2027491408934665E-2</c:v>
                </c:pt>
                <c:pt idx="959">
                  <c:v>1.4667817083692691E-2</c:v>
                </c:pt>
                <c:pt idx="960">
                  <c:v>2.076124567474058E-2</c:v>
                </c:pt>
                <c:pt idx="961">
                  <c:v>2.0689655172413834E-2</c:v>
                </c:pt>
                <c:pt idx="962">
                  <c:v>2.239448751076667E-2</c:v>
                </c:pt>
                <c:pt idx="963">
                  <c:v>2.5795356835769612E-2</c:v>
                </c:pt>
                <c:pt idx="964">
                  <c:v>2.1331058020477744E-2</c:v>
                </c:pt>
                <c:pt idx="965">
                  <c:v>1.2711864406779627E-2</c:v>
                </c:pt>
                <c:pt idx="966">
                  <c:v>1.1026293469041493E-2</c:v>
                </c:pt>
                <c:pt idx="967">
                  <c:v>8.4961767204758676E-3</c:v>
                </c:pt>
                <c:pt idx="968">
                  <c:v>5.9322033898305815E-3</c:v>
                </c:pt>
                <c:pt idx="969">
                  <c:v>8.4674005080440651E-3</c:v>
                </c:pt>
                <c:pt idx="970">
                  <c:v>1.0186757215619791E-2</c:v>
                </c:pt>
                <c:pt idx="971">
                  <c:v>8.5034013605442826E-3</c:v>
                </c:pt>
                <c:pt idx="972">
                  <c:v>9.3220338983051043E-3</c:v>
                </c:pt>
                <c:pt idx="973">
                  <c:v>7.6013513513513153E-3</c:v>
                </c:pt>
                <c:pt idx="974">
                  <c:v>8.4245998315080062E-3</c:v>
                </c:pt>
                <c:pt idx="975">
                  <c:v>3.3528918692373733E-3</c:v>
                </c:pt>
                <c:pt idx="976">
                  <c:v>1.6708437761070449E-3</c:v>
                </c:pt>
                <c:pt idx="977">
                  <c:v>8.3682008368199945E-3</c:v>
                </c:pt>
                <c:pt idx="978">
                  <c:v>1.2583892617449743E-2</c:v>
                </c:pt>
                <c:pt idx="979">
                  <c:v>2.1061499578769904E-2</c:v>
                </c:pt>
                <c:pt idx="980">
                  <c:v>1.9376579612468303E-2</c:v>
                </c:pt>
                <c:pt idx="981">
                  <c:v>1.5113350125944613E-2</c:v>
                </c:pt>
                <c:pt idx="982">
                  <c:v>2.1008403361344463E-2</c:v>
                </c:pt>
                <c:pt idx="983">
                  <c:v>2.7824620573355885E-2</c:v>
                </c:pt>
                <c:pt idx="984">
                  <c:v>3.1905961376994307E-2</c:v>
                </c:pt>
                <c:pt idx="985">
                  <c:v>3.5205364626990754E-2</c:v>
                </c:pt>
                <c:pt idx="986">
                  <c:v>3.5087719298245723E-2</c:v>
                </c:pt>
                <c:pt idx="987">
                  <c:v>4.0935672514619714E-2</c:v>
                </c:pt>
                <c:pt idx="988">
                  <c:v>4.1701417848206912E-2</c:v>
                </c:pt>
                <c:pt idx="989">
                  <c:v>3.9834024896265641E-2</c:v>
                </c:pt>
                <c:pt idx="990">
                  <c:v>3.8111019055509399E-2</c:v>
                </c:pt>
                <c:pt idx="991">
                  <c:v>3.2178217821782207E-2</c:v>
                </c:pt>
                <c:pt idx="992">
                  <c:v>3.4710743801652955E-2</c:v>
                </c:pt>
                <c:pt idx="993">
                  <c:v>3.6393713813068551E-2</c:v>
                </c:pt>
                <c:pt idx="994">
                  <c:v>3.2098765432098775E-2</c:v>
                </c:pt>
                <c:pt idx="995">
                  <c:v>3.1173092698933536E-2</c:v>
                </c:pt>
                <c:pt idx="996">
                  <c:v>2.7664768104149751E-2</c:v>
                </c:pt>
                <c:pt idx="997">
                  <c:v>2.1862348178137703E-2</c:v>
                </c:pt>
                <c:pt idx="998">
                  <c:v>2.0177562550443895E-2</c:v>
                </c:pt>
                <c:pt idx="999">
                  <c:v>2.2471910112359605E-2</c:v>
                </c:pt>
                <c:pt idx="1000">
                  <c:v>2.5620496397117609E-2</c:v>
                </c:pt>
                <c:pt idx="1001">
                  <c:v>2.154828411811649E-2</c:v>
                </c:pt>
                <c:pt idx="1002">
                  <c:v>2.154828411811649E-2</c:v>
                </c:pt>
                <c:pt idx="1003">
                  <c:v>2.5579536370903488E-2</c:v>
                </c:pt>
                <c:pt idx="1004">
                  <c:v>2.3961661341852958E-2</c:v>
                </c:pt>
                <c:pt idx="1005">
                  <c:v>2.154828411811649E-2</c:v>
                </c:pt>
                <c:pt idx="1006">
                  <c:v>2.2328548644338087E-2</c:v>
                </c:pt>
                <c:pt idx="1007">
                  <c:v>2.704852824184556E-2</c:v>
                </c:pt>
                <c:pt idx="1008">
                  <c:v>2.6920031670625511E-2</c:v>
                </c:pt>
                <c:pt idx="1009">
                  <c:v>1.8225039619651273E-2</c:v>
                </c:pt>
                <c:pt idx="1010">
                  <c:v>7.1202531645568889E-3</c:v>
                </c:pt>
                <c:pt idx="1011">
                  <c:v>-3.1397174254317317E-3</c:v>
                </c:pt>
                <c:pt idx="1012">
                  <c:v>-5.4644808743168349E-3</c:v>
                </c:pt>
                <c:pt idx="1013">
                  <c:v>-6.2499999999999778E-3</c:v>
                </c:pt>
                <c:pt idx="1014">
                  <c:v>-8.5937499999999556E-3</c:v>
                </c:pt>
                <c:pt idx="1015">
                  <c:v>-8.5736554949338295E-3</c:v>
                </c:pt>
                <c:pt idx="1016">
                  <c:v>-5.4602184087362282E-3</c:v>
                </c:pt>
                <c:pt idx="1017">
                  <c:v>-1.5625000000000222E-3</c:v>
                </c:pt>
                <c:pt idx="1018">
                  <c:v>-2.3400936037439868E-3</c:v>
                </c:pt>
                <c:pt idx="1019">
                  <c:v>-1.7815646785437678E-2</c:v>
                </c:pt>
                <c:pt idx="1020">
                  <c:v>-3.3153430994602773E-2</c:v>
                </c:pt>
                <c:pt idx="1021">
                  <c:v>-2.7237354085603127E-2</c:v>
                </c:pt>
                <c:pt idx="1022">
                  <c:v>-2.0424194815396701E-2</c:v>
                </c:pt>
                <c:pt idx="1023">
                  <c:v>-1.6535433070866135E-2</c:v>
                </c:pt>
                <c:pt idx="1024">
                  <c:v>-1.8053375196232402E-2</c:v>
                </c:pt>
                <c:pt idx="1025">
                  <c:v>-1.8867924528301883E-2</c:v>
                </c:pt>
                <c:pt idx="1026">
                  <c:v>-1.5760441292356209E-2</c:v>
                </c:pt>
                <c:pt idx="1027">
                  <c:v>-2.3584905660377409E-2</c:v>
                </c:pt>
                <c:pt idx="1028">
                  <c:v>-2.9019607843137285E-2</c:v>
                </c:pt>
                <c:pt idx="1029">
                  <c:v>-2.9733959311424085E-2</c:v>
                </c:pt>
                <c:pt idx="1030">
                  <c:v>-3.3620015637216616E-2</c:v>
                </c:pt>
                <c:pt idx="1031">
                  <c:v>-3.1545741324921162E-2</c:v>
                </c:pt>
                <c:pt idx="1032">
                  <c:v>-1.9936204146730474E-2</c:v>
                </c:pt>
                <c:pt idx="1033">
                  <c:v>-2.1600000000000064E-2</c:v>
                </c:pt>
                <c:pt idx="1034">
                  <c:v>-1.6840417000801966E-2</c:v>
                </c:pt>
                <c:pt idx="1035">
                  <c:v>-1.0408326661329181E-2</c:v>
                </c:pt>
                <c:pt idx="1036">
                  <c:v>-3.1974420463628528E-3</c:v>
                </c:pt>
                <c:pt idx="1037">
                  <c:v>3.2051282051281937E-3</c:v>
                </c:pt>
                <c:pt idx="1038">
                  <c:v>6.4051240992792913E-3</c:v>
                </c:pt>
                <c:pt idx="1039">
                  <c:v>2.1739130434782705E-2</c:v>
                </c:pt>
                <c:pt idx="1040">
                  <c:v>3.3925686591276261E-2</c:v>
                </c:pt>
                <c:pt idx="1041">
                  <c:v>2.9838709677419306E-2</c:v>
                </c:pt>
                <c:pt idx="1042">
                  <c:v>3.8025889967637783E-2</c:v>
                </c:pt>
                <c:pt idx="1043">
                  <c:v>4.0716612377850181E-2</c:v>
                </c:pt>
                <c:pt idx="1044">
                  <c:v>4.3938161106590767E-2</c:v>
                </c:pt>
                <c:pt idx="1045">
                  <c:v>6.1324611610793278E-2</c:v>
                </c:pt>
                <c:pt idx="1046">
                  <c:v>6.6884176182708144E-2</c:v>
                </c:pt>
                <c:pt idx="1047">
                  <c:v>5.7443365695792892E-2</c:v>
                </c:pt>
                <c:pt idx="1048">
                  <c:v>5.5332798716920539E-2</c:v>
                </c:pt>
                <c:pt idx="1049">
                  <c:v>6.8690095846645427E-2</c:v>
                </c:pt>
                <c:pt idx="1050">
                  <c:v>6.3643595863166258E-2</c:v>
                </c:pt>
                <c:pt idx="1051">
                  <c:v>4.7281323877068626E-2</c:v>
                </c:pt>
                <c:pt idx="1052">
                  <c:v>5.2343749999999911E-2</c:v>
                </c:pt>
                <c:pt idx="1053">
                  <c:v>6.0297572435395574E-2</c:v>
                </c:pt>
                <c:pt idx="1054">
                  <c:v>5.2221356196414659E-2</c:v>
                </c:pt>
                <c:pt idx="1055">
                  <c:v>6.572769953051627E-2</c:v>
                </c:pt>
                <c:pt idx="1056">
                  <c:v>9.1192517537022511E-2</c:v>
                </c:pt>
                <c:pt idx="1057">
                  <c:v>5.8551617873651818E-2</c:v>
                </c:pt>
                <c:pt idx="1058">
                  <c:v>3.8990825688073327E-2</c:v>
                </c:pt>
                <c:pt idx="1059">
                  <c:v>4.3611323641928212E-2</c:v>
                </c:pt>
                <c:pt idx="1060">
                  <c:v>3.9513677811550352E-2</c:v>
                </c:pt>
                <c:pt idx="1061">
                  <c:v>1.2705530642750373E-2</c:v>
                </c:pt>
                <c:pt idx="1062">
                  <c:v>-2.243829468960179E-3</c:v>
                </c:pt>
                <c:pt idx="1063">
                  <c:v>3.762227238525151E-3</c:v>
                </c:pt>
                <c:pt idx="1064">
                  <c:v>-1.0393466963622644E-2</c:v>
                </c:pt>
                <c:pt idx="1065">
                  <c:v>-3.7666174298375155E-2</c:v>
                </c:pt>
                <c:pt idx="1066">
                  <c:v>-3.8518518518518396E-2</c:v>
                </c:pt>
                <c:pt idx="1067">
                  <c:v>-5.9471365638766538E-2</c:v>
                </c:pt>
                <c:pt idx="1068">
                  <c:v>-8.2142857142857184E-2</c:v>
                </c:pt>
                <c:pt idx="1069">
                  <c:v>-6.5502183406113579E-2</c:v>
                </c:pt>
                <c:pt idx="1070">
                  <c:v>-4.4885945548197137E-2</c:v>
                </c:pt>
                <c:pt idx="1071">
                  <c:v>-4.1055718475073277E-2</c:v>
                </c:pt>
                <c:pt idx="1072">
                  <c:v>-4.3859649122807043E-2</c:v>
                </c:pt>
                <c:pt idx="1073">
                  <c:v>-3.3948339483394818E-2</c:v>
                </c:pt>
                <c:pt idx="1074">
                  <c:v>-1.6491754122938684E-2</c:v>
                </c:pt>
                <c:pt idx="1075">
                  <c:v>-1.4242878560719707E-2</c:v>
                </c:pt>
                <c:pt idx="1076">
                  <c:v>-7.5018754688672695E-3</c:v>
                </c:pt>
                <c:pt idx="1077">
                  <c:v>2.2256331542593877E-2</c:v>
                </c:pt>
                <c:pt idx="1078">
                  <c:v>2.5423728813559254E-2</c:v>
                </c:pt>
                <c:pt idx="1079">
                  <c:v>3.7470725995316201E-2</c:v>
                </c:pt>
                <c:pt idx="1080">
                  <c:v>5.2918287937743225E-2</c:v>
                </c:pt>
                <c:pt idx="1081">
                  <c:v>7.1651090342679025E-2</c:v>
                </c:pt>
                <c:pt idx="1082">
                  <c:v>8.7827426810477505E-2</c:v>
                </c:pt>
                <c:pt idx="1083">
                  <c:v>4.587155963302747E-2</c:v>
                </c:pt>
                <c:pt idx="1084">
                  <c:v>4.5107033639143479E-2</c:v>
                </c:pt>
                <c:pt idx="1085">
                  <c:v>5.4239877769289402E-2</c:v>
                </c:pt>
                <c:pt idx="1086">
                  <c:v>4.9542682926829285E-2</c:v>
                </c:pt>
                <c:pt idx="1087">
                  <c:v>4.9429657794676896E-2</c:v>
                </c:pt>
                <c:pt idx="1088">
                  <c:v>4.6863189720332432E-2</c:v>
                </c:pt>
                <c:pt idx="1089">
                  <c:v>4.5795795795795957E-2</c:v>
                </c:pt>
                <c:pt idx="1090">
                  <c:v>4.3576258452291627E-2</c:v>
                </c:pt>
                <c:pt idx="1091">
                  <c:v>4.9661399548532659E-2</c:v>
                </c:pt>
                <c:pt idx="1092">
                  <c:v>4.5084996304508351E-2</c:v>
                </c:pt>
                <c:pt idx="1093">
                  <c:v>3.2703488372092915E-2</c:v>
                </c:pt>
                <c:pt idx="1094">
                  <c:v>1.3456090651558172E-2</c:v>
                </c:pt>
                <c:pt idx="1095">
                  <c:v>5.8479532163742576E-2</c:v>
                </c:pt>
                <c:pt idx="1096">
                  <c:v>7.3884418434528421E-2</c:v>
                </c:pt>
                <c:pt idx="1097">
                  <c:v>6.6666666666666652E-2</c:v>
                </c:pt>
                <c:pt idx="1098">
                  <c:v>7.0442992011619632E-2</c:v>
                </c:pt>
                <c:pt idx="1099">
                  <c:v>7.2463768115942129E-2</c:v>
                </c:pt>
                <c:pt idx="1100">
                  <c:v>6.6425992779783227E-2</c:v>
                </c:pt>
                <c:pt idx="1101">
                  <c:v>7.6812634601579166E-2</c:v>
                </c:pt>
                <c:pt idx="1102">
                  <c:v>8.9992800575953824E-2</c:v>
                </c:pt>
                <c:pt idx="1103">
                  <c:v>7.670250896057329E-2</c:v>
                </c:pt>
                <c:pt idx="1104">
                  <c:v>6.7185289957567118E-2</c:v>
                </c:pt>
                <c:pt idx="1105">
                  <c:v>6.6854327938071778E-2</c:v>
                </c:pt>
                <c:pt idx="1106">
                  <c:v>7.4074074074073959E-2</c:v>
                </c:pt>
                <c:pt idx="1107">
                  <c:v>7.0441988950276091E-2</c:v>
                </c:pt>
                <c:pt idx="1108">
                  <c:v>5.1089918256130851E-2</c:v>
                </c:pt>
                <c:pt idx="1109">
                  <c:v>4.8233695652174058E-2</c:v>
                </c:pt>
                <c:pt idx="1110">
                  <c:v>6.0379918588873815E-2</c:v>
                </c:pt>
                <c:pt idx="1111">
                  <c:v>6.4864864864864868E-2</c:v>
                </c:pt>
                <c:pt idx="1112">
                  <c:v>9.8171970209884885E-2</c:v>
                </c:pt>
                <c:pt idx="1113">
                  <c:v>0.10799999999999987</c:v>
                </c:pt>
                <c:pt idx="1114">
                  <c:v>8.1241743725231075E-2</c:v>
                </c:pt>
                <c:pt idx="1115">
                  <c:v>8.5219707057257121E-2</c:v>
                </c:pt>
                <c:pt idx="1116">
                  <c:v>8.8800530152418844E-2</c:v>
                </c:pt>
                <c:pt idx="1117">
                  <c:v>6.7282321899736264E-2</c:v>
                </c:pt>
                <c:pt idx="1118">
                  <c:v>5.5302537410540031E-2</c:v>
                </c:pt>
                <c:pt idx="1119">
                  <c:v>6.0000000000000053E-2</c:v>
                </c:pt>
                <c:pt idx="1120">
                  <c:v>7.4530136098509336E-2</c:v>
                </c:pt>
                <c:pt idx="1121">
                  <c:v>7.647440051847032E-2</c:v>
                </c:pt>
                <c:pt idx="1122">
                  <c:v>6.7178502879078783E-2</c:v>
                </c:pt>
                <c:pt idx="1123">
                  <c:v>6.535532994923865E-2</c:v>
                </c:pt>
                <c:pt idx="1124">
                  <c:v>1.9728729963008673E-2</c:v>
                </c:pt>
                <c:pt idx="1125">
                  <c:v>-2.4067388688327362E-2</c:v>
                </c:pt>
                <c:pt idx="1126">
                  <c:v>5.4978619425778419E-3</c:v>
                </c:pt>
                <c:pt idx="1127">
                  <c:v>1.5950920245398681E-2</c:v>
                </c:pt>
                <c:pt idx="1128">
                  <c:v>-1.8259281801583649E-3</c:v>
                </c:pt>
                <c:pt idx="1129">
                  <c:v>3.0902348578492056E-2</c:v>
                </c:pt>
                <c:pt idx="1130">
                  <c:v>4.3773119605425626E-2</c:v>
                </c:pt>
                <c:pt idx="1131">
                  <c:v>4.3213633597078527E-2</c:v>
                </c:pt>
                <c:pt idx="1132">
                  <c:v>4.5235223160434268E-2</c:v>
                </c:pt>
                <c:pt idx="1133">
                  <c:v>4.635761589403975E-2</c:v>
                </c:pt>
                <c:pt idx="1134">
                  <c:v>4.9760191846522694E-2</c:v>
                </c:pt>
                <c:pt idx="1135">
                  <c:v>2.6801667659321016E-2</c:v>
                </c:pt>
                <c:pt idx="1136">
                  <c:v>4.897218863361541E-2</c:v>
                </c:pt>
                <c:pt idx="1137">
                  <c:v>7.7065351418002415E-2</c:v>
                </c:pt>
                <c:pt idx="1138">
                  <c:v>8.7484811664641615E-2</c:v>
                </c:pt>
                <c:pt idx="1139">
                  <c:v>7.8502415458937103E-2</c:v>
                </c:pt>
                <c:pt idx="1140">
                  <c:v>0.10365853658536595</c:v>
                </c:pt>
                <c:pt idx="1141">
                  <c:v>9.5323741007194096E-2</c:v>
                </c:pt>
                <c:pt idx="1142">
                  <c:v>0.10986414648552856</c:v>
                </c:pt>
                <c:pt idx="1143">
                  <c:v>0.11376896149358218</c:v>
                </c:pt>
                <c:pt idx="1144">
                  <c:v>0.13444893248701661</c:v>
                </c:pt>
                <c:pt idx="1145">
                  <c:v>0.15362485615650168</c:v>
                </c:pt>
                <c:pt idx="1146">
                  <c:v>0.17361507709880075</c:v>
                </c:pt>
                <c:pt idx="1147">
                  <c:v>0.154292343387471</c:v>
                </c:pt>
                <c:pt idx="1148">
                  <c:v>0.13487031700288177</c:v>
                </c:pt>
                <c:pt idx="1149">
                  <c:v>6.6971951917573103E-2</c:v>
                </c:pt>
                <c:pt idx="1150">
                  <c:v>-1.2290502793296021E-2</c:v>
                </c:pt>
                <c:pt idx="1151">
                  <c:v>-4.3113101903695328E-2</c:v>
                </c:pt>
                <c:pt idx="1152">
                  <c:v>-5.4143646408839841E-2</c:v>
                </c:pt>
                <c:pt idx="1153">
                  <c:v>-7.3344280240831838E-2</c:v>
                </c:pt>
                <c:pt idx="1154">
                  <c:v>-0.10537519957424168</c:v>
                </c:pt>
                <c:pt idx="1155">
                  <c:v>-0.11419591409114727</c:v>
                </c:pt>
                <c:pt idx="1156">
                  <c:v>-0.13123092573753803</c:v>
                </c:pt>
                <c:pt idx="1157">
                  <c:v>-0.13167082294264343</c:v>
                </c:pt>
                <c:pt idx="1158">
                  <c:v>-0.16058394160583944</c:v>
                </c:pt>
                <c:pt idx="1159">
                  <c:v>-0.12060301507537685</c:v>
                </c:pt>
                <c:pt idx="1160">
                  <c:v>-0.11579481970543426</c:v>
                </c:pt>
                <c:pt idx="1161">
                  <c:v>-6.0085836909871349E-2</c:v>
                </c:pt>
                <c:pt idx="1162">
                  <c:v>3.3936651583710287E-3</c:v>
                </c:pt>
                <c:pt idx="1163">
                  <c:v>4.2129900526623798E-2</c:v>
                </c:pt>
                <c:pt idx="1164">
                  <c:v>6.25E-2</c:v>
                </c:pt>
                <c:pt idx="1165">
                  <c:v>6.9108092144122724E-2</c:v>
                </c:pt>
                <c:pt idx="1166">
                  <c:v>9.0422367638310686E-2</c:v>
                </c:pt>
                <c:pt idx="1167">
                  <c:v>9.0479006505026716E-2</c:v>
                </c:pt>
                <c:pt idx="1168">
                  <c:v>8.1967213114754189E-2</c:v>
                </c:pt>
                <c:pt idx="1169">
                  <c:v>5.3991958644457272E-2</c:v>
                </c:pt>
                <c:pt idx="1170">
                  <c:v>6.7246376811594066E-2</c:v>
                </c:pt>
                <c:pt idx="1171">
                  <c:v>5.6571428571428495E-2</c:v>
                </c:pt>
                <c:pt idx="1172">
                  <c:v>6.2033314187248667E-2</c:v>
                </c:pt>
                <c:pt idx="1173">
                  <c:v>6.5068493150684859E-2</c:v>
                </c:pt>
                <c:pt idx="1174">
                  <c:v>5.8060879368658336E-2</c:v>
                </c:pt>
                <c:pt idx="1175">
                  <c:v>6.5131948343627233E-2</c:v>
                </c:pt>
                <c:pt idx="1176">
                  <c:v>5.9373282023089446E-2</c:v>
                </c:pt>
                <c:pt idx="1177">
                  <c:v>8.1767955801105074E-2</c:v>
                </c:pt>
                <c:pt idx="1178">
                  <c:v>8.6743044189852681E-2</c:v>
                </c:pt>
                <c:pt idx="1179">
                  <c:v>0.10140997830802601</c:v>
                </c:pt>
                <c:pt idx="1180">
                  <c:v>0.10443722943722933</c:v>
                </c:pt>
                <c:pt idx="1181">
                  <c:v>0.11117166212534069</c:v>
                </c:pt>
                <c:pt idx="1182">
                  <c:v>0.11135252580119492</c:v>
                </c:pt>
                <c:pt idx="1183">
                  <c:v>9.8972417522985356E-2</c:v>
                </c:pt>
                <c:pt idx="1184">
                  <c:v>0.10167658193618156</c:v>
                </c:pt>
                <c:pt idx="1185">
                  <c:v>7.7706323687031009E-2</c:v>
                </c:pt>
                <c:pt idx="1186">
                  <c:v>7.2988811933937248E-2</c:v>
                </c:pt>
                <c:pt idx="1187">
                  <c:v>5.3241960991038617E-2</c:v>
                </c:pt>
                <c:pt idx="1188">
                  <c:v>4.1515308770109005E-2</c:v>
                </c:pt>
                <c:pt idx="1189">
                  <c:v>2.962206332992845E-2</c:v>
                </c:pt>
                <c:pt idx="1190">
                  <c:v>2.5100401606425793E-2</c:v>
                </c:pt>
                <c:pt idx="1191">
                  <c:v>2.9542097488921559E-3</c:v>
                </c:pt>
                <c:pt idx="1192">
                  <c:v>-1.0779029887310054E-2</c:v>
                </c:pt>
                <c:pt idx="1193">
                  <c:v>-2.0107896027464434E-2</c:v>
                </c:pt>
                <c:pt idx="1194">
                  <c:v>-2.1994134897360684E-2</c:v>
                </c:pt>
                <c:pt idx="1195">
                  <c:v>-2.4606299212598381E-3</c:v>
                </c:pt>
                <c:pt idx="1196">
                  <c:v>3.4364261168384758E-3</c:v>
                </c:pt>
                <c:pt idx="1197">
                  <c:v>1.1934361014420691E-2</c:v>
                </c:pt>
                <c:pt idx="1198">
                  <c:v>1.9860973187686426E-3</c:v>
                </c:pt>
                <c:pt idx="1199">
                  <c:v>8.5085085085083723E-3</c:v>
                </c:pt>
                <c:pt idx="1200">
                  <c:v>8.9686098654708779E-3</c:v>
                </c:pt>
                <c:pt idx="1201">
                  <c:v>1.3392857142857206E-2</c:v>
                </c:pt>
                <c:pt idx="1202">
                  <c:v>-9.7943192948080071E-4</c:v>
                </c:pt>
                <c:pt idx="1203">
                  <c:v>-9.8183603338242165E-4</c:v>
                </c:pt>
                <c:pt idx="1204">
                  <c:v>1.08964834076275E-2</c:v>
                </c:pt>
                <c:pt idx="1205">
                  <c:v>2.2522522522522515E-2</c:v>
                </c:pt>
                <c:pt idx="1206">
                  <c:v>2.1489255372313831E-2</c:v>
                </c:pt>
                <c:pt idx="1207">
                  <c:v>7.4000986679823022E-3</c:v>
                </c:pt>
                <c:pt idx="1208">
                  <c:v>-2.4461839530333096E-3</c:v>
                </c:pt>
                <c:pt idx="1209">
                  <c:v>-4.9140049140049546E-3</c:v>
                </c:pt>
                <c:pt idx="1210">
                  <c:v>-2.9732408325074955E-3</c:v>
                </c:pt>
                <c:pt idx="1211">
                  <c:v>2.4813895781636841E-3</c:v>
                </c:pt>
                <c:pt idx="1212">
                  <c:v>6.4197530864198438E-3</c:v>
                </c:pt>
                <c:pt idx="1213">
                  <c:v>6.8526676456190927E-3</c:v>
                </c:pt>
                <c:pt idx="1214">
                  <c:v>1.4705882352941124E-2</c:v>
                </c:pt>
                <c:pt idx="1215">
                  <c:v>2.3587223587223649E-2</c:v>
                </c:pt>
                <c:pt idx="1216">
                  <c:v>1.9108280254777066E-2</c:v>
                </c:pt>
                <c:pt idx="1217">
                  <c:v>1.9579050416054899E-2</c:v>
                </c:pt>
                <c:pt idx="1218">
                  <c:v>1.7612524461839474E-2</c:v>
                </c:pt>
                <c:pt idx="1219">
                  <c:v>1.3712047012732764E-2</c:v>
                </c:pt>
                <c:pt idx="1220">
                  <c:v>1.2260912211868646E-2</c:v>
                </c:pt>
                <c:pt idx="1221">
                  <c:v>4.4444444444444731E-3</c:v>
                </c:pt>
                <c:pt idx="1222">
                  <c:v>-1.4910536779323413E-3</c:v>
                </c:pt>
                <c:pt idx="1223">
                  <c:v>-2.4752475247524774E-2</c:v>
                </c:pt>
                <c:pt idx="1224">
                  <c:v>-5.7899901864573167E-2</c:v>
                </c:pt>
                <c:pt idx="1225">
                  <c:v>-7.0977151191054966E-2</c:v>
                </c:pt>
                <c:pt idx="1226">
                  <c:v>-7.4879227053140096E-2</c:v>
                </c:pt>
                <c:pt idx="1227">
                  <c:v>-8.3533365338454124E-2</c:v>
                </c:pt>
                <c:pt idx="1228">
                  <c:v>-7.0192307692307665E-2</c:v>
                </c:pt>
                <c:pt idx="1229">
                  <c:v>-6.4810369659145439E-2</c:v>
                </c:pt>
                <c:pt idx="1230">
                  <c:v>-6.778846153846152E-2</c:v>
                </c:pt>
                <c:pt idx="1231">
                  <c:v>-7.2946859903381567E-2</c:v>
                </c:pt>
                <c:pt idx="1232">
                  <c:v>-8.3817829457364379E-2</c:v>
                </c:pt>
                <c:pt idx="1233">
                  <c:v>-7.8171091445427776E-2</c:v>
                </c:pt>
                <c:pt idx="1234">
                  <c:v>-7.5659532105525229E-2</c:v>
                </c:pt>
                <c:pt idx="1235">
                  <c:v>-6.8527918781725927E-2</c:v>
                </c:pt>
                <c:pt idx="1236">
                  <c:v>-4.8958333333333326E-2</c:v>
                </c:pt>
                <c:pt idx="1237">
                  <c:v>-5.1282051282051211E-2</c:v>
                </c:pt>
                <c:pt idx="1238">
                  <c:v>-4.9086161879895562E-2</c:v>
                </c:pt>
                <c:pt idx="1239">
                  <c:v>-4.0335254059717163E-2</c:v>
                </c:pt>
                <c:pt idx="1240">
                  <c:v>-4.1882109617373264E-2</c:v>
                </c:pt>
                <c:pt idx="1241">
                  <c:v>-3.6960985626283471E-2</c:v>
                </c:pt>
                <c:pt idx="1242">
                  <c:v>-3.1975244971634953E-2</c:v>
                </c:pt>
                <c:pt idx="1243">
                  <c:v>-2.7618551328817187E-2</c:v>
                </c:pt>
                <c:pt idx="1244">
                  <c:v>-1.1634056054997344E-2</c:v>
                </c:pt>
                <c:pt idx="1245">
                  <c:v>-4.2666666666667519E-3</c:v>
                </c:pt>
                <c:pt idx="1246">
                  <c:v>3.231017770597866E-3</c:v>
                </c:pt>
                <c:pt idx="1247">
                  <c:v>2.5613079019073615E-2</c:v>
                </c:pt>
                <c:pt idx="1248">
                  <c:v>4.4359255202628622E-2</c:v>
                </c:pt>
                <c:pt idx="1249">
                  <c:v>5.6811913954770921E-2</c:v>
                </c:pt>
                <c:pt idx="1250">
                  <c:v>5.1619989017023693E-2</c:v>
                </c:pt>
                <c:pt idx="1251">
                  <c:v>5.3493449781659486E-2</c:v>
                </c:pt>
                <c:pt idx="1252">
                  <c:v>4.0474905558553598E-2</c:v>
                </c:pt>
                <c:pt idx="1253">
                  <c:v>3.1982942430703654E-2</c:v>
                </c:pt>
                <c:pt idx="1254">
                  <c:v>3.0900372935535492E-2</c:v>
                </c:pt>
                <c:pt idx="1255">
                  <c:v>3.8585209003215493E-2</c:v>
                </c:pt>
                <c:pt idx="1256">
                  <c:v>4.2268592830390528E-2</c:v>
                </c:pt>
                <c:pt idx="1257">
                  <c:v>4.3920728441349866E-2</c:v>
                </c:pt>
                <c:pt idx="1258">
                  <c:v>5.152979066022545E-2</c:v>
                </c:pt>
                <c:pt idx="1259">
                  <c:v>4.3039319872476112E-2</c:v>
                </c:pt>
                <c:pt idx="1260">
                  <c:v>3.7755637126376529E-2</c:v>
                </c:pt>
                <c:pt idx="1261">
                  <c:v>4.0187891440501167E-2</c:v>
                </c:pt>
                <c:pt idx="1262">
                  <c:v>4.073107049608371E-2</c:v>
                </c:pt>
                <c:pt idx="1263">
                  <c:v>3.7823834196891282E-2</c:v>
                </c:pt>
                <c:pt idx="1264">
                  <c:v>5.3941908713692754E-2</c:v>
                </c:pt>
                <c:pt idx="1265">
                  <c:v>5.475206611570238E-2</c:v>
                </c:pt>
                <c:pt idx="1266">
                  <c:v>5.5813953488372148E-2</c:v>
                </c:pt>
                <c:pt idx="1267">
                  <c:v>4.9535603715170184E-2</c:v>
                </c:pt>
                <c:pt idx="1268">
                  <c:v>4.5174537987679564E-2</c:v>
                </c:pt>
                <c:pt idx="1269">
                  <c:v>4.9769112365315449E-2</c:v>
                </c:pt>
                <c:pt idx="1270">
                  <c:v>3.2669729453802976E-2</c:v>
                </c:pt>
                <c:pt idx="1271">
                  <c:v>2.3942944472745697E-2</c:v>
                </c:pt>
                <c:pt idx="1272">
                  <c:v>6.0636685194541684E-3</c:v>
                </c:pt>
                <c:pt idx="1273">
                  <c:v>-5.0175614651293277E-4</c:v>
                </c:pt>
                <c:pt idx="1274">
                  <c:v>7.5263421976918821E-3</c:v>
                </c:pt>
                <c:pt idx="1275">
                  <c:v>8.9865202196703908E-3</c:v>
                </c:pt>
                <c:pt idx="1276">
                  <c:v>-7.3818897637795144E-3</c:v>
                </c:pt>
                <c:pt idx="1277">
                  <c:v>-1.9098922624877446E-2</c:v>
                </c:pt>
                <c:pt idx="1278">
                  <c:v>-1.7621145374449476E-2</c:v>
                </c:pt>
                <c:pt idx="1279">
                  <c:v>-2.0648967551622488E-2</c:v>
                </c:pt>
                <c:pt idx="1280">
                  <c:v>-2.5540275049115824E-2</c:v>
                </c:pt>
                <c:pt idx="1281">
                  <c:v>-2.9325513196480912E-2</c:v>
                </c:pt>
                <c:pt idx="1282">
                  <c:v>-1.6312407315867583E-2</c:v>
                </c:pt>
                <c:pt idx="1283">
                  <c:v>-9.9502487562188602E-3</c:v>
                </c:pt>
                <c:pt idx="1284">
                  <c:v>1.0045203415369741E-3</c:v>
                </c:pt>
                <c:pt idx="1285">
                  <c:v>-1.2550200803212896E-2</c:v>
                </c:pt>
                <c:pt idx="1286">
                  <c:v>-3.834661354581681E-2</c:v>
                </c:pt>
                <c:pt idx="1287">
                  <c:v>-8.2137555665512063E-2</c:v>
                </c:pt>
                <c:pt idx="1288">
                  <c:v>-6.4947942488844834E-2</c:v>
                </c:pt>
                <c:pt idx="1289">
                  <c:v>-4.5431852221667568E-2</c:v>
                </c:pt>
                <c:pt idx="1290">
                  <c:v>-3.8365719980069657E-2</c:v>
                </c:pt>
                <c:pt idx="1291">
                  <c:v>-2.4598393574297051E-2</c:v>
                </c:pt>
                <c:pt idx="1292">
                  <c:v>-1.4616935483870996E-2</c:v>
                </c:pt>
                <c:pt idx="1293">
                  <c:v>-1.3595166163141936E-2</c:v>
                </c:pt>
                <c:pt idx="1294">
                  <c:v>-4.020100502512669E-3</c:v>
                </c:pt>
                <c:pt idx="1295">
                  <c:v>8.040201005025116E-3</c:v>
                </c:pt>
                <c:pt idx="1296">
                  <c:v>2.5087807325639755E-2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D2C-4192-8B03-CEC47920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'CPI All Items'!$C$1</c:f>
          <c:strCache>
            <c:ptCount val="1"/>
            <c:pt idx="0">
              <c:v>CPI All Items MoM%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Items'!$C$1</c:f>
              <c:strCache>
                <c:ptCount val="1"/>
                <c:pt idx="0">
                  <c:v>CPI All Items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Items'!$A$2:$A$2000</c:f>
              <c:numCache>
                <c:formatCode>d\-mmm\-yy</c:formatCode>
                <c:ptCount val="1999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</c:numCache>
            </c:numRef>
          </c:cat>
          <c:val>
            <c:numRef>
              <c:f>'CPI All Items'!$C$2:$C$2000</c:f>
              <c:numCache>
                <c:formatCode>0.00%</c:formatCode>
                <c:ptCount val="1999"/>
                <c:pt idx="1">
                  <c:v>6.5176908752329066E-3</c:v>
                </c:pt>
                <c:pt idx="2">
                  <c:v>1.7576318223866849E-2</c:v>
                </c:pt>
                <c:pt idx="3">
                  <c:v>0</c:v>
                </c:pt>
                <c:pt idx="4">
                  <c:v>-2.2727272727273151E-3</c:v>
                </c:pt>
                <c:pt idx="5">
                  <c:v>5.9225512528473523E-3</c:v>
                </c:pt>
                <c:pt idx="6">
                  <c:v>6.7934782608696231E-3</c:v>
                </c:pt>
                <c:pt idx="7">
                  <c:v>7.6473234367970822E-3</c:v>
                </c:pt>
                <c:pt idx="8">
                  <c:v>1.9642857142857295E-2</c:v>
                </c:pt>
                <c:pt idx="9">
                  <c:v>3.0647985989491477E-3</c:v>
                </c:pt>
                <c:pt idx="10">
                  <c:v>6.5473592317764062E-3</c:v>
                </c:pt>
                <c:pt idx="11">
                  <c:v>1.5177797051170838E-2</c:v>
                </c:pt>
                <c:pt idx="12">
                  <c:v>1.1533532678342562E-2</c:v>
                </c:pt>
                <c:pt idx="13">
                  <c:v>-4.2229729729725829E-4</c:v>
                </c:pt>
                <c:pt idx="14">
                  <c:v>-7.1820870299958983E-3</c:v>
                </c:pt>
                <c:pt idx="15">
                  <c:v>1.3617021276595809E-2</c:v>
                </c:pt>
                <c:pt idx="16">
                  <c:v>7.9764903442485213E-3</c:v>
                </c:pt>
                <c:pt idx="17">
                  <c:v>5.8309037900874383E-3</c:v>
                </c:pt>
                <c:pt idx="18">
                  <c:v>1.0351966873705987E-2</c:v>
                </c:pt>
                <c:pt idx="19">
                  <c:v>1.2295081967212962E-3</c:v>
                </c:pt>
                <c:pt idx="20">
                  <c:v>-2.8653295128939771E-3</c:v>
                </c:pt>
                <c:pt idx="21">
                  <c:v>-2.0525451559935126E-3</c:v>
                </c:pt>
                <c:pt idx="22">
                  <c:v>-6.1703002879472946E-3</c:v>
                </c:pt>
                <c:pt idx="23">
                  <c:v>-4.5529801324503127E-3</c:v>
                </c:pt>
                <c:pt idx="24">
                  <c:v>-1.6632016632016633E-3</c:v>
                </c:pt>
                <c:pt idx="25">
                  <c:v>-4.1649312786339321E-3</c:v>
                </c:pt>
                <c:pt idx="26">
                  <c:v>0</c:v>
                </c:pt>
                <c:pt idx="27">
                  <c:v>4.1823504809701539E-4</c:v>
                </c:pt>
                <c:pt idx="28">
                  <c:v>-4.180602006689238E-4</c:v>
                </c:pt>
                <c:pt idx="29">
                  <c:v>4.1823504809701539E-4</c:v>
                </c:pt>
                <c:pt idx="30">
                  <c:v>-9.1973244147157684E-3</c:v>
                </c:pt>
                <c:pt idx="31">
                  <c:v>0</c:v>
                </c:pt>
                <c:pt idx="32">
                  <c:v>2.1097046413502962E-3</c:v>
                </c:pt>
                <c:pt idx="33">
                  <c:v>-3.3684210526314651E-3</c:v>
                </c:pt>
                <c:pt idx="34">
                  <c:v>1.2674271229402567E-3</c:v>
                </c:pt>
                <c:pt idx="35">
                  <c:v>-3.7974683544304E-3</c:v>
                </c:pt>
                <c:pt idx="36">
                  <c:v>-4.2354934349850826E-3</c:v>
                </c:pt>
                <c:pt idx="37">
                  <c:v>4.2535091450446316E-3</c:v>
                </c:pt>
                <c:pt idx="38">
                  <c:v>1.2706480304955914E-3</c:v>
                </c:pt>
                <c:pt idx="39">
                  <c:v>4.2301184433157779E-4</c:v>
                </c:pt>
                <c:pt idx="40">
                  <c:v>5.0739957716703366E-3</c:v>
                </c:pt>
                <c:pt idx="41">
                  <c:v>4.6276819520403301E-3</c:v>
                </c:pt>
                <c:pt idx="42">
                  <c:v>7.9564489112229353E-3</c:v>
                </c:pt>
                <c:pt idx="43">
                  <c:v>5.4009140008308698E-3</c:v>
                </c:pt>
                <c:pt idx="44">
                  <c:v>5.7851239669421961E-3</c:v>
                </c:pt>
                <c:pt idx="45">
                  <c:v>6.5735414954806171E-3</c:v>
                </c:pt>
                <c:pt idx="46">
                  <c:v>4.0816326530612734E-3</c:v>
                </c:pt>
                <c:pt idx="47">
                  <c:v>1.5447154471544655E-2</c:v>
                </c:pt>
                <c:pt idx="48">
                  <c:v>1.601281024819845E-2</c:v>
                </c:pt>
                <c:pt idx="49">
                  <c:v>1.7730496453900679E-2</c:v>
                </c:pt>
                <c:pt idx="50">
                  <c:v>1.9357336430507743E-3</c:v>
                </c:pt>
                <c:pt idx="51">
                  <c:v>1.5455950540959051E-3</c:v>
                </c:pt>
                <c:pt idx="52">
                  <c:v>2.700617283950546E-3</c:v>
                </c:pt>
                <c:pt idx="53">
                  <c:v>-2.3085802231627151E-3</c:v>
                </c:pt>
                <c:pt idx="54">
                  <c:v>-7.7130736598529648E-4</c:v>
                </c:pt>
                <c:pt idx="55">
                  <c:v>-1.9297568506368989E-3</c:v>
                </c:pt>
                <c:pt idx="56">
                  <c:v>6.573859242072766E-3</c:v>
                </c:pt>
                <c:pt idx="57">
                  <c:v>4.9942374183633564E-3</c:v>
                </c:pt>
                <c:pt idx="58">
                  <c:v>6.1162079510703737E-3</c:v>
                </c:pt>
                <c:pt idx="59">
                  <c:v>5.6990881458967024E-3</c:v>
                </c:pt>
                <c:pt idx="60">
                  <c:v>-7.5557234605216905E-4</c:v>
                </c:pt>
                <c:pt idx="61">
                  <c:v>-1.5122873345935206E-3</c:v>
                </c:pt>
                <c:pt idx="62">
                  <c:v>-7.572889057174681E-4</c:v>
                </c:pt>
                <c:pt idx="63">
                  <c:v>2.6525198938991412E-3</c:v>
                </c:pt>
                <c:pt idx="64">
                  <c:v>3.7792894935750887E-4</c:v>
                </c:pt>
                <c:pt idx="65">
                  <c:v>2.2667170381565072E-3</c:v>
                </c:pt>
                <c:pt idx="66">
                  <c:v>5.6539766302299288E-3</c:v>
                </c:pt>
                <c:pt idx="67">
                  <c:v>3.7481259370331088E-4</c:v>
                </c:pt>
                <c:pt idx="68">
                  <c:v>-2.2480329711502822E-3</c:v>
                </c:pt>
                <c:pt idx="69">
                  <c:v>2.2530980097634767E-3</c:v>
                </c:pt>
                <c:pt idx="70">
                  <c:v>0</c:v>
                </c:pt>
                <c:pt idx="71">
                  <c:v>7.4934432371676074E-4</c:v>
                </c:pt>
                <c:pt idx="72">
                  <c:v>-2.6207412953950238E-3</c:v>
                </c:pt>
                <c:pt idx="73">
                  <c:v>-1.8768768768768762E-3</c:v>
                </c:pt>
                <c:pt idx="74">
                  <c:v>1.5043249341857301E-3</c:v>
                </c:pt>
                <c:pt idx="75">
                  <c:v>2.2530980097634767E-3</c:v>
                </c:pt>
                <c:pt idx="76">
                  <c:v>3.7467216185826935E-4</c:v>
                </c:pt>
                <c:pt idx="77">
                  <c:v>2.6217228464420206E-3</c:v>
                </c:pt>
                <c:pt idx="78">
                  <c:v>7.4710496824792472E-4</c:v>
                </c:pt>
                <c:pt idx="79">
                  <c:v>2.2396416573349232E-3</c:v>
                </c:pt>
                <c:pt idx="80">
                  <c:v>1.4897579143389184E-3</c:v>
                </c:pt>
                <c:pt idx="81">
                  <c:v>2.2313127556712331E-3</c:v>
                </c:pt>
                <c:pt idx="82">
                  <c:v>-3.7105751391465214E-3</c:v>
                </c:pt>
                <c:pt idx="83">
                  <c:v>7.4487895716934815E-4</c:v>
                </c:pt>
                <c:pt idx="84">
                  <c:v>2.6051358392258361E-3</c:v>
                </c:pt>
                <c:pt idx="85">
                  <c:v>1.8559762435039762E-3</c:v>
                </c:pt>
                <c:pt idx="86">
                  <c:v>-2.2230455724341347E-3</c:v>
                </c:pt>
                <c:pt idx="87">
                  <c:v>-2.5993316004455647E-3</c:v>
                </c:pt>
                <c:pt idx="88">
                  <c:v>2.6061057334325621E-3</c:v>
                </c:pt>
                <c:pt idx="89">
                  <c:v>3.7133308577796953E-4</c:v>
                </c:pt>
                <c:pt idx="90">
                  <c:v>-2.9695619896066283E-3</c:v>
                </c:pt>
                <c:pt idx="91">
                  <c:v>-3.7230081906169943E-4</c:v>
                </c:pt>
                <c:pt idx="92">
                  <c:v>-1.4897579143390294E-3</c:v>
                </c:pt>
                <c:pt idx="93">
                  <c:v>-3.3569563595673424E-3</c:v>
                </c:pt>
                <c:pt idx="94">
                  <c:v>2.2455089820359042E-3</c:v>
                </c:pt>
                <c:pt idx="95">
                  <c:v>-3.7341299477222645E-4</c:v>
                </c:pt>
                <c:pt idx="96">
                  <c:v>0</c:v>
                </c:pt>
                <c:pt idx="97">
                  <c:v>1.8677624206200338E-3</c:v>
                </c:pt>
                <c:pt idx="98">
                  <c:v>-1.1185682326622093E-3</c:v>
                </c:pt>
                <c:pt idx="99">
                  <c:v>0</c:v>
                </c:pt>
                <c:pt idx="100">
                  <c:v>-7.4654721911160404E-4</c:v>
                </c:pt>
                <c:pt idx="101">
                  <c:v>-2.2413149047441072E-3</c:v>
                </c:pt>
                <c:pt idx="102">
                  <c:v>1.8719580681392234E-3</c:v>
                </c:pt>
                <c:pt idx="103">
                  <c:v>-1.494768310911887E-3</c:v>
                </c:pt>
                <c:pt idx="104">
                  <c:v>4.8652694610780145E-3</c:v>
                </c:pt>
                <c:pt idx="105">
                  <c:v>-1.1173184357542443E-3</c:v>
                </c:pt>
                <c:pt idx="106">
                  <c:v>2.2371364653244186E-3</c:v>
                </c:pt>
                <c:pt idx="107">
                  <c:v>-3.7202380952372494E-4</c:v>
                </c:pt>
                <c:pt idx="108">
                  <c:v>-1.4886490509863348E-3</c:v>
                </c:pt>
                <c:pt idx="109">
                  <c:v>1.1181513231457441E-3</c:v>
                </c:pt>
                <c:pt idx="110">
                  <c:v>1.1169024571855424E-3</c:v>
                </c:pt>
                <c:pt idx="111">
                  <c:v>1.4875418371140814E-3</c:v>
                </c:pt>
                <c:pt idx="112">
                  <c:v>3.7133308577794732E-3</c:v>
                </c:pt>
                <c:pt idx="113">
                  <c:v>4.4395116537179202E-3</c:v>
                </c:pt>
                <c:pt idx="114">
                  <c:v>5.1565377532227785E-3</c:v>
                </c:pt>
                <c:pt idx="115">
                  <c:v>7.3286918285075942E-4</c:v>
                </c:pt>
                <c:pt idx="116">
                  <c:v>1.4646649578908821E-3</c:v>
                </c:pt>
                <c:pt idx="117">
                  <c:v>5.8500914076782262E-3</c:v>
                </c:pt>
                <c:pt idx="118">
                  <c:v>0</c:v>
                </c:pt>
                <c:pt idx="119">
                  <c:v>4.362050163576825E-3</c:v>
                </c:pt>
                <c:pt idx="120">
                  <c:v>1.4477017734346731E-3</c:v>
                </c:pt>
                <c:pt idx="121">
                  <c:v>4.6982291290205147E-3</c:v>
                </c:pt>
                <c:pt idx="122">
                  <c:v>2.1582733812948174E-3</c:v>
                </c:pt>
                <c:pt idx="123">
                  <c:v>2.5125628140703071E-3</c:v>
                </c:pt>
                <c:pt idx="124">
                  <c:v>2.5062656641603454E-3</c:v>
                </c:pt>
                <c:pt idx="125">
                  <c:v>3.9285714285715034E-3</c:v>
                </c:pt>
                <c:pt idx="126">
                  <c:v>2.8459622909997595E-3</c:v>
                </c:pt>
                <c:pt idx="127">
                  <c:v>3.1926214969848488E-3</c:v>
                </c:pt>
                <c:pt idx="128">
                  <c:v>1.4144271570013522E-3</c:v>
                </c:pt>
                <c:pt idx="129">
                  <c:v>0</c:v>
                </c:pt>
                <c:pt idx="130">
                  <c:v>3.1779661016948513E-3</c:v>
                </c:pt>
                <c:pt idx="131">
                  <c:v>2.1119324181626542E-3</c:v>
                </c:pt>
                <c:pt idx="132">
                  <c:v>5.9711977520198189E-3</c:v>
                </c:pt>
                <c:pt idx="133">
                  <c:v>2.0949720670391248E-3</c:v>
                </c:pt>
                <c:pt idx="134">
                  <c:v>5.9233449477351652E-3</c:v>
                </c:pt>
                <c:pt idx="135">
                  <c:v>2.4246622791825878E-3</c:v>
                </c:pt>
                <c:pt idx="136">
                  <c:v>0</c:v>
                </c:pt>
                <c:pt idx="137">
                  <c:v>-1.0366275051831852E-3</c:v>
                </c:pt>
                <c:pt idx="138">
                  <c:v>-6.9180214458663958E-4</c:v>
                </c:pt>
                <c:pt idx="139">
                  <c:v>1.7307026652821911E-3</c:v>
                </c:pt>
                <c:pt idx="140">
                  <c:v>-1.0366275051831852E-3</c:v>
                </c:pt>
                <c:pt idx="141">
                  <c:v>0</c:v>
                </c:pt>
                <c:pt idx="142">
                  <c:v>1.3836042891732792E-3</c:v>
                </c:pt>
                <c:pt idx="143">
                  <c:v>6.9084628670124104E-4</c:v>
                </c:pt>
                <c:pt idx="144">
                  <c:v>1.3807386952020551E-3</c:v>
                </c:pt>
                <c:pt idx="145">
                  <c:v>-3.4470872113068207E-4</c:v>
                </c:pt>
                <c:pt idx="146">
                  <c:v>-1.034482758620725E-3</c:v>
                </c:pt>
                <c:pt idx="147">
                  <c:v>3.4518467380051376E-4</c:v>
                </c:pt>
                <c:pt idx="148">
                  <c:v>2.0703933747412417E-3</c:v>
                </c:pt>
                <c:pt idx="149">
                  <c:v>2.4104683195591559E-3</c:v>
                </c:pt>
                <c:pt idx="150">
                  <c:v>1.3740982480248132E-3</c:v>
                </c:pt>
                <c:pt idx="151">
                  <c:v>1.0291595197255976E-3</c:v>
                </c:pt>
                <c:pt idx="152">
                  <c:v>2.3989033584648212E-3</c:v>
                </c:pt>
                <c:pt idx="153">
                  <c:v>3.4188034188034067E-3</c:v>
                </c:pt>
                <c:pt idx="154">
                  <c:v>0</c:v>
                </c:pt>
                <c:pt idx="155">
                  <c:v>2.0442930153321548E-3</c:v>
                </c:pt>
                <c:pt idx="156">
                  <c:v>-1.3600816048963127E-3</c:v>
                </c:pt>
                <c:pt idx="157">
                  <c:v>1.3619339462036528E-3</c:v>
                </c:pt>
                <c:pt idx="158">
                  <c:v>0</c:v>
                </c:pt>
                <c:pt idx="159">
                  <c:v>4.4202652159128775E-3</c:v>
                </c:pt>
                <c:pt idx="160">
                  <c:v>1.0155721056195333E-3</c:v>
                </c:pt>
                <c:pt idx="161">
                  <c:v>1.352722353736846E-3</c:v>
                </c:pt>
                <c:pt idx="162">
                  <c:v>-2.0263424518742745E-3</c:v>
                </c:pt>
                <c:pt idx="163">
                  <c:v>2.0304568527917954E-3</c:v>
                </c:pt>
                <c:pt idx="164">
                  <c:v>0</c:v>
                </c:pt>
                <c:pt idx="165">
                  <c:v>4.7281323877068626E-3</c:v>
                </c:pt>
                <c:pt idx="166">
                  <c:v>1.0084033613446675E-3</c:v>
                </c:pt>
                <c:pt idx="167">
                  <c:v>1.007387508394908E-3</c:v>
                </c:pt>
                <c:pt idx="168">
                  <c:v>1.0063737001007045E-3</c:v>
                </c:pt>
                <c:pt idx="169">
                  <c:v>0</c:v>
                </c:pt>
                <c:pt idx="170">
                  <c:v>0</c:v>
                </c:pt>
                <c:pt idx="171">
                  <c:v>-1.0053619302949901E-3</c:v>
                </c:pt>
                <c:pt idx="172">
                  <c:v>1.0063737001007045E-3</c:v>
                </c:pt>
                <c:pt idx="173">
                  <c:v>0</c:v>
                </c:pt>
                <c:pt idx="174">
                  <c:v>2.6809651474530849E-3</c:v>
                </c:pt>
                <c:pt idx="175">
                  <c:v>6.6844919786102075E-4</c:v>
                </c:pt>
                <c:pt idx="176">
                  <c:v>1.3360053440214514E-3</c:v>
                </c:pt>
                <c:pt idx="177">
                  <c:v>0</c:v>
                </c:pt>
                <c:pt idx="178">
                  <c:v>0</c:v>
                </c:pt>
                <c:pt idx="179">
                  <c:v>1.0006671114075605E-3</c:v>
                </c:pt>
                <c:pt idx="180">
                  <c:v>9.9966677774077084E-4</c:v>
                </c:pt>
                <c:pt idx="181">
                  <c:v>2.3302263648468102E-3</c:v>
                </c:pt>
                <c:pt idx="182">
                  <c:v>1.9926934573231136E-3</c:v>
                </c:pt>
                <c:pt idx="183">
                  <c:v>1.3258203513424327E-3</c:v>
                </c:pt>
                <c:pt idx="184">
                  <c:v>9.930486593843213E-4</c:v>
                </c:pt>
                <c:pt idx="185">
                  <c:v>-9.9206349206337752E-4</c:v>
                </c:pt>
                <c:pt idx="186">
                  <c:v>3.3101621979469975E-4</c:v>
                </c:pt>
                <c:pt idx="187">
                  <c:v>1.9854401058903015E-3</c:v>
                </c:pt>
                <c:pt idx="188">
                  <c:v>4.6235138705417178E-3</c:v>
                </c:pt>
                <c:pt idx="189">
                  <c:v>-1.3149243918475495E-3</c:v>
                </c:pt>
                <c:pt idx="190">
                  <c:v>0</c:v>
                </c:pt>
                <c:pt idx="191">
                  <c:v>0</c:v>
                </c:pt>
                <c:pt idx="192">
                  <c:v>1.9749835418039208E-3</c:v>
                </c:pt>
                <c:pt idx="193">
                  <c:v>1.3140604467805073E-3</c:v>
                </c:pt>
                <c:pt idx="194">
                  <c:v>9.8425196850393526E-4</c:v>
                </c:pt>
                <c:pt idx="195">
                  <c:v>-9.8328416912496497E-4</c:v>
                </c:pt>
                <c:pt idx="196">
                  <c:v>9.8425196850393526E-4</c:v>
                </c:pt>
                <c:pt idx="197">
                  <c:v>3.2776138970829205E-3</c:v>
                </c:pt>
                <c:pt idx="198">
                  <c:v>2.6135249918328718E-3</c:v>
                </c:pt>
                <c:pt idx="199">
                  <c:v>1.9550342130987275E-3</c:v>
                </c:pt>
                <c:pt idx="200">
                  <c:v>-9.7560975609756184E-4</c:v>
                </c:pt>
                <c:pt idx="201">
                  <c:v>9.765625E-4</c:v>
                </c:pt>
                <c:pt idx="202">
                  <c:v>9.7560975609756184E-4</c:v>
                </c:pt>
                <c:pt idx="203">
                  <c:v>3.2488628979856493E-3</c:v>
                </c:pt>
                <c:pt idx="204">
                  <c:v>1.9430051813471572E-3</c:v>
                </c:pt>
                <c:pt idx="205">
                  <c:v>-9.6961861667743676E-4</c:v>
                </c:pt>
                <c:pt idx="206">
                  <c:v>9.7055968942094673E-4</c:v>
                </c:pt>
                <c:pt idx="207">
                  <c:v>3.2320620555914559E-4</c:v>
                </c:pt>
                <c:pt idx="208">
                  <c:v>9.6930533117944861E-4</c:v>
                </c:pt>
                <c:pt idx="209">
                  <c:v>9.6836668818589544E-4</c:v>
                </c:pt>
                <c:pt idx="210">
                  <c:v>3.2247662044504466E-4</c:v>
                </c:pt>
                <c:pt idx="211">
                  <c:v>9.6711798839455021E-4</c:v>
                </c:pt>
                <c:pt idx="212">
                  <c:v>9.6618357487909812E-4</c:v>
                </c:pt>
                <c:pt idx="213">
                  <c:v>1.2870012870014325E-3</c:v>
                </c:pt>
                <c:pt idx="214">
                  <c:v>2.8920308483291191E-3</c:v>
                </c:pt>
                <c:pt idx="215">
                  <c:v>1.281640499839698E-3</c:v>
                </c:pt>
                <c:pt idx="216">
                  <c:v>9.6000000000007191E-4</c:v>
                </c:pt>
                <c:pt idx="217">
                  <c:v>0</c:v>
                </c:pt>
                <c:pt idx="218">
                  <c:v>9.5907928388738739E-4</c:v>
                </c:pt>
                <c:pt idx="219">
                  <c:v>2.235707441711865E-3</c:v>
                </c:pt>
                <c:pt idx="220">
                  <c:v>3.1867431485022024E-3</c:v>
                </c:pt>
                <c:pt idx="221">
                  <c:v>4.1296060991105055E-3</c:v>
                </c:pt>
                <c:pt idx="222">
                  <c:v>-9.4906675102823801E-4</c:v>
                </c:pt>
                <c:pt idx="223">
                  <c:v>-9.4996833438876216E-4</c:v>
                </c:pt>
                <c:pt idx="224">
                  <c:v>2.2187004754359307E-3</c:v>
                </c:pt>
                <c:pt idx="225">
                  <c:v>9.4876660341558505E-4</c:v>
                </c:pt>
                <c:pt idx="226">
                  <c:v>3.1595576619274368E-3</c:v>
                </c:pt>
                <c:pt idx="227">
                  <c:v>3.1496062992126816E-3</c:v>
                </c:pt>
                <c:pt idx="228">
                  <c:v>9.4191522762954172E-4</c:v>
                </c:pt>
                <c:pt idx="229">
                  <c:v>6.273525721455453E-3</c:v>
                </c:pt>
                <c:pt idx="230">
                  <c:v>3.1172069825435855E-3</c:v>
                </c:pt>
                <c:pt idx="231">
                  <c:v>3.1075201988812751E-3</c:v>
                </c:pt>
                <c:pt idx="232">
                  <c:v>2.1685254027261625E-3</c:v>
                </c:pt>
                <c:pt idx="233">
                  <c:v>9.2735703245749868E-4</c:v>
                </c:pt>
                <c:pt idx="234">
                  <c:v>2.1618282890674134E-3</c:v>
                </c:pt>
                <c:pt idx="235">
                  <c:v>6.1633281972264253E-3</c:v>
                </c:pt>
                <c:pt idx="236">
                  <c:v>3.0627871362940429E-3</c:v>
                </c:pt>
                <c:pt idx="237">
                  <c:v>3.0534351145039551E-3</c:v>
                </c:pt>
                <c:pt idx="238">
                  <c:v>9.1324200913245335E-4</c:v>
                </c:pt>
                <c:pt idx="239">
                  <c:v>1.2165450121655041E-3</c:v>
                </c:pt>
                <c:pt idx="240">
                  <c:v>-6.0753341433783525E-4</c:v>
                </c:pt>
                <c:pt idx="241">
                  <c:v>3.0395136778116338E-3</c:v>
                </c:pt>
                <c:pt idx="242">
                  <c:v>0</c:v>
                </c:pt>
                <c:pt idx="243">
                  <c:v>3.0303030303031608E-3</c:v>
                </c:pt>
                <c:pt idx="244">
                  <c:v>0</c:v>
                </c:pt>
                <c:pt idx="245">
                  <c:v>6.0422960725075026E-3</c:v>
                </c:pt>
                <c:pt idx="246">
                  <c:v>3.0030030030030463E-3</c:v>
                </c:pt>
                <c:pt idx="247">
                  <c:v>2.9940119760478723E-3</c:v>
                </c:pt>
                <c:pt idx="248">
                  <c:v>2.9850746268658135E-3</c:v>
                </c:pt>
                <c:pt idx="249">
                  <c:v>2.9761904761904656E-3</c:v>
                </c:pt>
                <c:pt idx="250">
                  <c:v>5.9347181008901906E-3</c:v>
                </c:pt>
                <c:pt idx="251">
                  <c:v>2.9498525073747839E-3</c:v>
                </c:pt>
                <c:pt idx="252">
                  <c:v>2.9411764705882248E-3</c:v>
                </c:pt>
                <c:pt idx="253">
                  <c:v>2.9325513196480912E-3</c:v>
                </c:pt>
                <c:pt idx="254">
                  <c:v>2.9239766081869956E-3</c:v>
                </c:pt>
                <c:pt idx="255">
                  <c:v>2.9154518950438302E-3</c:v>
                </c:pt>
                <c:pt idx="256">
                  <c:v>2.9069767441860517E-3</c:v>
                </c:pt>
                <c:pt idx="257">
                  <c:v>5.7971014492754769E-3</c:v>
                </c:pt>
                <c:pt idx="258">
                  <c:v>5.7636887608067955E-3</c:v>
                </c:pt>
                <c:pt idx="259">
                  <c:v>2.8653295128939771E-3</c:v>
                </c:pt>
                <c:pt idx="260">
                  <c:v>2.8571428571428914E-3</c:v>
                </c:pt>
                <c:pt idx="261">
                  <c:v>5.6980056980056037E-3</c:v>
                </c:pt>
                <c:pt idx="262">
                  <c:v>2.8328611898016387E-3</c:v>
                </c:pt>
                <c:pt idx="263">
                  <c:v>5.6497175141243527E-3</c:v>
                </c:pt>
                <c:pt idx="264">
                  <c:v>2.8089887640450062E-3</c:v>
                </c:pt>
                <c:pt idx="265">
                  <c:v>2.8011204481790397E-3</c:v>
                </c:pt>
                <c:pt idx="266">
                  <c:v>8.379888268156499E-3</c:v>
                </c:pt>
                <c:pt idx="267">
                  <c:v>5.5401662049860967E-3</c:v>
                </c:pt>
                <c:pt idx="268">
                  <c:v>2.7548209366392573E-3</c:v>
                </c:pt>
                <c:pt idx="269">
                  <c:v>5.494505494505475E-3</c:v>
                </c:pt>
                <c:pt idx="270">
                  <c:v>5.4644808743167239E-3</c:v>
                </c:pt>
                <c:pt idx="271">
                  <c:v>2.7173913043478937E-3</c:v>
                </c:pt>
                <c:pt idx="272">
                  <c:v>5.4200542005420349E-3</c:v>
                </c:pt>
                <c:pt idx="273">
                  <c:v>5.3908355795146967E-3</c:v>
                </c:pt>
                <c:pt idx="274">
                  <c:v>5.3619302949061698E-3</c:v>
                </c:pt>
                <c:pt idx="275">
                  <c:v>5.3333333333334121E-3</c:v>
                </c:pt>
                <c:pt idx="276">
                  <c:v>5.3050397877982824E-3</c:v>
                </c:pt>
                <c:pt idx="277">
                  <c:v>5.2770448548813409E-3</c:v>
                </c:pt>
                <c:pt idx="278">
                  <c:v>5.249343832020914E-3</c:v>
                </c:pt>
                <c:pt idx="279">
                  <c:v>5.2219321148825326E-3</c:v>
                </c:pt>
                <c:pt idx="280">
                  <c:v>2.5974025974027093E-3</c:v>
                </c:pt>
                <c:pt idx="281">
                  <c:v>5.1813471502588637E-3</c:v>
                </c:pt>
                <c:pt idx="282">
                  <c:v>2.5773195876288568E-3</c:v>
                </c:pt>
                <c:pt idx="283">
                  <c:v>2.5706940874037354E-3</c:v>
                </c:pt>
                <c:pt idx="284">
                  <c:v>5.12820512820511E-3</c:v>
                </c:pt>
                <c:pt idx="285">
                  <c:v>5.1020408163264808E-3</c:v>
                </c:pt>
                <c:pt idx="286">
                  <c:v>5.0761421319798217E-3</c:v>
                </c:pt>
                <c:pt idx="287">
                  <c:v>5.050505050504972E-3</c:v>
                </c:pt>
                <c:pt idx="288">
                  <c:v>2.5125628140703071E-3</c:v>
                </c:pt>
                <c:pt idx="289">
                  <c:v>0</c:v>
                </c:pt>
                <c:pt idx="290">
                  <c:v>2.5062656641603454E-3</c:v>
                </c:pt>
                <c:pt idx="291">
                  <c:v>2.4999999999999467E-3</c:v>
                </c:pt>
                <c:pt idx="292">
                  <c:v>4.9875311720697368E-3</c:v>
                </c:pt>
                <c:pt idx="293">
                  <c:v>4.9627791563275903E-3</c:v>
                </c:pt>
                <c:pt idx="294">
                  <c:v>2.4691358024691024E-3</c:v>
                </c:pt>
                <c:pt idx="295">
                  <c:v>2.4630541871921707E-3</c:v>
                </c:pt>
                <c:pt idx="296">
                  <c:v>2.4570024570023108E-3</c:v>
                </c:pt>
                <c:pt idx="297">
                  <c:v>2.450980392156854E-3</c:v>
                </c:pt>
                <c:pt idx="298">
                  <c:v>2.4449877750611915E-3</c:v>
                </c:pt>
                <c:pt idx="299">
                  <c:v>2.4390243902439046E-3</c:v>
                </c:pt>
                <c:pt idx="300">
                  <c:v>2.4330900243310083E-3</c:v>
                </c:pt>
                <c:pt idx="301">
                  <c:v>4.8543689320388328E-3</c:v>
                </c:pt>
                <c:pt idx="302">
                  <c:v>0</c:v>
                </c:pt>
                <c:pt idx="303">
                  <c:v>2.4154589371980784E-3</c:v>
                </c:pt>
                <c:pt idx="304">
                  <c:v>2.4096385542169418E-3</c:v>
                </c:pt>
                <c:pt idx="305">
                  <c:v>2.4038461538462563E-3</c:v>
                </c:pt>
                <c:pt idx="306">
                  <c:v>2.3980815347719453E-3</c:v>
                </c:pt>
                <c:pt idx="307">
                  <c:v>2.3923444976077235E-3</c:v>
                </c:pt>
                <c:pt idx="308">
                  <c:v>4.7732696897375693E-3</c:v>
                </c:pt>
                <c:pt idx="309">
                  <c:v>2.3752969121140222E-3</c:v>
                </c:pt>
                <c:pt idx="310">
                  <c:v>4.7393364928909332E-3</c:v>
                </c:pt>
                <c:pt idx="311">
                  <c:v>2.3584905660378741E-3</c:v>
                </c:pt>
                <c:pt idx="312">
                  <c:v>4.7058823529413374E-3</c:v>
                </c:pt>
                <c:pt idx="313">
                  <c:v>7.0257611241217877E-3</c:v>
                </c:pt>
                <c:pt idx="314">
                  <c:v>9.302325581395321E-3</c:v>
                </c:pt>
                <c:pt idx="315">
                  <c:v>6.9124423963133896E-3</c:v>
                </c:pt>
                <c:pt idx="316">
                  <c:v>4.5766590389015871E-3</c:v>
                </c:pt>
                <c:pt idx="317">
                  <c:v>6.8337129840547739E-3</c:v>
                </c:pt>
                <c:pt idx="318">
                  <c:v>0</c:v>
                </c:pt>
                <c:pt idx="319">
                  <c:v>1.8099547511312153E-2</c:v>
                </c:pt>
                <c:pt idx="320">
                  <c:v>4.4444444444444731E-3</c:v>
                </c:pt>
                <c:pt idx="321">
                  <c:v>8.8495575221239076E-3</c:v>
                </c:pt>
                <c:pt idx="322">
                  <c:v>6.5789473684210176E-3</c:v>
                </c:pt>
                <c:pt idx="323">
                  <c:v>8.7145969498909626E-3</c:v>
                </c:pt>
                <c:pt idx="324">
                  <c:v>1.0799136069114423E-2</c:v>
                </c:pt>
                <c:pt idx="325">
                  <c:v>1.0683760683760646E-2</c:v>
                </c:pt>
                <c:pt idx="326">
                  <c:v>1.0570824524312794E-2</c:v>
                </c:pt>
                <c:pt idx="327">
                  <c:v>6.2761506276152179E-3</c:v>
                </c:pt>
                <c:pt idx="328">
                  <c:v>1.039501039501034E-2</c:v>
                </c:pt>
                <c:pt idx="329">
                  <c:v>8.2304526748970819E-3</c:v>
                </c:pt>
                <c:pt idx="330">
                  <c:v>6.1224489795916881E-3</c:v>
                </c:pt>
                <c:pt idx="331">
                  <c:v>1.2170385395537497E-2</c:v>
                </c:pt>
                <c:pt idx="332">
                  <c:v>1.4028056112224574E-2</c:v>
                </c:pt>
                <c:pt idx="333">
                  <c:v>7.905138339920903E-3</c:v>
                </c:pt>
                <c:pt idx="334">
                  <c:v>9.8039215686274161E-3</c:v>
                </c:pt>
                <c:pt idx="335">
                  <c:v>7.7669902912620437E-3</c:v>
                </c:pt>
                <c:pt idx="336">
                  <c:v>7.7071290944124016E-3</c:v>
                </c:pt>
                <c:pt idx="337">
                  <c:v>5.7361376673041864E-3</c:v>
                </c:pt>
                <c:pt idx="338">
                  <c:v>3.8022813688212143E-3</c:v>
                </c:pt>
                <c:pt idx="339">
                  <c:v>3.7878787878788955E-3</c:v>
                </c:pt>
                <c:pt idx="340">
                  <c:v>1.8867924528302993E-3</c:v>
                </c:pt>
                <c:pt idx="341">
                  <c:v>7.532956685499137E-3</c:v>
                </c:pt>
                <c:pt idx="342">
                  <c:v>9.3457943925232545E-3</c:v>
                </c:pt>
                <c:pt idx="343">
                  <c:v>3.7037037037037646E-3</c:v>
                </c:pt>
                <c:pt idx="344">
                  <c:v>7.3800738007379074E-3</c:v>
                </c:pt>
                <c:pt idx="345">
                  <c:v>5.494505494505475E-3</c:v>
                </c:pt>
                <c:pt idx="346">
                  <c:v>7.2859744990891873E-3</c:v>
                </c:pt>
                <c:pt idx="347">
                  <c:v>5.4249547920435237E-3</c:v>
                </c:pt>
                <c:pt idx="348">
                  <c:v>3.597122302158251E-3</c:v>
                </c:pt>
                <c:pt idx="349">
                  <c:v>1.7921146953405742E-3</c:v>
                </c:pt>
                <c:pt idx="350">
                  <c:v>1.7889087656530744E-3</c:v>
                </c:pt>
                <c:pt idx="351">
                  <c:v>1.7857142857142794E-3</c:v>
                </c:pt>
                <c:pt idx="352">
                  <c:v>5.3475935828877219E-3</c:v>
                </c:pt>
                <c:pt idx="353">
                  <c:v>5.3191489361703592E-3</c:v>
                </c:pt>
                <c:pt idx="354">
                  <c:v>5.2910052910053462E-3</c:v>
                </c:pt>
                <c:pt idx="355">
                  <c:v>5.2631578947368585E-3</c:v>
                </c:pt>
                <c:pt idx="356">
                  <c:v>5.2356020942410098E-3</c:v>
                </c:pt>
                <c:pt idx="357">
                  <c:v>5.2083333333332593E-3</c:v>
                </c:pt>
                <c:pt idx="358">
                  <c:v>3.4542314335059832E-3</c:v>
                </c:pt>
                <c:pt idx="359">
                  <c:v>5.1635111876076056E-3</c:v>
                </c:pt>
                <c:pt idx="360">
                  <c:v>5.1369863013699391E-3</c:v>
                </c:pt>
                <c:pt idx="361">
                  <c:v>1.0221465076660996E-2</c:v>
                </c:pt>
                <c:pt idx="362">
                  <c:v>5.0590219224284638E-3</c:v>
                </c:pt>
                <c:pt idx="363">
                  <c:v>6.7114093959730337E-3</c:v>
                </c:pt>
                <c:pt idx="364">
                  <c:v>3.3333333333334103E-3</c:v>
                </c:pt>
                <c:pt idx="365">
                  <c:v>4.983388704318914E-3</c:v>
                </c:pt>
                <c:pt idx="366">
                  <c:v>4.9586776859502635E-3</c:v>
                </c:pt>
                <c:pt idx="367">
                  <c:v>4.9342105263159297E-3</c:v>
                </c:pt>
                <c:pt idx="368">
                  <c:v>3.2733224222585289E-3</c:v>
                </c:pt>
                <c:pt idx="369">
                  <c:v>4.8939641109300158E-3</c:v>
                </c:pt>
                <c:pt idx="370">
                  <c:v>6.4935064935065512E-3</c:v>
                </c:pt>
                <c:pt idx="371">
                  <c:v>4.8387096774193949E-3</c:v>
                </c:pt>
                <c:pt idx="372">
                  <c:v>6.4205457463886173E-3</c:v>
                </c:pt>
                <c:pt idx="373">
                  <c:v>4.7846889952152249E-3</c:v>
                </c:pt>
                <c:pt idx="374">
                  <c:v>6.3492063492063266E-3</c:v>
                </c:pt>
                <c:pt idx="375">
                  <c:v>7.8864353312302349E-3</c:v>
                </c:pt>
                <c:pt idx="376">
                  <c:v>9.3896713615022609E-3</c:v>
                </c:pt>
                <c:pt idx="377">
                  <c:v>7.7519379844961378E-3</c:v>
                </c:pt>
                <c:pt idx="378">
                  <c:v>7.692307692307665E-3</c:v>
                </c:pt>
                <c:pt idx="379">
                  <c:v>6.1068702290076882E-3</c:v>
                </c:pt>
                <c:pt idx="380">
                  <c:v>9.1047040971168336E-3</c:v>
                </c:pt>
                <c:pt idx="381">
                  <c:v>9.0225563909773765E-3</c:v>
                </c:pt>
                <c:pt idx="382">
                  <c:v>5.9612518628913147E-3</c:v>
                </c:pt>
                <c:pt idx="383">
                  <c:v>5.9259259259261121E-3</c:v>
                </c:pt>
                <c:pt idx="384">
                  <c:v>8.8365243004417948E-3</c:v>
                </c:pt>
                <c:pt idx="385">
                  <c:v>1.0218978102189746E-2</c:v>
                </c:pt>
                <c:pt idx="386">
                  <c:v>1.0115606936416333E-2</c:v>
                </c:pt>
                <c:pt idx="387">
                  <c:v>1.0014306151645114E-2</c:v>
                </c:pt>
                <c:pt idx="388">
                  <c:v>1.1331444759206999E-2</c:v>
                </c:pt>
                <c:pt idx="389">
                  <c:v>1.1204481792717047E-2</c:v>
                </c:pt>
                <c:pt idx="390">
                  <c:v>1.1080332409972193E-2</c:v>
                </c:pt>
                <c:pt idx="391">
                  <c:v>9.5890410958905381E-3</c:v>
                </c:pt>
                <c:pt idx="392">
                  <c:v>9.4979647218453866E-3</c:v>
                </c:pt>
                <c:pt idx="393">
                  <c:v>1.0752688172043001E-2</c:v>
                </c:pt>
                <c:pt idx="394">
                  <c:v>1.0638297872340496E-2</c:v>
                </c:pt>
                <c:pt idx="395">
                  <c:v>1.1842105263157876E-2</c:v>
                </c:pt>
                <c:pt idx="396">
                  <c:v>1.4304291287386084E-2</c:v>
                </c:pt>
                <c:pt idx="397">
                  <c:v>1.2820512820512775E-2</c:v>
                </c:pt>
                <c:pt idx="398">
                  <c:v>1.3924050632911245E-2</c:v>
                </c:pt>
                <c:pt idx="399">
                  <c:v>9.98751560549338E-3</c:v>
                </c:pt>
                <c:pt idx="400">
                  <c:v>9.8887515451173691E-3</c:v>
                </c:pt>
                <c:pt idx="401">
                  <c:v>9.7919216646267238E-3</c:v>
                </c:pt>
                <c:pt idx="402">
                  <c:v>1.2121212121212199E-3</c:v>
                </c:pt>
                <c:pt idx="403">
                  <c:v>7.2639225181598821E-3</c:v>
                </c:pt>
                <c:pt idx="404">
                  <c:v>8.4134615384616751E-3</c:v>
                </c:pt>
                <c:pt idx="405">
                  <c:v>9.5351609058402786E-3</c:v>
                </c:pt>
                <c:pt idx="406">
                  <c:v>1.0625737898465104E-2</c:v>
                </c:pt>
                <c:pt idx="407">
                  <c:v>9.3457943925234765E-3</c:v>
                </c:pt>
                <c:pt idx="408">
                  <c:v>9.2592592592593004E-3</c:v>
                </c:pt>
                <c:pt idx="409">
                  <c:v>9.1743119266054496E-3</c:v>
                </c:pt>
                <c:pt idx="410">
                  <c:v>6.8181818181818343E-3</c:v>
                </c:pt>
                <c:pt idx="411">
                  <c:v>5.6433408577878375E-3</c:v>
                </c:pt>
                <c:pt idx="412">
                  <c:v>6.7340067340069254E-3</c:v>
                </c:pt>
                <c:pt idx="413">
                  <c:v>8.9186176142697082E-3</c:v>
                </c:pt>
                <c:pt idx="414">
                  <c:v>1.1049723756906049E-2</c:v>
                </c:pt>
                <c:pt idx="415">
                  <c:v>7.6502732240437687E-3</c:v>
                </c:pt>
                <c:pt idx="416">
                  <c:v>9.761388286333883E-3</c:v>
                </c:pt>
                <c:pt idx="417">
                  <c:v>3.2223415682064438E-3</c:v>
                </c:pt>
                <c:pt idx="418">
                  <c:v>4.2826552462524869E-3</c:v>
                </c:pt>
                <c:pt idx="419">
                  <c:v>3.1982942430703876E-3</c:v>
                </c:pt>
                <c:pt idx="420">
                  <c:v>3.1880977683316214E-3</c:v>
                </c:pt>
                <c:pt idx="421">
                  <c:v>3.1779661016948513E-3</c:v>
                </c:pt>
                <c:pt idx="422">
                  <c:v>0</c:v>
                </c:pt>
                <c:pt idx="423">
                  <c:v>3.1678986272438703E-3</c:v>
                </c:pt>
                <c:pt idx="424">
                  <c:v>9.4736842105263008E-3</c:v>
                </c:pt>
                <c:pt idx="425">
                  <c:v>1.1470281543274119E-2</c:v>
                </c:pt>
                <c:pt idx="426">
                  <c:v>5.1546391752577136E-3</c:v>
                </c:pt>
                <c:pt idx="427">
                  <c:v>2.0512820512821328E-3</c:v>
                </c:pt>
                <c:pt idx="428">
                  <c:v>0</c:v>
                </c:pt>
                <c:pt idx="429">
                  <c:v>4.0941658137154668E-3</c:v>
                </c:pt>
                <c:pt idx="430">
                  <c:v>-1.0193679918449883E-3</c:v>
                </c:pt>
                <c:pt idx="431">
                  <c:v>-3.0612244897958441E-3</c:v>
                </c:pt>
                <c:pt idx="432">
                  <c:v>2.0470829068577334E-3</c:v>
                </c:pt>
                <c:pt idx="433">
                  <c:v>1.0214504596526286E-3</c:v>
                </c:pt>
                <c:pt idx="434">
                  <c:v>1.0204081632652073E-3</c:v>
                </c:pt>
                <c:pt idx="435">
                  <c:v>7.135575942915473E-3</c:v>
                </c:pt>
                <c:pt idx="436">
                  <c:v>4.0485829959515662E-3</c:v>
                </c:pt>
                <c:pt idx="437">
                  <c:v>2.0161290322580072E-3</c:v>
                </c:pt>
                <c:pt idx="438">
                  <c:v>4.0241448692150961E-3</c:v>
                </c:pt>
                <c:pt idx="439">
                  <c:v>3.0060120240480437E-3</c:v>
                </c:pt>
                <c:pt idx="440">
                  <c:v>2.9970029970030065E-3</c:v>
                </c:pt>
                <c:pt idx="441">
                  <c:v>3.9840637450199168E-3</c:v>
                </c:pt>
                <c:pt idx="442">
                  <c:v>2.9761904761904656E-3</c:v>
                </c:pt>
                <c:pt idx="443">
                  <c:v>2.9673590504453173E-3</c:v>
                </c:pt>
                <c:pt idx="444">
                  <c:v>6.9033530571991353E-3</c:v>
                </c:pt>
                <c:pt idx="445">
                  <c:v>4.8971596474045587E-3</c:v>
                </c:pt>
                <c:pt idx="446">
                  <c:v>2.9239766081872176E-3</c:v>
                </c:pt>
                <c:pt idx="447">
                  <c:v>3.8872691933915515E-3</c:v>
                </c:pt>
                <c:pt idx="448">
                  <c:v>1.9361084220717029E-3</c:v>
                </c:pt>
                <c:pt idx="449">
                  <c:v>1.9323671497584183E-3</c:v>
                </c:pt>
                <c:pt idx="450">
                  <c:v>3.8572806171648377E-3</c:v>
                </c:pt>
                <c:pt idx="451">
                  <c:v>2.8818443804035088E-3</c:v>
                </c:pt>
                <c:pt idx="452">
                  <c:v>2.8735632183907178E-3</c:v>
                </c:pt>
                <c:pt idx="453">
                  <c:v>3.8204393505252288E-3</c:v>
                </c:pt>
                <c:pt idx="454">
                  <c:v>1.9029495718363432E-3</c:v>
                </c:pt>
                <c:pt idx="455">
                  <c:v>1.8993352326686086E-3</c:v>
                </c:pt>
                <c:pt idx="456">
                  <c:v>1.8957345971564177E-3</c:v>
                </c:pt>
                <c:pt idx="457">
                  <c:v>5.6764427625353164E-3</c:v>
                </c:pt>
                <c:pt idx="458">
                  <c:v>4.7036688617121403E-3</c:v>
                </c:pt>
                <c:pt idx="459">
                  <c:v>1.8726591760300781E-3</c:v>
                </c:pt>
                <c:pt idx="460">
                  <c:v>1.8691588785046953E-3</c:v>
                </c:pt>
                <c:pt idx="461">
                  <c:v>2.7985074626866169E-3</c:v>
                </c:pt>
                <c:pt idx="462">
                  <c:v>1.8604651162790198E-3</c:v>
                </c:pt>
                <c:pt idx="463">
                  <c:v>1.8570102135562205E-3</c:v>
                </c:pt>
                <c:pt idx="464">
                  <c:v>1.853568118628246E-3</c:v>
                </c:pt>
                <c:pt idx="465">
                  <c:v>3.7002775208141436E-3</c:v>
                </c:pt>
                <c:pt idx="466">
                  <c:v>4.6082949308756671E-3</c:v>
                </c:pt>
                <c:pt idx="467">
                  <c:v>4.5871559633028358E-3</c:v>
                </c:pt>
                <c:pt idx="468">
                  <c:v>3.6529680365298134E-3</c:v>
                </c:pt>
                <c:pt idx="469">
                  <c:v>-1.8198362147406888E-3</c:v>
                </c:pt>
                <c:pt idx="470">
                  <c:v>-5.4694621695533518E-3</c:v>
                </c:pt>
                <c:pt idx="471">
                  <c:v>-3.6663611365719273E-3</c:v>
                </c:pt>
                <c:pt idx="472">
                  <c:v>2.7598896044158661E-3</c:v>
                </c:pt>
                <c:pt idx="473">
                  <c:v>3.6697247706423131E-3</c:v>
                </c:pt>
                <c:pt idx="474">
                  <c:v>9.1407678244959101E-4</c:v>
                </c:pt>
                <c:pt idx="475">
                  <c:v>9.1324200913245335E-4</c:v>
                </c:pt>
                <c:pt idx="476">
                  <c:v>3.6496350364965124E-3</c:v>
                </c:pt>
                <c:pt idx="477">
                  <c:v>1.8181818181819409E-3</c:v>
                </c:pt>
                <c:pt idx="478">
                  <c:v>1.8148820326679971E-3</c:v>
                </c:pt>
                <c:pt idx="479">
                  <c:v>3.6231884057971175E-3</c:v>
                </c:pt>
                <c:pt idx="480">
                  <c:v>5.4151624548737232E-3</c:v>
                </c:pt>
                <c:pt idx="481">
                  <c:v>3.5906642728904536E-3</c:v>
                </c:pt>
                <c:pt idx="482">
                  <c:v>3.5778175313059268E-3</c:v>
                </c:pt>
                <c:pt idx="483">
                  <c:v>4.4563279857396942E-3</c:v>
                </c:pt>
                <c:pt idx="484">
                  <c:v>2.6619343389528982E-3</c:v>
                </c:pt>
                <c:pt idx="485">
                  <c:v>4.4247787610618428E-3</c:v>
                </c:pt>
                <c:pt idx="486">
                  <c:v>2.6431718061674658E-3</c:v>
                </c:pt>
                <c:pt idx="487">
                  <c:v>4.3936731107205862E-3</c:v>
                </c:pt>
                <c:pt idx="488">
                  <c:v>3.4995625546807574E-3</c:v>
                </c:pt>
                <c:pt idx="489">
                  <c:v>2.6155187445509043E-3</c:v>
                </c:pt>
                <c:pt idx="490">
                  <c:v>3.4782608695653749E-3</c:v>
                </c:pt>
                <c:pt idx="491">
                  <c:v>1.7331022530329143E-3</c:v>
                </c:pt>
                <c:pt idx="492">
                  <c:v>3.4602076124568004E-3</c:v>
                </c:pt>
                <c:pt idx="493">
                  <c:v>1.7241379310344307E-3</c:v>
                </c:pt>
                <c:pt idx="494">
                  <c:v>2.5817555938036918E-3</c:v>
                </c:pt>
                <c:pt idx="495">
                  <c:v>6.0085836909871126E-3</c:v>
                </c:pt>
                <c:pt idx="496">
                  <c:v>2.5597269624573205E-3</c:v>
                </c:pt>
                <c:pt idx="497">
                  <c:v>4.2553191489360653E-3</c:v>
                </c:pt>
                <c:pt idx="498">
                  <c:v>4.237288135593209E-3</c:v>
                </c:pt>
                <c:pt idx="499">
                  <c:v>4.2194092827003704E-3</c:v>
                </c:pt>
                <c:pt idx="500">
                  <c:v>4.2016806722688926E-3</c:v>
                </c:pt>
                <c:pt idx="501">
                  <c:v>3.3472803347280866E-3</c:v>
                </c:pt>
                <c:pt idx="502">
                  <c:v>3.3361134278564464E-3</c:v>
                </c:pt>
                <c:pt idx="503">
                  <c:v>3.3250207813799726E-3</c:v>
                </c:pt>
                <c:pt idx="504">
                  <c:v>4.1425020712511085E-3</c:v>
                </c:pt>
                <c:pt idx="505">
                  <c:v>3.3003300330032292E-3</c:v>
                </c:pt>
                <c:pt idx="506">
                  <c:v>4.9342105263159297E-3</c:v>
                </c:pt>
                <c:pt idx="507">
                  <c:v>7.3649754500817455E-3</c:v>
                </c:pt>
                <c:pt idx="508">
                  <c:v>4.8740861088547582E-3</c:v>
                </c:pt>
                <c:pt idx="509">
                  <c:v>3.2336297493935628E-3</c:v>
                </c:pt>
                <c:pt idx="510">
                  <c:v>3.2232070910556132E-3</c:v>
                </c:pt>
                <c:pt idx="511">
                  <c:v>0</c:v>
                </c:pt>
                <c:pt idx="512">
                  <c:v>2.4096385542169418E-3</c:v>
                </c:pt>
                <c:pt idx="513">
                  <c:v>4.8076923076922906E-3</c:v>
                </c:pt>
                <c:pt idx="514">
                  <c:v>3.9872408293459838E-3</c:v>
                </c:pt>
                <c:pt idx="515">
                  <c:v>3.1771247021445959E-3</c:v>
                </c:pt>
                <c:pt idx="516">
                  <c:v>9.5011876484560887E-3</c:v>
                </c:pt>
                <c:pt idx="517">
                  <c:v>3.9215686274509665E-3</c:v>
                </c:pt>
                <c:pt idx="518">
                  <c:v>4.6874999999999556E-3</c:v>
                </c:pt>
                <c:pt idx="519">
                  <c:v>2.332814930015692E-3</c:v>
                </c:pt>
                <c:pt idx="520">
                  <c:v>1.5515903801395226E-3</c:v>
                </c:pt>
                <c:pt idx="521">
                  <c:v>6.1967467079784289E-3</c:v>
                </c:pt>
                <c:pt idx="522">
                  <c:v>4.6189376443417363E-3</c:v>
                </c:pt>
                <c:pt idx="523">
                  <c:v>8.4291187739462536E-3</c:v>
                </c:pt>
                <c:pt idx="524">
                  <c:v>6.8389057750759541E-3</c:v>
                </c:pt>
                <c:pt idx="525">
                  <c:v>6.792452830188811E-3</c:v>
                </c:pt>
                <c:pt idx="526">
                  <c:v>2.2488755622187551E-3</c:v>
                </c:pt>
                <c:pt idx="527">
                  <c:v>3.7397157816005944E-3</c:v>
                </c:pt>
                <c:pt idx="528">
                  <c:v>3.7257824143070994E-3</c:v>
                </c:pt>
                <c:pt idx="529">
                  <c:v>7.423904974017681E-4</c:v>
                </c:pt>
                <c:pt idx="530">
                  <c:v>0</c:v>
                </c:pt>
                <c:pt idx="531">
                  <c:v>2.225519287833766E-3</c:v>
                </c:pt>
                <c:pt idx="532">
                  <c:v>3.7009622501851247E-3</c:v>
                </c:pt>
                <c:pt idx="533">
                  <c:v>2.9498525073747839E-3</c:v>
                </c:pt>
                <c:pt idx="534">
                  <c:v>1.4705882352941124E-3</c:v>
                </c:pt>
                <c:pt idx="535">
                  <c:v>2.936857562408246E-3</c:v>
                </c:pt>
                <c:pt idx="536">
                  <c:v>2.9282576866764831E-3</c:v>
                </c:pt>
                <c:pt idx="537">
                  <c:v>1.4598540145984717E-3</c:v>
                </c:pt>
                <c:pt idx="538">
                  <c:v>4.3731778425657453E-3</c:v>
                </c:pt>
                <c:pt idx="539">
                  <c:v>2.9027576197386828E-3</c:v>
                </c:pt>
                <c:pt idx="540">
                  <c:v>7.2358900144742222E-4</c:v>
                </c:pt>
                <c:pt idx="541">
                  <c:v>2.1691973969630851E-3</c:v>
                </c:pt>
                <c:pt idx="542">
                  <c:v>3.6075036075036149E-3</c:v>
                </c:pt>
                <c:pt idx="543">
                  <c:v>2.1567217828901697E-3</c:v>
                </c:pt>
                <c:pt idx="544">
                  <c:v>2.1520803443326741E-3</c:v>
                </c:pt>
                <c:pt idx="545">
                  <c:v>2.8632784538296097E-3</c:v>
                </c:pt>
                <c:pt idx="546">
                  <c:v>2.855103497501732E-3</c:v>
                </c:pt>
                <c:pt idx="547">
                  <c:v>2.135231316725994E-3</c:v>
                </c:pt>
                <c:pt idx="548">
                  <c:v>2.1306818181816567E-3</c:v>
                </c:pt>
                <c:pt idx="549">
                  <c:v>4.2523033309709302E-3</c:v>
                </c:pt>
                <c:pt idx="550">
                  <c:v>2.8228652081863093E-3</c:v>
                </c:pt>
                <c:pt idx="551">
                  <c:v>1.4074595355384467E-3</c:v>
                </c:pt>
                <c:pt idx="552">
                  <c:v>3.5137034434293835E-3</c:v>
                </c:pt>
                <c:pt idx="553">
                  <c:v>2.1008403361342243E-3</c:v>
                </c:pt>
                <c:pt idx="554">
                  <c:v>1.3976240391335715E-3</c:v>
                </c:pt>
                <c:pt idx="555">
                  <c:v>3.4891835310537633E-3</c:v>
                </c:pt>
                <c:pt idx="556">
                  <c:v>2.7816411682890507E-3</c:v>
                </c:pt>
                <c:pt idx="557">
                  <c:v>6.9348127600576959E-4</c:v>
                </c:pt>
                <c:pt idx="558">
                  <c:v>1.386001386001201E-3</c:v>
                </c:pt>
                <c:pt idx="559">
                  <c:v>2.0761245674740803E-3</c:v>
                </c:pt>
                <c:pt idx="560">
                  <c:v>1.3812154696131174E-3</c:v>
                </c:pt>
                <c:pt idx="561">
                  <c:v>4.1379310344826781E-3</c:v>
                </c:pt>
                <c:pt idx="562">
                  <c:v>2.7472527472527375E-3</c:v>
                </c:pt>
                <c:pt idx="563">
                  <c:v>2.05479452054802E-3</c:v>
                </c:pt>
                <c:pt idx="564">
                  <c:v>0</c:v>
                </c:pt>
                <c:pt idx="565">
                  <c:v>2.7341079972658111E-3</c:v>
                </c:pt>
                <c:pt idx="566">
                  <c:v>2.7266530334015826E-3</c:v>
                </c:pt>
                <c:pt idx="567">
                  <c:v>6.7980965329694776E-4</c:v>
                </c:pt>
                <c:pt idx="568">
                  <c:v>2.0380434782609758E-3</c:v>
                </c:pt>
                <c:pt idx="569">
                  <c:v>2.7118644067796183E-3</c:v>
                </c:pt>
                <c:pt idx="570">
                  <c:v>3.3806626098715764E-3</c:v>
                </c:pt>
                <c:pt idx="571">
                  <c:v>4.0431266846361336E-3</c:v>
                </c:pt>
                <c:pt idx="572">
                  <c:v>2.0134228187920211E-3</c:v>
                </c:pt>
                <c:pt idx="573">
                  <c:v>6.6979236436703893E-4</c:v>
                </c:pt>
                <c:pt idx="574">
                  <c:v>2.6773761713521083E-3</c:v>
                </c:pt>
                <c:pt idx="575">
                  <c:v>2.0026702269690944E-3</c:v>
                </c:pt>
                <c:pt idx="576">
                  <c:v>2.6648900732844094E-3</c:v>
                </c:pt>
                <c:pt idx="577">
                  <c:v>2.6578073089700283E-3</c:v>
                </c:pt>
                <c:pt idx="578">
                  <c:v>1.9880715705764551E-3</c:v>
                </c:pt>
                <c:pt idx="579">
                  <c:v>3.9682539682541762E-3</c:v>
                </c:pt>
                <c:pt idx="580">
                  <c:v>1.9762845849802257E-3</c:v>
                </c:pt>
                <c:pt idx="581">
                  <c:v>1.9723865877712132E-3</c:v>
                </c:pt>
                <c:pt idx="582">
                  <c:v>1.312335958005173E-3</c:v>
                </c:pt>
                <c:pt idx="583">
                  <c:v>1.9659239842726439E-3</c:v>
                </c:pt>
                <c:pt idx="584">
                  <c:v>1.3080444735120711E-3</c:v>
                </c:pt>
                <c:pt idx="585">
                  <c:v>2.6126714565644082E-3</c:v>
                </c:pt>
                <c:pt idx="586">
                  <c:v>1.3029315960910726E-3</c:v>
                </c:pt>
                <c:pt idx="587">
                  <c:v>1.3012361743658385E-3</c:v>
                </c:pt>
                <c:pt idx="588">
                  <c:v>5.1981806367771277E-3</c:v>
                </c:pt>
                <c:pt idx="589">
                  <c:v>1.9392372333548735E-3</c:v>
                </c:pt>
                <c:pt idx="590">
                  <c:v>3.225806451612856E-3</c:v>
                </c:pt>
                <c:pt idx="591">
                  <c:v>3.8585209003214604E-3</c:v>
                </c:pt>
                <c:pt idx="592">
                  <c:v>1.9218449711724261E-3</c:v>
                </c:pt>
                <c:pt idx="593">
                  <c:v>1.9181585677747748E-3</c:v>
                </c:pt>
                <c:pt idx="594">
                  <c:v>1.9144862795150708E-3</c:v>
                </c:pt>
                <c:pt idx="595">
                  <c:v>1.2738853503184711E-3</c:v>
                </c:pt>
                <c:pt idx="596">
                  <c:v>3.1806615776082126E-3</c:v>
                </c:pt>
                <c:pt idx="597">
                  <c:v>3.1705770450221049E-3</c:v>
                </c:pt>
                <c:pt idx="598">
                  <c:v>3.160556257901348E-3</c:v>
                </c:pt>
                <c:pt idx="599">
                  <c:v>2.520478890989386E-3</c:v>
                </c:pt>
                <c:pt idx="600">
                  <c:v>1.8856065367693908E-3</c:v>
                </c:pt>
                <c:pt idx="601">
                  <c:v>1.8820577164364583E-3</c:v>
                </c:pt>
                <c:pt idx="602">
                  <c:v>6.2617407639331546E-4</c:v>
                </c:pt>
                <c:pt idx="603">
                  <c:v>6.2578222778464365E-4</c:v>
                </c:pt>
                <c:pt idx="604">
                  <c:v>0</c:v>
                </c:pt>
                <c:pt idx="605">
                  <c:v>1.8761726078797558E-3</c:v>
                </c:pt>
                <c:pt idx="606">
                  <c:v>1.2484394506866447E-3</c:v>
                </c:pt>
                <c:pt idx="607">
                  <c:v>2.4937655860348684E-3</c:v>
                </c:pt>
                <c:pt idx="608">
                  <c:v>2.4875621890545485E-3</c:v>
                </c:pt>
                <c:pt idx="609">
                  <c:v>1.8610421836229296E-3</c:v>
                </c:pt>
                <c:pt idx="610">
                  <c:v>1.2383900928791824E-3</c:v>
                </c:pt>
                <c:pt idx="611">
                  <c:v>6.1842918985788309E-4</c:v>
                </c:pt>
                <c:pt idx="612">
                  <c:v>1.2360939431395046E-3</c:v>
                </c:pt>
                <c:pt idx="613">
                  <c:v>0</c:v>
                </c:pt>
                <c:pt idx="614">
                  <c:v>0</c:v>
                </c:pt>
                <c:pt idx="615">
                  <c:v>1.2345679012344402E-3</c:v>
                </c:pt>
                <c:pt idx="616">
                  <c:v>2.4660912453762229E-3</c:v>
                </c:pt>
                <c:pt idx="617">
                  <c:v>1.2300123001232066E-3</c:v>
                </c:pt>
                <c:pt idx="618">
                  <c:v>2.4570024570023108E-3</c:v>
                </c:pt>
                <c:pt idx="619">
                  <c:v>1.225490196078427E-3</c:v>
                </c:pt>
                <c:pt idx="620">
                  <c:v>6.1199510403908697E-4</c:v>
                </c:pt>
                <c:pt idx="621">
                  <c:v>2.4464831804280607E-3</c:v>
                </c:pt>
                <c:pt idx="622">
                  <c:v>1.2202562538132788E-3</c:v>
                </c:pt>
                <c:pt idx="623">
                  <c:v>1.8281535648996261E-3</c:v>
                </c:pt>
                <c:pt idx="624">
                  <c:v>1.8248175182480342E-3</c:v>
                </c:pt>
                <c:pt idx="625">
                  <c:v>0</c:v>
                </c:pt>
                <c:pt idx="626">
                  <c:v>6.0716454159082112E-4</c:v>
                </c:pt>
                <c:pt idx="627">
                  <c:v>6.6747572815533118E-3</c:v>
                </c:pt>
                <c:pt idx="628">
                  <c:v>6.027727546713546E-4</c:v>
                </c:pt>
                <c:pt idx="629">
                  <c:v>0</c:v>
                </c:pt>
                <c:pt idx="630">
                  <c:v>4.2168674698794817E-3</c:v>
                </c:pt>
                <c:pt idx="631">
                  <c:v>2.3995200959807672E-3</c:v>
                </c:pt>
                <c:pt idx="632">
                  <c:v>4.1891083183722699E-3</c:v>
                </c:pt>
                <c:pt idx="633">
                  <c:v>1.7878426698449967E-3</c:v>
                </c:pt>
                <c:pt idx="634">
                  <c:v>1.7846519928614857E-3</c:v>
                </c:pt>
                <c:pt idx="635">
                  <c:v>2.3752969121140222E-3</c:v>
                </c:pt>
                <c:pt idx="636">
                  <c:v>2.962085308056972E-3</c:v>
                </c:pt>
                <c:pt idx="637">
                  <c:v>4.1346721795627595E-3</c:v>
                </c:pt>
                <c:pt idx="638">
                  <c:v>5.8823529411764497E-3</c:v>
                </c:pt>
                <c:pt idx="639">
                  <c:v>-5.847953216373547E-4</c:v>
                </c:pt>
                <c:pt idx="640">
                  <c:v>1.7554125219425565E-3</c:v>
                </c:pt>
                <c:pt idx="641">
                  <c:v>5.8411214953271173E-3</c:v>
                </c:pt>
                <c:pt idx="642">
                  <c:v>2.9036004645761615E-3</c:v>
                </c:pt>
                <c:pt idx="643">
                  <c:v>0</c:v>
                </c:pt>
                <c:pt idx="644">
                  <c:v>5.2113491603937856E-3</c:v>
                </c:pt>
                <c:pt idx="645">
                  <c:v>1.7281105990785139E-3</c:v>
                </c:pt>
                <c:pt idx="646">
                  <c:v>1.7251293847038163E-3</c:v>
                </c:pt>
                <c:pt idx="647">
                  <c:v>2.2962112514350874E-3</c:v>
                </c:pt>
                <c:pt idx="648">
                  <c:v>5.7273768613974596E-3</c:v>
                </c:pt>
                <c:pt idx="649">
                  <c:v>2.277904328018332E-3</c:v>
                </c:pt>
                <c:pt idx="650">
                  <c:v>5.6818181818174551E-4</c:v>
                </c:pt>
                <c:pt idx="651">
                  <c:v>1.7035775127769437E-3</c:v>
                </c:pt>
                <c:pt idx="652">
                  <c:v>5.1020408163264808E-3</c:v>
                </c:pt>
                <c:pt idx="653">
                  <c:v>2.2560631697685629E-3</c:v>
                </c:pt>
                <c:pt idx="654">
                  <c:v>-1.6882386043892694E-3</c:v>
                </c:pt>
                <c:pt idx="655">
                  <c:v>0</c:v>
                </c:pt>
                <c:pt idx="656">
                  <c:v>3.9458850056368622E-3</c:v>
                </c:pt>
                <c:pt idx="657">
                  <c:v>-2.8074115665356336E-3</c:v>
                </c:pt>
                <c:pt idx="658">
                  <c:v>-5.6306306306308507E-4</c:v>
                </c:pt>
                <c:pt idx="659">
                  <c:v>-5.6338028169011789E-4</c:v>
                </c:pt>
                <c:pt idx="660">
                  <c:v>1.6910935738443378E-3</c:v>
                </c:pt>
                <c:pt idx="661">
                  <c:v>1.6882386043894915E-3</c:v>
                </c:pt>
                <c:pt idx="662">
                  <c:v>2.8089887640450062E-3</c:v>
                </c:pt>
                <c:pt idx="663">
                  <c:v>4.4817927170868188E-3</c:v>
                </c:pt>
                <c:pt idx="664">
                  <c:v>1.115448968209698E-3</c:v>
                </c:pt>
                <c:pt idx="665">
                  <c:v>5.5710306406675514E-4</c:v>
                </c:pt>
                <c:pt idx="666">
                  <c:v>2.2271714922048602E-3</c:v>
                </c:pt>
                <c:pt idx="667">
                  <c:v>2.7777777777777679E-3</c:v>
                </c:pt>
                <c:pt idx="668">
                  <c:v>1.6620498614958734E-3</c:v>
                </c:pt>
                <c:pt idx="669">
                  <c:v>2.2123893805308104E-3</c:v>
                </c:pt>
                <c:pt idx="670">
                  <c:v>1.6556291390728006E-3</c:v>
                </c:pt>
                <c:pt idx="671">
                  <c:v>1.6528925619836432E-3</c:v>
                </c:pt>
                <c:pt idx="672">
                  <c:v>4.4004400440043057E-3</c:v>
                </c:pt>
                <c:pt idx="673">
                  <c:v>5.4764512595837367E-3</c:v>
                </c:pt>
                <c:pt idx="674">
                  <c:v>1.6339869281045694E-3</c:v>
                </c:pt>
                <c:pt idx="675">
                  <c:v>-3.8064165307233333E-3</c:v>
                </c:pt>
                <c:pt idx="676">
                  <c:v>-1.6375545851528006E-3</c:v>
                </c:pt>
                <c:pt idx="677">
                  <c:v>1.0934937124111865E-3</c:v>
                </c:pt>
                <c:pt idx="678">
                  <c:v>3.2768978700163931E-3</c:v>
                </c:pt>
                <c:pt idx="679">
                  <c:v>4.354926510615087E-3</c:v>
                </c:pt>
                <c:pt idx="680">
                  <c:v>3.2520325203251321E-3</c:v>
                </c:pt>
                <c:pt idx="681">
                  <c:v>-1.0804970286331095E-3</c:v>
                </c:pt>
                <c:pt idx="682">
                  <c:v>5.4083288263928608E-4</c:v>
                </c:pt>
                <c:pt idx="683">
                  <c:v>2.7027027027026751E-3</c:v>
                </c:pt>
                <c:pt idx="684">
                  <c:v>4.3126684636118906E-3</c:v>
                </c:pt>
                <c:pt idx="685">
                  <c:v>2.1470746108425143E-3</c:v>
                </c:pt>
                <c:pt idx="686">
                  <c:v>2.1424745581146709E-3</c:v>
                </c:pt>
                <c:pt idx="687">
                  <c:v>1.6034206306787535E-3</c:v>
                </c:pt>
                <c:pt idx="688">
                  <c:v>4.2689434364993062E-3</c:v>
                </c:pt>
                <c:pt idx="689">
                  <c:v>3.7194473963868546E-3</c:v>
                </c:pt>
                <c:pt idx="690">
                  <c:v>1.0587612493382359E-3</c:v>
                </c:pt>
                <c:pt idx="691">
                  <c:v>5.2882072977267214E-4</c:v>
                </c:pt>
                <c:pt idx="692">
                  <c:v>3.1712473572940159E-3</c:v>
                </c:pt>
                <c:pt idx="693">
                  <c:v>5.2687038988408208E-3</c:v>
                </c:pt>
                <c:pt idx="694">
                  <c:v>4.7169811320753041E-3</c:v>
                </c:pt>
                <c:pt idx="695">
                  <c:v>0</c:v>
                </c:pt>
                <c:pt idx="696">
                  <c:v>-5.2164840897228615E-4</c:v>
                </c:pt>
                <c:pt idx="697">
                  <c:v>4.1753653444676075E-3</c:v>
                </c:pt>
                <c:pt idx="698">
                  <c:v>3.6382536382535413E-3</c:v>
                </c:pt>
                <c:pt idx="699">
                  <c:v>3.1071983428274663E-3</c:v>
                </c:pt>
                <c:pt idx="700">
                  <c:v>-5.162622612286949E-4</c:v>
                </c:pt>
                <c:pt idx="701">
                  <c:v>5.1652892561970809E-4</c:v>
                </c:pt>
                <c:pt idx="702">
                  <c:v>6.1951471347445608E-3</c:v>
                </c:pt>
                <c:pt idx="703">
                  <c:v>6.1570035915854415E-3</c:v>
                </c:pt>
                <c:pt idx="704">
                  <c:v>1.3768485466598701E-2</c:v>
                </c:pt>
                <c:pt idx="705">
                  <c:v>1.5090543259557165E-3</c:v>
                </c:pt>
                <c:pt idx="706">
                  <c:v>-5.0226017076845375E-3</c:v>
                </c:pt>
                <c:pt idx="707">
                  <c:v>0</c:v>
                </c:pt>
                <c:pt idx="708">
                  <c:v>6.0575466935892663E-3</c:v>
                </c:pt>
                <c:pt idx="709">
                  <c:v>5.0175614651282174E-4</c:v>
                </c:pt>
                <c:pt idx="710">
                  <c:v>1.5045135406217547E-3</c:v>
                </c:pt>
                <c:pt idx="711">
                  <c:v>5.0075112669003552E-3</c:v>
                </c:pt>
                <c:pt idx="712">
                  <c:v>2.989536621823774E-3</c:v>
                </c:pt>
                <c:pt idx="713">
                  <c:v>2.4838549428713996E-3</c:v>
                </c:pt>
                <c:pt idx="714">
                  <c:v>5.4509415262635752E-3</c:v>
                </c:pt>
                <c:pt idx="715">
                  <c:v>4.4356826022671214E-3</c:v>
                </c:pt>
                <c:pt idx="716">
                  <c:v>-4.9067713444553851E-3</c:v>
                </c:pt>
                <c:pt idx="717">
                  <c:v>-4.4378698224852853E-3</c:v>
                </c:pt>
                <c:pt idx="718">
                  <c:v>4.9529470034670453E-4</c:v>
                </c:pt>
                <c:pt idx="719">
                  <c:v>5.4455445544554504E-3</c:v>
                </c:pt>
                <c:pt idx="720">
                  <c:v>1.659281142294633E-3</c:v>
                </c:pt>
                <c:pt idx="721">
                  <c:v>3.8783505458692691E-3</c:v>
                </c:pt>
                <c:pt idx="722">
                  <c:v>5.2001214340975377E-3</c:v>
                </c:pt>
                <c:pt idx="723">
                  <c:v>3.0006624839249429E-3</c:v>
                </c:pt>
                <c:pt idx="724">
                  <c:v>4.1329940166290324E-3</c:v>
                </c:pt>
                <c:pt idx="725">
                  <c:v>2.3167517109623503E-3</c:v>
                </c:pt>
                <c:pt idx="726">
                  <c:v>1.7805958481715844E-3</c:v>
                </c:pt>
                <c:pt idx="727">
                  <c:v>3.0828070885302594E-4</c:v>
                </c:pt>
                <c:pt idx="728">
                  <c:v>4.2375533907650365E-3</c:v>
                </c:pt>
                <c:pt idx="729">
                  <c:v>3.0832378312801723E-3</c:v>
                </c:pt>
                <c:pt idx="730">
                  <c:v>7.858884267890387E-3</c:v>
                </c:pt>
                <c:pt idx="731">
                  <c:v>2.8980145517325528E-3</c:v>
                </c:pt>
                <c:pt idx="732">
                  <c:v>3.4477050769703421E-3</c:v>
                </c:pt>
                <c:pt idx="733">
                  <c:v>2.4178268779397882E-3</c:v>
                </c:pt>
                <c:pt idx="734">
                  <c:v>3.578027806118822E-3</c:v>
                </c:pt>
                <c:pt idx="735">
                  <c:v>2.3143810202015391E-3</c:v>
                </c:pt>
                <c:pt idx="736">
                  <c:v>5.9174916566171465E-3</c:v>
                </c:pt>
                <c:pt idx="737">
                  <c:v>1.04782350098509E-2</c:v>
                </c:pt>
                <c:pt idx="738">
                  <c:v>7.1414447515210089E-3</c:v>
                </c:pt>
                <c:pt idx="739">
                  <c:v>-1.4884757278006422E-3</c:v>
                </c:pt>
                <c:pt idx="740">
                  <c:v>8.550916822900323E-4</c:v>
                </c:pt>
                <c:pt idx="741">
                  <c:v>-8.5984365648286154E-3</c:v>
                </c:pt>
                <c:pt idx="742">
                  <c:v>-1.7705477084725474E-2</c:v>
                </c:pt>
                <c:pt idx="743">
                  <c:v>-8.2335223994032258E-3</c:v>
                </c:pt>
                <c:pt idx="744">
                  <c:v>2.5307713412614508E-3</c:v>
                </c:pt>
                <c:pt idx="745">
                  <c:v>3.6426606521873239E-3</c:v>
                </c:pt>
                <c:pt idx="746">
                  <c:v>-9.8728285653848502E-4</c:v>
                </c:pt>
                <c:pt idx="747">
                  <c:v>1.0070825195886979E-3</c:v>
                </c:pt>
                <c:pt idx="748">
                  <c:v>1.4714939189219844E-3</c:v>
                </c:pt>
                <c:pt idx="749">
                  <c:v>8.2996122466223454E-3</c:v>
                </c:pt>
                <c:pt idx="750">
                  <c:v>-2.9796545463012247E-4</c:v>
                </c:pt>
                <c:pt idx="751">
                  <c:v>3.3484533777929926E-3</c:v>
                </c:pt>
                <c:pt idx="752">
                  <c:v>1.9308872334005134E-3</c:v>
                </c:pt>
                <c:pt idx="753">
                  <c:v>3.001931798703783E-3</c:v>
                </c:pt>
                <c:pt idx="754">
                  <c:v>3.3485905897676638E-3</c:v>
                </c:pt>
                <c:pt idx="755">
                  <c:v>5.2017639964274665E-4</c:v>
                </c:pt>
                <c:pt idx="756">
                  <c:v>6.4873221162464745E-4</c:v>
                </c:pt>
                <c:pt idx="757">
                  <c:v>-9.5177664974621656E-4</c:v>
                </c:pt>
                <c:pt idx="758">
                  <c:v>3.3136813619227823E-4</c:v>
                </c:pt>
                <c:pt idx="759">
                  <c:v>2.3004053314190642E-4</c:v>
                </c:pt>
                <c:pt idx="760">
                  <c:v>-5.1977203626440982E-4</c:v>
                </c:pt>
                <c:pt idx="761">
                  <c:v>-4.1879515854381655E-4</c:v>
                </c:pt>
                <c:pt idx="762">
                  <c:v>1.8692535416828804E-3</c:v>
                </c:pt>
                <c:pt idx="763">
                  <c:v>1.4613634796996067E-3</c:v>
                </c:pt>
                <c:pt idx="764">
                  <c:v>1.6152494229613179E-3</c:v>
                </c:pt>
                <c:pt idx="765">
                  <c:v>3.4818462948116302E-3</c:v>
                </c:pt>
                <c:pt idx="766">
                  <c:v>2.5338416234848005E-3</c:v>
                </c:pt>
                <c:pt idx="767">
                  <c:v>4.0165763468282822E-3</c:v>
                </c:pt>
                <c:pt idx="768">
                  <c:v>3.2430422003701942E-3</c:v>
                </c:pt>
                <c:pt idx="769">
                  <c:v>3.2144746300641902E-3</c:v>
                </c:pt>
                <c:pt idx="770">
                  <c:v>5.1735482068338001E-3</c:v>
                </c:pt>
                <c:pt idx="771">
                  <c:v>4.6940989750992035E-3</c:v>
                </c:pt>
                <c:pt idx="772">
                  <c:v>3.1817147345076791E-3</c:v>
                </c:pt>
                <c:pt idx="773">
                  <c:v>0</c:v>
                </c:pt>
                <c:pt idx="774">
                  <c:v>2.6200368317570444E-3</c:v>
                </c:pt>
                <c:pt idx="775">
                  <c:v>3.1544621664187922E-3</c:v>
                </c:pt>
                <c:pt idx="776">
                  <c:v>2.1715478580843772E-3</c:v>
                </c:pt>
                <c:pt idx="777">
                  <c:v>6.7520752701932807E-4</c:v>
                </c:pt>
                <c:pt idx="778">
                  <c:v>1.8478500551268873E-3</c:v>
                </c:pt>
                <c:pt idx="779">
                  <c:v>2.3770849015480877E-4</c:v>
                </c:pt>
                <c:pt idx="780">
                  <c:v>2.7241960540966836E-3</c:v>
                </c:pt>
                <c:pt idx="781">
                  <c:v>2.1374461249461518E-3</c:v>
                </c:pt>
                <c:pt idx="782">
                  <c:v>2.0934703870292282E-3</c:v>
                </c:pt>
                <c:pt idx="783">
                  <c:v>1.6607883500068255E-3</c:v>
                </c:pt>
                <c:pt idx="784">
                  <c:v>-2.0681801323810811E-3</c:v>
                </c:pt>
                <c:pt idx="785">
                  <c:v>-8.2636317131068449E-4</c:v>
                </c:pt>
                <c:pt idx="786">
                  <c:v>2.8880992806001871E-4</c:v>
                </c:pt>
                <c:pt idx="787">
                  <c:v>5.8095279758518803E-3</c:v>
                </c:pt>
                <c:pt idx="788">
                  <c:v>4.7712662775423187E-3</c:v>
                </c:pt>
                <c:pt idx="789">
                  <c:v>2.6967945804385884E-3</c:v>
                </c:pt>
                <c:pt idx="790">
                  <c:v>-1.6793444944266378E-3</c:v>
                </c:pt>
                <c:pt idx="791">
                  <c:v>-1.2108160467716456E-4</c:v>
                </c:pt>
                <c:pt idx="792">
                  <c:v>1.9807889421807889E-3</c:v>
                </c:pt>
                <c:pt idx="793">
                  <c:v>5.4299267521009664E-3</c:v>
                </c:pt>
                <c:pt idx="794">
                  <c:v>-2.8119191025899326E-3</c:v>
                </c:pt>
                <c:pt idx="795">
                  <c:v>-2.0879792665812191E-3</c:v>
                </c:pt>
                <c:pt idx="796">
                  <c:v>4.1415548950163306E-4</c:v>
                </c:pt>
                <c:pt idx="797">
                  <c:v>2.3804082055085551E-3</c:v>
                </c:pt>
                <c:pt idx="798">
                  <c:v>1.9574523005443378E-3</c:v>
                </c:pt>
                <c:pt idx="799">
                  <c:v>2.3872906826962748E-3</c:v>
                </c:pt>
                <c:pt idx="800">
                  <c:v>3.7694469193350066E-4</c:v>
                </c:pt>
                <c:pt idx="801">
                  <c:v>5.3523104853914205E-4</c:v>
                </c:pt>
                <c:pt idx="802">
                  <c:v>1.8444894273523804E-3</c:v>
                </c:pt>
                <c:pt idx="803">
                  <c:v>2.6441691584793148E-3</c:v>
                </c:pt>
                <c:pt idx="804">
                  <c:v>2.4241752904536895E-3</c:v>
                </c:pt>
                <c:pt idx="805">
                  <c:v>1.1007786202441583E-3</c:v>
                </c:pt>
                <c:pt idx="806">
                  <c:v>2.0420553010651599E-3</c:v>
                </c:pt>
                <c:pt idx="807">
                  <c:v>1.8641856050976013E-3</c:v>
                </c:pt>
                <c:pt idx="808">
                  <c:v>1.9030059035471947E-3</c:v>
                </c:pt>
                <c:pt idx="809">
                  <c:v>1.321132206079767E-3</c:v>
                </c:pt>
                <c:pt idx="810">
                  <c:v>1.1254852864928111E-3</c:v>
                </c:pt>
                <c:pt idx="811">
                  <c:v>-1.6000134737970129E-4</c:v>
                </c:pt>
                <c:pt idx="812">
                  <c:v>7.1591004800808378E-5</c:v>
                </c:pt>
                <c:pt idx="813">
                  <c:v>-1.9791390324119806E-4</c:v>
                </c:pt>
                <c:pt idx="814">
                  <c:v>-1.8826601524659647E-3</c:v>
                </c:pt>
                <c:pt idx="815">
                  <c:v>-3.0846094445592387E-3</c:v>
                </c:pt>
                <c:pt idx="816">
                  <c:v>-6.3703164417655556E-3</c:v>
                </c:pt>
                <c:pt idx="817">
                  <c:v>2.5346436802173855E-3</c:v>
                </c:pt>
                <c:pt idx="818">
                  <c:v>2.6939517808124425E-3</c:v>
                </c:pt>
                <c:pt idx="819">
                  <c:v>1.0424788961589382E-3</c:v>
                </c:pt>
                <c:pt idx="820">
                  <c:v>3.2977453412468272E-3</c:v>
                </c:pt>
                <c:pt idx="821">
                  <c:v>2.7679208104607333E-3</c:v>
                </c:pt>
                <c:pt idx="822">
                  <c:v>1.5863197801873063E-3</c:v>
                </c:pt>
                <c:pt idx="823">
                  <c:v>-4.2010805179071298E-6</c:v>
                </c:pt>
                <c:pt idx="824">
                  <c:v>-2.2475875193775918E-3</c:v>
                </c:pt>
                <c:pt idx="825">
                  <c:v>9.8948201669069036E-4</c:v>
                </c:pt>
                <c:pt idx="826">
                  <c:v>1.1946174910508756E-3</c:v>
                </c:pt>
                <c:pt idx="827">
                  <c:v>-1.0755534268560574E-3</c:v>
                </c:pt>
                <c:pt idx="828">
                  <c:v>-4.5844356307389589E-4</c:v>
                </c:pt>
                <c:pt idx="829">
                  <c:v>-1.3296753235823022E-3</c:v>
                </c:pt>
                <c:pt idx="830">
                  <c:v>3.1347962382444194E-3</c:v>
                </c:pt>
                <c:pt idx="831">
                  <c:v>3.8306451612901693E-3</c:v>
                </c:pt>
                <c:pt idx="832">
                  <c:v>2.3640958693178504E-3</c:v>
                </c:pt>
                <c:pt idx="833">
                  <c:v>2.7759572878272021E-3</c:v>
                </c:pt>
                <c:pt idx="834">
                  <c:v>-5.0370074347894089E-4</c:v>
                </c:pt>
                <c:pt idx="835">
                  <c:v>1.8492217858316895E-3</c:v>
                </c:pt>
                <c:pt idx="836">
                  <c:v>2.6232097944252075E-3</c:v>
                </c:pt>
                <c:pt idx="837">
                  <c:v>2.3426874979268764E-3</c:v>
                </c:pt>
                <c:pt idx="838">
                  <c:v>1.1789477167711837E-3</c:v>
                </c:pt>
                <c:pt idx="839">
                  <c:v>2.5245221587761879E-3</c:v>
                </c:pt>
                <c:pt idx="840">
                  <c:v>4.0513194607583181E-3</c:v>
                </c:pt>
                <c:pt idx="841">
                  <c:v>1.0343978326903258E-3</c:v>
                </c:pt>
                <c:pt idx="842">
                  <c:v>-4.346542448498969E-4</c:v>
                </c:pt>
                <c:pt idx="843">
                  <c:v>2.083965770452112E-3</c:v>
                </c:pt>
                <c:pt idx="844">
                  <c:v>-8.3922152992133014E-4</c:v>
                </c:pt>
                <c:pt idx="845">
                  <c:v>6.1048310109024229E-4</c:v>
                </c:pt>
                <c:pt idx="846">
                  <c:v>2.5387154100031672E-4</c:v>
                </c:pt>
                <c:pt idx="847">
                  <c:v>3.7866382839364388E-3</c:v>
                </c:pt>
                <c:pt idx="848">
                  <c:v>5.489284476254408E-3</c:v>
                </c:pt>
                <c:pt idx="849">
                  <c:v>4.2993133266544525E-4</c:v>
                </c:pt>
                <c:pt idx="850">
                  <c:v>2.9230875264030232E-3</c:v>
                </c:pt>
                <c:pt idx="851">
                  <c:v>1.4471780028944004E-3</c:v>
                </c:pt>
                <c:pt idx="852">
                  <c:v>3.9760067168277402E-3</c:v>
                </c:pt>
                <c:pt idx="853">
                  <c:v>2.3279095854391585E-3</c:v>
                </c:pt>
                <c:pt idx="854">
                  <c:v>8.7043722422786018E-4</c:v>
                </c:pt>
                <c:pt idx="855">
                  <c:v>3.0378691632233501E-3</c:v>
                </c:pt>
                <c:pt idx="856">
                  <c:v>2.041754070522428E-3</c:v>
                </c:pt>
                <c:pt idx="857">
                  <c:v>1.4594116098984866E-3</c:v>
                </c:pt>
                <c:pt idx="858">
                  <c:v>7.6845894119892399E-4</c:v>
                </c:pt>
                <c:pt idx="859">
                  <c:v>1.5516521116394344E-3</c:v>
                </c:pt>
                <c:pt idx="860">
                  <c:v>1.7796492343138404E-3</c:v>
                </c:pt>
                <c:pt idx="861">
                  <c:v>2.8392080354346927E-3</c:v>
                </c:pt>
                <c:pt idx="862">
                  <c:v>-3.0446937314898559E-4</c:v>
                </c:pt>
                <c:pt idx="863">
                  <c:v>-1.3013108036484811E-3</c:v>
                </c:pt>
                <c:pt idx="864">
                  <c:v>-2.0594630346182363E-4</c:v>
                </c:pt>
                <c:pt idx="865">
                  <c:v>2.0915778340284685E-3</c:v>
                </c:pt>
                <c:pt idx="866">
                  <c:v>4.6566970656483075E-3</c:v>
                </c:pt>
                <c:pt idx="867">
                  <c:v>4.6390474803952308E-3</c:v>
                </c:pt>
                <c:pt idx="868">
                  <c:v>1.7624527075188468E-4</c:v>
                </c:pt>
                <c:pt idx="869">
                  <c:v>2.0362531375917037E-4</c:v>
                </c:pt>
                <c:pt idx="870">
                  <c:v>1.9653672535362432E-3</c:v>
                </c:pt>
                <c:pt idx="871">
                  <c:v>7.5412718569878301E-4</c:v>
                </c:pt>
                <c:pt idx="872">
                  <c:v>1.6164424210713957E-3</c:v>
                </c:pt>
                <c:pt idx="873">
                  <c:v>3.3329175307563741E-3</c:v>
                </c:pt>
                <c:pt idx="874">
                  <c:v>2.3388904645533781E-3</c:v>
                </c:pt>
                <c:pt idx="875">
                  <c:v>8.2949273031029946E-4</c:v>
                </c:pt>
                <c:pt idx="876">
                  <c:v>1.8744940996040516E-3</c:v>
                </c:pt>
                <c:pt idx="877">
                  <c:v>5.2959754452297503E-4</c:v>
                </c:pt>
                <c:pt idx="878">
                  <c:v>-3.2261304979447347E-3</c:v>
                </c:pt>
                <c:pt idx="879">
                  <c:v>-6.9654132540533098E-3</c:v>
                </c:pt>
                <c:pt idx="880">
                  <c:v>-9.758306270297723E-4</c:v>
                </c:pt>
                <c:pt idx="881">
                  <c:v>5.2355611818302172E-3</c:v>
                </c:pt>
                <c:pt idx="882">
                  <c:v>5.1383307032750736E-3</c:v>
                </c:pt>
                <c:pt idx="883">
                  <c:v>3.5072930039752315E-3</c:v>
                </c:pt>
                <c:pt idx="884">
                  <c:v>2.4584699685177291E-3</c:v>
                </c:pt>
                <c:pt idx="885">
                  <c:v>1.2031566525336768E-3</c:v>
                </c:pt>
                <c:pt idx="886">
                  <c:v>1.7852892168532808E-3</c:v>
                </c:pt>
                <c:pt idx="887">
                  <c:v>2.4259658831780051E-3</c:v>
                </c:pt>
                <c:pt idx="888">
                  <c:v>2.565376968955535E-3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CFB-46EF-90FE-9BD729DB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'CPI All Items'!$D$1</c:f>
          <c:strCache>
            <c:ptCount val="1"/>
            <c:pt idx="0">
              <c:v>CPI All Items YoY%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Items'!$D$1</c:f>
              <c:strCache>
                <c:ptCount val="1"/>
                <c:pt idx="0">
                  <c:v>CPI All Items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Items'!$A$2:$A$2000</c:f>
              <c:numCache>
                <c:formatCode>d\-mmm\-yy</c:formatCode>
                <c:ptCount val="1999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</c:numCache>
            </c:numRef>
          </c:cat>
          <c:val>
            <c:numRef>
              <c:f>'CPI All Items'!$D$2:$D$2000</c:f>
              <c:numCache>
                <c:formatCode>0.00%</c:formatCode>
                <c:ptCount val="1999"/>
                <c:pt idx="12">
                  <c:v>0.10242085661080069</c:v>
                </c:pt>
                <c:pt idx="13">
                  <c:v>9.4819611470860377E-2</c:v>
                </c:pt>
                <c:pt idx="14">
                  <c:v>6.8181818181818121E-2</c:v>
                </c:pt>
                <c:pt idx="15">
                  <c:v>8.272727272727276E-2</c:v>
                </c:pt>
                <c:pt idx="16">
                  <c:v>9.3849658314350881E-2</c:v>
                </c:pt>
                <c:pt idx="17">
                  <c:v>9.375E-2</c:v>
                </c:pt>
                <c:pt idx="18">
                  <c:v>9.7615834457939643E-2</c:v>
                </c:pt>
                <c:pt idx="19">
                  <c:v>9.0624999999999956E-2</c:v>
                </c:pt>
                <c:pt idx="20">
                  <c:v>6.654991243432562E-2</c:v>
                </c:pt>
                <c:pt idx="21">
                  <c:v>6.1108686163247494E-2</c:v>
                </c:pt>
                <c:pt idx="22">
                  <c:v>4.7701647875108444E-2</c:v>
                </c:pt>
                <c:pt idx="23">
                  <c:v>2.7338744126441661E-2</c:v>
                </c:pt>
                <c:pt idx="24">
                  <c:v>1.3935810810810967E-2</c:v>
                </c:pt>
                <c:pt idx="25">
                  <c:v>1.0139416983523386E-2</c:v>
                </c:pt>
                <c:pt idx="26">
                  <c:v>1.744680851063829E-2</c:v>
                </c:pt>
                <c:pt idx="27">
                  <c:v>4.198152812762368E-3</c:v>
                </c:pt>
                <c:pt idx="28">
                  <c:v>-4.1649312786339321E-3</c:v>
                </c:pt>
                <c:pt idx="29">
                  <c:v>-9.523809523809379E-3</c:v>
                </c:pt>
                <c:pt idx="30">
                  <c:v>-2.8688524590163911E-2</c:v>
                </c:pt>
                <c:pt idx="31">
                  <c:v>-2.9881293491608729E-2</c:v>
                </c:pt>
                <c:pt idx="32">
                  <c:v>-2.504105090311981E-2</c:v>
                </c:pt>
                <c:pt idx="33">
                  <c:v>-2.6326614561908546E-2</c:v>
                </c:pt>
                <c:pt idx="34">
                  <c:v>-1.9039735099337762E-2</c:v>
                </c:pt>
                <c:pt idx="35">
                  <c:v>-1.8295218295218296E-2</c:v>
                </c:pt>
                <c:pt idx="36">
                  <c:v>-2.0824656393169549E-2</c:v>
                </c:pt>
                <c:pt idx="37">
                  <c:v>-1.2547051442910906E-2</c:v>
                </c:pt>
                <c:pt idx="38">
                  <c:v>-1.129234629861986E-2</c:v>
                </c:pt>
                <c:pt idx="39">
                  <c:v>-1.1287625418060276E-2</c:v>
                </c:pt>
                <c:pt idx="40">
                  <c:v>-5.8552906733584376E-3</c:v>
                </c:pt>
                <c:pt idx="41">
                  <c:v>-1.6722408026756952E-3</c:v>
                </c:pt>
                <c:pt idx="42">
                  <c:v>1.561181434599157E-2</c:v>
                </c:pt>
                <c:pt idx="43">
                  <c:v>2.1097046413502074E-2</c:v>
                </c:pt>
                <c:pt idx="44">
                  <c:v>2.4842105263157999E-2</c:v>
                </c:pt>
                <c:pt idx="45">
                  <c:v>3.5065483734685099E-2</c:v>
                </c:pt>
                <c:pt idx="46">
                  <c:v>3.7974683544303778E-2</c:v>
                </c:pt>
                <c:pt idx="47">
                  <c:v>5.8026260059296897E-2</c:v>
                </c:pt>
                <c:pt idx="48">
                  <c:v>7.9540621012335055E-2</c:v>
                </c:pt>
                <c:pt idx="49">
                  <c:v>9.4027954256670876E-2</c:v>
                </c:pt>
                <c:pt idx="50">
                  <c:v>9.4754653130287636E-2</c:v>
                </c:pt>
                <c:pt idx="51">
                  <c:v>9.5983086680761165E-2</c:v>
                </c:pt>
                <c:pt idx="52">
                  <c:v>9.3395035759360479E-2</c:v>
                </c:pt>
                <c:pt idx="53">
                  <c:v>8.5845896147403788E-2</c:v>
                </c:pt>
                <c:pt idx="54">
                  <c:v>7.6443705857914379E-2</c:v>
                </c:pt>
                <c:pt idx="55">
                  <c:v>6.8595041322313977E-2</c:v>
                </c:pt>
                <c:pt idx="56">
                  <c:v>6.9433032046014809E-2</c:v>
                </c:pt>
                <c:pt idx="57">
                  <c:v>6.7755102040816251E-2</c:v>
                </c:pt>
                <c:pt idx="58">
                  <c:v>6.9918699186991784E-2</c:v>
                </c:pt>
                <c:pt idx="59">
                  <c:v>5.9647718174539621E-2</c:v>
                </c:pt>
                <c:pt idx="60">
                  <c:v>4.2159180457052914E-2</c:v>
                </c:pt>
                <c:pt idx="61">
                  <c:v>2.2454510259388272E-2</c:v>
                </c:pt>
                <c:pt idx="62">
                  <c:v>1.9706336939721902E-2</c:v>
                </c:pt>
                <c:pt idx="63">
                  <c:v>2.0833333333333259E-2</c:v>
                </c:pt>
                <c:pt idx="64">
                  <c:v>1.8468641785302164E-2</c:v>
                </c:pt>
                <c:pt idx="65">
                  <c:v>2.3139220979560449E-2</c:v>
                </c:pt>
                <c:pt idx="66">
                  <c:v>2.9718255499807E-2</c:v>
                </c:pt>
                <c:pt idx="67">
                  <c:v>3.2095901005413818E-2</c:v>
                </c:pt>
                <c:pt idx="68">
                  <c:v>2.3050326546292688E-2</c:v>
                </c:pt>
                <c:pt idx="69">
                  <c:v>2.0259938837920544E-2</c:v>
                </c:pt>
                <c:pt idx="70">
                  <c:v>1.4057750759878473E-2</c:v>
                </c:pt>
                <c:pt idx="71">
                  <c:v>9.0668681526255845E-3</c:v>
                </c:pt>
                <c:pt idx="72">
                  <c:v>7.1833648393195837E-3</c:v>
                </c:pt>
                <c:pt idx="73">
                  <c:v>6.815600151457879E-3</c:v>
                </c:pt>
                <c:pt idx="74">
                  <c:v>9.0943539219401348E-3</c:v>
                </c:pt>
                <c:pt idx="75">
                  <c:v>8.6923658352229261E-3</c:v>
                </c:pt>
                <c:pt idx="76">
                  <c:v>8.6890819795995E-3</c:v>
                </c:pt>
                <c:pt idx="77">
                  <c:v>9.0463626083678861E-3</c:v>
                </c:pt>
                <c:pt idx="78">
                  <c:v>4.1229385307346433E-3</c:v>
                </c:pt>
                <c:pt idx="79">
                  <c:v>5.9947545897340859E-3</c:v>
                </c:pt>
                <c:pt idx="80">
                  <c:v>9.7634247089748438E-3</c:v>
                </c:pt>
                <c:pt idx="81">
                  <c:v>9.7414762083176676E-3</c:v>
                </c:pt>
                <c:pt idx="82">
                  <c:v>5.9947545897340859E-3</c:v>
                </c:pt>
                <c:pt idx="83">
                  <c:v>5.9902658180457369E-3</c:v>
                </c:pt>
                <c:pt idx="84">
                  <c:v>1.1261261261261257E-2</c:v>
                </c:pt>
                <c:pt idx="85">
                  <c:v>1.5043249341857745E-2</c:v>
                </c:pt>
                <c:pt idx="86">
                  <c:v>1.1265490048817162E-2</c:v>
                </c:pt>
                <c:pt idx="87">
                  <c:v>6.3694267515923553E-3</c:v>
                </c:pt>
                <c:pt idx="88">
                  <c:v>8.6142322097377821E-3</c:v>
                </c:pt>
                <c:pt idx="89">
                  <c:v>6.3503922301084703E-3</c:v>
                </c:pt>
                <c:pt idx="90">
                  <c:v>2.6129152668905586E-3</c:v>
                </c:pt>
                <c:pt idx="91">
                  <c:v>0</c:v>
                </c:pt>
                <c:pt idx="92">
                  <c:v>-2.9750836742283848E-3</c:v>
                </c:pt>
                <c:pt idx="93">
                  <c:v>-8.5343228200370769E-3</c:v>
                </c:pt>
                <c:pt idx="94">
                  <c:v>-2.6070763500931626E-3</c:v>
                </c:pt>
                <c:pt idx="95">
                  <c:v>-3.7216226274656705E-3</c:v>
                </c:pt>
                <c:pt idx="96">
                  <c:v>-6.3103192279139186E-3</c:v>
                </c:pt>
                <c:pt idx="97">
                  <c:v>-6.298629121896937E-3</c:v>
                </c:pt>
                <c:pt idx="98">
                  <c:v>-5.1986632008912403E-3</c:v>
                </c:pt>
                <c:pt idx="99">
                  <c:v>-2.6061057334326732E-3</c:v>
                </c:pt>
                <c:pt idx="100">
                  <c:v>-5.9413293724470684E-3</c:v>
                </c:pt>
                <c:pt idx="101">
                  <c:v>-8.5374907201187789E-3</c:v>
                </c:pt>
                <c:pt idx="102">
                  <c:v>-3.7230081906179935E-3</c:v>
                </c:pt>
                <c:pt idx="103">
                  <c:v>-4.8417132216015402E-3</c:v>
                </c:pt>
                <c:pt idx="104">
                  <c:v>1.4919806042521522E-3</c:v>
                </c:pt>
                <c:pt idx="105">
                  <c:v>3.7425149700598404E-3</c:v>
                </c:pt>
                <c:pt idx="106">
                  <c:v>3.7341299477220424E-3</c:v>
                </c:pt>
                <c:pt idx="107">
                  <c:v>3.7355248412402897E-3</c:v>
                </c:pt>
                <c:pt idx="108">
                  <c:v>2.2413149047439962E-3</c:v>
                </c:pt>
                <c:pt idx="109">
                  <c:v>1.491424310216205E-3</c:v>
                </c:pt>
                <c:pt idx="110">
                  <c:v>3.7327360955581312E-3</c:v>
                </c:pt>
                <c:pt idx="111">
                  <c:v>5.2258305337813393E-3</c:v>
                </c:pt>
                <c:pt idx="112">
                  <c:v>9.7123645872245756E-3</c:v>
                </c:pt>
                <c:pt idx="113">
                  <c:v>1.647323099962561E-2</c:v>
                </c:pt>
                <c:pt idx="114">
                  <c:v>1.9805680119581393E-2</c:v>
                </c:pt>
                <c:pt idx="115">
                  <c:v>2.208083832335328E-2</c:v>
                </c:pt>
                <c:pt idx="116">
                  <c:v>1.862197392923659E-2</c:v>
                </c:pt>
                <c:pt idx="117">
                  <c:v>2.5727069351230369E-2</c:v>
                </c:pt>
                <c:pt idx="118">
                  <c:v>2.34375E-2</c:v>
                </c:pt>
                <c:pt idx="119">
                  <c:v>2.8284331968738252E-2</c:v>
                </c:pt>
                <c:pt idx="120">
                  <c:v>3.1308237048080612E-2</c:v>
                </c:pt>
                <c:pt idx="121">
                  <c:v>3.4996276991809516E-2</c:v>
                </c:pt>
                <c:pt idx="122">
                  <c:v>3.6072889550018639E-2</c:v>
                </c:pt>
                <c:pt idx="123">
                  <c:v>3.7133308577794288E-2</c:v>
                </c:pt>
                <c:pt idx="124">
                  <c:v>3.588605253422128E-2</c:v>
                </c:pt>
                <c:pt idx="125">
                  <c:v>3.5359116022099402E-2</c:v>
                </c:pt>
                <c:pt idx="126">
                  <c:v>3.2979113228288837E-2</c:v>
                </c:pt>
                <c:pt idx="127">
                  <c:v>3.5518125228853892E-2</c:v>
                </c:pt>
                <c:pt idx="128">
                  <c:v>3.5466179159049371E-2</c:v>
                </c:pt>
                <c:pt idx="129">
                  <c:v>2.9443838604143791E-2</c:v>
                </c:pt>
                <c:pt idx="130">
                  <c:v>3.2715376226826631E-2</c:v>
                </c:pt>
                <c:pt idx="131">
                  <c:v>3.0401737242128135E-2</c:v>
                </c:pt>
                <c:pt idx="132">
                  <c:v>3.5056017347307566E-2</c:v>
                </c:pt>
                <c:pt idx="133">
                  <c:v>3.2374100719424481E-2</c:v>
                </c:pt>
                <c:pt idx="134">
                  <c:v>3.6252692031586653E-2</c:v>
                </c:pt>
                <c:pt idx="135">
                  <c:v>3.6161833154314316E-2</c:v>
                </c:pt>
                <c:pt idx="136">
                  <c:v>3.3571428571428585E-2</c:v>
                </c:pt>
                <c:pt idx="137">
                  <c:v>2.8459622909996485E-2</c:v>
                </c:pt>
                <c:pt idx="138">
                  <c:v>2.483150053210359E-2</c:v>
                </c:pt>
                <c:pt idx="139">
                  <c:v>2.3338048090523422E-2</c:v>
                </c:pt>
                <c:pt idx="140">
                  <c:v>2.0833333333333259E-2</c:v>
                </c:pt>
                <c:pt idx="141">
                  <c:v>2.0833333333333259E-2</c:v>
                </c:pt>
                <c:pt idx="142">
                  <c:v>1.9007391763463444E-2</c:v>
                </c:pt>
                <c:pt idx="143">
                  <c:v>1.7562346329469625E-2</c:v>
                </c:pt>
                <c:pt idx="144">
                  <c:v>1.2918994413407825E-2</c:v>
                </c:pt>
                <c:pt idx="145">
                  <c:v>1.0452961672473782E-2</c:v>
                </c:pt>
                <c:pt idx="146">
                  <c:v>3.463803255975062E-3</c:v>
                </c:pt>
                <c:pt idx="147">
                  <c:v>1.3821700069107656E-3</c:v>
                </c:pt>
                <c:pt idx="148">
                  <c:v>3.4554250172771361E-3</c:v>
                </c:pt>
                <c:pt idx="149">
                  <c:v>6.9180214458663958E-3</c:v>
                </c:pt>
                <c:pt idx="150">
                  <c:v>8.9996538594667719E-3</c:v>
                </c:pt>
                <c:pt idx="151">
                  <c:v>8.2930200414650379E-3</c:v>
                </c:pt>
                <c:pt idx="152">
                  <c:v>1.1760636457972984E-2</c:v>
                </c:pt>
                <c:pt idx="153">
                  <c:v>1.5219647180906293E-2</c:v>
                </c:pt>
                <c:pt idx="154">
                  <c:v>1.3816925734024155E-2</c:v>
                </c:pt>
                <c:pt idx="155">
                  <c:v>1.5188125647221273E-2</c:v>
                </c:pt>
                <c:pt idx="156">
                  <c:v>1.2409513960703222E-2</c:v>
                </c:pt>
                <c:pt idx="157">
                  <c:v>1.4137931034482687E-2</c:v>
                </c:pt>
                <c:pt idx="158">
                  <c:v>1.5188125647221273E-2</c:v>
                </c:pt>
                <c:pt idx="159">
                  <c:v>1.9323671497584405E-2</c:v>
                </c:pt>
                <c:pt idx="160">
                  <c:v>1.8250688705234275E-2</c:v>
                </c:pt>
                <c:pt idx="161">
                  <c:v>1.7176228100309165E-2</c:v>
                </c:pt>
                <c:pt idx="162">
                  <c:v>1.3722126929674117E-2</c:v>
                </c:pt>
                <c:pt idx="163">
                  <c:v>1.473612063056895E-2</c:v>
                </c:pt>
                <c:pt idx="164">
                  <c:v>1.2307692307692353E-2</c:v>
                </c:pt>
                <c:pt idx="165">
                  <c:v>1.3628620102214661E-2</c:v>
                </c:pt>
                <c:pt idx="166">
                  <c:v>1.4650766609880739E-2</c:v>
                </c:pt>
                <c:pt idx="167">
                  <c:v>1.3600816048962905E-2</c:v>
                </c:pt>
                <c:pt idx="168">
                  <c:v>1.6002723867892366E-2</c:v>
                </c:pt>
                <c:pt idx="169">
                  <c:v>1.4620877252635056E-2</c:v>
                </c:pt>
                <c:pt idx="170">
                  <c:v>1.4620877252635056E-2</c:v>
                </c:pt>
                <c:pt idx="171">
                  <c:v>9.1401489505755773E-3</c:v>
                </c:pt>
                <c:pt idx="172">
                  <c:v>9.1308758877239882E-3</c:v>
                </c:pt>
                <c:pt idx="173">
                  <c:v>7.7676460655184965E-3</c:v>
                </c:pt>
                <c:pt idx="174">
                  <c:v>1.2521150592216701E-2</c:v>
                </c:pt>
                <c:pt idx="175">
                  <c:v>1.1144883485309176E-2</c:v>
                </c:pt>
                <c:pt idx="176">
                  <c:v>1.2495778453225359E-2</c:v>
                </c:pt>
                <c:pt idx="177">
                  <c:v>7.7310924369748957E-3</c:v>
                </c:pt>
                <c:pt idx="178">
                  <c:v>6.7159167226327199E-3</c:v>
                </c:pt>
                <c:pt idx="179">
                  <c:v>6.7091580006710672E-3</c:v>
                </c:pt>
                <c:pt idx="180">
                  <c:v>6.7024128686326012E-3</c:v>
                </c:pt>
                <c:pt idx="181">
                  <c:v>9.0482573726542448E-3</c:v>
                </c:pt>
                <c:pt idx="182">
                  <c:v>1.1058981233244003E-2</c:v>
                </c:pt>
                <c:pt idx="183">
                  <c:v>1.3418316001341912E-2</c:v>
                </c:pt>
                <c:pt idx="184">
                  <c:v>1.3404825737265424E-2</c:v>
                </c:pt>
                <c:pt idx="185">
                  <c:v>1.2399463806970434E-2</c:v>
                </c:pt>
                <c:pt idx="186">
                  <c:v>1.0026737967914423E-2</c:v>
                </c:pt>
                <c:pt idx="187">
                  <c:v>1.1356045424181671E-2</c:v>
                </c:pt>
                <c:pt idx="188">
                  <c:v>1.4676450967311627E-2</c:v>
                </c:pt>
                <c:pt idx="189">
                  <c:v>1.3342228152101399E-2</c:v>
                </c:pt>
                <c:pt idx="190">
                  <c:v>1.3342228152101399E-2</c:v>
                </c:pt>
                <c:pt idx="191">
                  <c:v>1.2329223592135952E-2</c:v>
                </c:pt>
                <c:pt idx="192">
                  <c:v>1.3315579227696439E-2</c:v>
                </c:pt>
                <c:pt idx="193">
                  <c:v>1.2288276320159497E-2</c:v>
                </c:pt>
                <c:pt idx="194">
                  <c:v>1.1269472986410234E-2</c:v>
                </c:pt>
                <c:pt idx="195">
                  <c:v>8.9374379344586696E-3</c:v>
                </c:pt>
                <c:pt idx="196">
                  <c:v>8.9285714285716189E-3</c:v>
                </c:pt>
                <c:pt idx="197">
                  <c:v>1.3240648791790655E-2</c:v>
                </c:pt>
                <c:pt idx="198">
                  <c:v>1.5552614162806178E-2</c:v>
                </c:pt>
                <c:pt idx="199">
                  <c:v>1.5521796565389767E-2</c:v>
                </c:pt>
                <c:pt idx="200">
                  <c:v>9.8619329388558441E-3</c:v>
                </c:pt>
                <c:pt idx="201">
                  <c:v>1.2179065174456882E-2</c:v>
                </c:pt>
                <c:pt idx="202">
                  <c:v>1.3166556945358954E-2</c:v>
                </c:pt>
                <c:pt idx="203">
                  <c:v>1.6458196181698526E-2</c:v>
                </c:pt>
                <c:pt idx="204">
                  <c:v>1.6425755584756896E-2</c:v>
                </c:pt>
                <c:pt idx="205">
                  <c:v>1.4107611548556331E-2</c:v>
                </c:pt>
                <c:pt idx="206">
                  <c:v>1.4093739757456536E-2</c:v>
                </c:pt>
                <c:pt idx="207">
                  <c:v>1.5419947506561726E-2</c:v>
                </c:pt>
                <c:pt idx="208">
                  <c:v>1.5404785316289749E-2</c:v>
                </c:pt>
                <c:pt idx="209">
                  <c:v>1.3067624959163693E-2</c:v>
                </c:pt>
                <c:pt idx="210">
                  <c:v>1.0752688172043001E-2</c:v>
                </c:pt>
                <c:pt idx="211">
                  <c:v>9.7560975609756184E-3</c:v>
                </c:pt>
                <c:pt idx="212">
                  <c:v>1.171875E-2</c:v>
                </c:pt>
                <c:pt idx="213">
                  <c:v>1.2032520325203189E-2</c:v>
                </c:pt>
                <c:pt idx="214">
                  <c:v>1.3970110461338558E-2</c:v>
                </c:pt>
                <c:pt idx="215">
                  <c:v>1.1981865284974136E-2</c:v>
                </c:pt>
                <c:pt idx="216">
                  <c:v>1.098901098901095E-2</c:v>
                </c:pt>
                <c:pt idx="217">
                  <c:v>1.1970236169524417E-2</c:v>
                </c:pt>
                <c:pt idx="218">
                  <c:v>1.1958629605688387E-2</c:v>
                </c:pt>
                <c:pt idx="219">
                  <c:v>1.3893376413570246E-2</c:v>
                </c:pt>
                <c:pt idx="220">
                  <c:v>1.6139444803098701E-2</c:v>
                </c:pt>
                <c:pt idx="221">
                  <c:v>1.9348597226700903E-2</c:v>
                </c:pt>
                <c:pt idx="222">
                  <c:v>1.8052869116698789E-2</c:v>
                </c:pt>
                <c:pt idx="223">
                  <c:v>1.6103059581320522E-2</c:v>
                </c:pt>
                <c:pt idx="224">
                  <c:v>1.7374517374517451E-2</c:v>
                </c:pt>
                <c:pt idx="225">
                  <c:v>1.7030848329048665E-2</c:v>
                </c:pt>
                <c:pt idx="226">
                  <c:v>1.7302146747837144E-2</c:v>
                </c:pt>
                <c:pt idx="227">
                  <c:v>1.9200000000000106E-2</c:v>
                </c:pt>
                <c:pt idx="228">
                  <c:v>1.9181585677749302E-2</c:v>
                </c:pt>
                <c:pt idx="229">
                  <c:v>2.5575447570332477E-2</c:v>
                </c:pt>
                <c:pt idx="230">
                  <c:v>2.7786649632705274E-2</c:v>
                </c:pt>
                <c:pt idx="231">
                  <c:v>2.8680688336520044E-2</c:v>
                </c:pt>
                <c:pt idx="232">
                  <c:v>2.7636594663278391E-2</c:v>
                </c:pt>
                <c:pt idx="233">
                  <c:v>2.4359379943056148E-2</c:v>
                </c:pt>
                <c:pt idx="234">
                  <c:v>2.7549081697276989E-2</c:v>
                </c:pt>
                <c:pt idx="235">
                  <c:v>3.4865293185419866E-2</c:v>
                </c:pt>
                <c:pt idx="236">
                  <c:v>3.5736875395319334E-2</c:v>
                </c:pt>
                <c:pt idx="237">
                  <c:v>3.7914691943128132E-2</c:v>
                </c:pt>
                <c:pt idx="238">
                  <c:v>3.5590551181102548E-2</c:v>
                </c:pt>
                <c:pt idx="239">
                  <c:v>3.3594976452119285E-2</c:v>
                </c:pt>
                <c:pt idx="240">
                  <c:v>3.1994981179422899E-2</c:v>
                </c:pt>
                <c:pt idx="241">
                  <c:v>2.8678304239401653E-2</c:v>
                </c:pt>
                <c:pt idx="242">
                  <c:v>2.5481665630826544E-2</c:v>
                </c:pt>
                <c:pt idx="243">
                  <c:v>2.5402726146220633E-2</c:v>
                </c:pt>
                <c:pt idx="244">
                  <c:v>2.3183925811437467E-2</c:v>
                </c:pt>
                <c:pt idx="245">
                  <c:v>2.8412600370598895E-2</c:v>
                </c:pt>
                <c:pt idx="246">
                  <c:v>2.9275808936825687E-2</c:v>
                </c:pt>
                <c:pt idx="247">
                  <c:v>2.6033690658499253E-2</c:v>
                </c:pt>
                <c:pt idx="248">
                  <c:v>2.5954198473282508E-2</c:v>
                </c:pt>
                <c:pt idx="249">
                  <c:v>2.5875190258751957E-2</c:v>
                </c:pt>
                <c:pt idx="250">
                  <c:v>3.1021897810218801E-2</c:v>
                </c:pt>
                <c:pt idx="251">
                  <c:v>3.2806804374240439E-2</c:v>
                </c:pt>
                <c:pt idx="252">
                  <c:v>3.6474164133738718E-2</c:v>
                </c:pt>
                <c:pt idx="253">
                  <c:v>3.6363636363636376E-2</c:v>
                </c:pt>
                <c:pt idx="254">
                  <c:v>3.9393939393939315E-2</c:v>
                </c:pt>
                <c:pt idx="255">
                  <c:v>3.92749244712991E-2</c:v>
                </c:pt>
                <c:pt idx="256">
                  <c:v>4.229607250755274E-2</c:v>
                </c:pt>
                <c:pt idx="257">
                  <c:v>4.2042042042042205E-2</c:v>
                </c:pt>
                <c:pt idx="258">
                  <c:v>4.4910179640718528E-2</c:v>
                </c:pt>
                <c:pt idx="259">
                  <c:v>4.4776119402984982E-2</c:v>
                </c:pt>
                <c:pt idx="260">
                  <c:v>4.4642857142857206E-2</c:v>
                </c:pt>
                <c:pt idx="261">
                  <c:v>4.7477744807121525E-2</c:v>
                </c:pt>
                <c:pt idx="262">
                  <c:v>4.4247787610619538E-2</c:v>
                </c:pt>
                <c:pt idx="263">
                  <c:v>4.705882352941182E-2</c:v>
                </c:pt>
                <c:pt idx="264">
                  <c:v>4.692082111436946E-2</c:v>
                </c:pt>
                <c:pt idx="265">
                  <c:v>4.6783625730993927E-2</c:v>
                </c:pt>
                <c:pt idx="266">
                  <c:v>5.2478134110787389E-2</c:v>
                </c:pt>
                <c:pt idx="267">
                  <c:v>5.523255813953476E-2</c:v>
                </c:pt>
                <c:pt idx="268">
                  <c:v>5.507246376811592E-2</c:v>
                </c:pt>
                <c:pt idx="269">
                  <c:v>5.4755043227665556E-2</c:v>
                </c:pt>
                <c:pt idx="270">
                  <c:v>5.4441260744985565E-2</c:v>
                </c:pt>
                <c:pt idx="271">
                  <c:v>5.428571428571427E-2</c:v>
                </c:pt>
                <c:pt idx="272">
                  <c:v>5.6980056980056926E-2</c:v>
                </c:pt>
                <c:pt idx="273">
                  <c:v>5.6657223796034106E-2</c:v>
                </c:pt>
                <c:pt idx="274">
                  <c:v>5.9322033898305149E-2</c:v>
                </c:pt>
                <c:pt idx="275">
                  <c:v>5.8988764044943798E-2</c:v>
                </c:pt>
                <c:pt idx="276">
                  <c:v>6.1624649859943759E-2</c:v>
                </c:pt>
                <c:pt idx="277">
                  <c:v>6.4245810055866048E-2</c:v>
                </c:pt>
                <c:pt idx="278">
                  <c:v>6.0941828254847508E-2</c:v>
                </c:pt>
                <c:pt idx="279">
                  <c:v>6.0606060606060774E-2</c:v>
                </c:pt>
                <c:pt idx="280">
                  <c:v>6.0439560439560447E-2</c:v>
                </c:pt>
                <c:pt idx="281">
                  <c:v>6.0109289617486183E-2</c:v>
                </c:pt>
                <c:pt idx="282">
                  <c:v>5.7065217391304435E-2</c:v>
                </c:pt>
                <c:pt idx="283">
                  <c:v>5.6910569105691033E-2</c:v>
                </c:pt>
                <c:pt idx="284">
                  <c:v>5.6603773584905648E-2</c:v>
                </c:pt>
                <c:pt idx="285">
                  <c:v>5.6300268096514783E-2</c:v>
                </c:pt>
                <c:pt idx="286">
                  <c:v>5.600000000000005E-2</c:v>
                </c:pt>
                <c:pt idx="287">
                  <c:v>5.5702917771883076E-2</c:v>
                </c:pt>
                <c:pt idx="288">
                  <c:v>5.2770448548812743E-2</c:v>
                </c:pt>
                <c:pt idx="289">
                  <c:v>4.7244094488188892E-2</c:v>
                </c:pt>
                <c:pt idx="290">
                  <c:v>4.4386422976501416E-2</c:v>
                </c:pt>
                <c:pt idx="291">
                  <c:v>4.1558441558441572E-2</c:v>
                </c:pt>
                <c:pt idx="292">
                  <c:v>4.4041450777202007E-2</c:v>
                </c:pt>
                <c:pt idx="293">
                  <c:v>4.3814432989690788E-2</c:v>
                </c:pt>
                <c:pt idx="294">
                  <c:v>4.3701799485861281E-2</c:v>
                </c:pt>
                <c:pt idx="295">
                  <c:v>4.3589743589743657E-2</c:v>
                </c:pt>
                <c:pt idx="296">
                  <c:v>4.0816326530612068E-2</c:v>
                </c:pt>
                <c:pt idx="297">
                  <c:v>3.8071065989847774E-2</c:v>
                </c:pt>
                <c:pt idx="298">
                  <c:v>3.5353535353535248E-2</c:v>
                </c:pt>
                <c:pt idx="299">
                  <c:v>3.2663316582914659E-2</c:v>
                </c:pt>
                <c:pt idx="300">
                  <c:v>3.2581453634085378E-2</c:v>
                </c:pt>
                <c:pt idx="301">
                  <c:v>3.7593984962406068E-2</c:v>
                </c:pt>
                <c:pt idx="302">
                  <c:v>3.499999999999992E-2</c:v>
                </c:pt>
                <c:pt idx="303">
                  <c:v>3.4912718204488824E-2</c:v>
                </c:pt>
                <c:pt idx="304">
                  <c:v>3.2258064516129226E-2</c:v>
                </c:pt>
                <c:pt idx="305">
                  <c:v>2.9629629629629672E-2</c:v>
                </c:pt>
                <c:pt idx="306">
                  <c:v>2.9556650246305383E-2</c:v>
                </c:pt>
                <c:pt idx="307">
                  <c:v>2.9484029484029284E-2</c:v>
                </c:pt>
                <c:pt idx="308">
                  <c:v>3.1862745098039325E-2</c:v>
                </c:pt>
                <c:pt idx="309">
                  <c:v>3.1784841075794823E-2</c:v>
                </c:pt>
                <c:pt idx="310">
                  <c:v>3.4146341463414664E-2</c:v>
                </c:pt>
                <c:pt idx="311">
                  <c:v>3.4063260340632562E-2</c:v>
                </c:pt>
                <c:pt idx="312">
                  <c:v>3.6407766990291357E-2</c:v>
                </c:pt>
                <c:pt idx="313">
                  <c:v>3.8647342995169032E-2</c:v>
                </c:pt>
                <c:pt idx="314">
                  <c:v>4.8309178743961345E-2</c:v>
                </c:pt>
                <c:pt idx="315">
                  <c:v>5.3012048192771166E-2</c:v>
                </c:pt>
                <c:pt idx="316">
                  <c:v>5.5288461538461453E-2</c:v>
                </c:pt>
                <c:pt idx="317">
                  <c:v>5.9952038369304628E-2</c:v>
                </c:pt>
                <c:pt idx="318">
                  <c:v>5.741626794258381E-2</c:v>
                </c:pt>
                <c:pt idx="319">
                  <c:v>7.398568019093088E-2</c:v>
                </c:pt>
                <c:pt idx="320">
                  <c:v>7.3634204275534465E-2</c:v>
                </c:pt>
                <c:pt idx="321">
                  <c:v>8.0568720379146974E-2</c:v>
                </c:pt>
                <c:pt idx="322">
                  <c:v>8.2547169811320709E-2</c:v>
                </c:pt>
                <c:pt idx="323">
                  <c:v>8.9411764705882302E-2</c:v>
                </c:pt>
                <c:pt idx="324">
                  <c:v>9.6018735362997543E-2</c:v>
                </c:pt>
                <c:pt idx="325">
                  <c:v>9.9999999999999867E-2</c:v>
                </c:pt>
                <c:pt idx="326">
                  <c:v>0.10138248847926268</c:v>
                </c:pt>
                <c:pt idx="327">
                  <c:v>0.10068649885583514</c:v>
                </c:pt>
                <c:pt idx="328">
                  <c:v>0.1070615034168565</c:v>
                </c:pt>
                <c:pt idx="329">
                  <c:v>0.10859728506787314</c:v>
                </c:pt>
                <c:pt idx="330">
                  <c:v>0.1153846153846152</c:v>
                </c:pt>
                <c:pt idx="331">
                  <c:v>0.10888888888888881</c:v>
                </c:pt>
                <c:pt idx="332">
                  <c:v>0.11946902654867242</c:v>
                </c:pt>
                <c:pt idx="333">
                  <c:v>0.11842105263157898</c:v>
                </c:pt>
                <c:pt idx="334">
                  <c:v>0.12200435729847503</c:v>
                </c:pt>
                <c:pt idx="335">
                  <c:v>0.12095032397408212</c:v>
                </c:pt>
                <c:pt idx="336">
                  <c:v>0.11752136752136755</c:v>
                </c:pt>
                <c:pt idx="337">
                  <c:v>0.11205073995771686</c:v>
                </c:pt>
                <c:pt idx="338">
                  <c:v>0.10460251046025104</c:v>
                </c:pt>
                <c:pt idx="339">
                  <c:v>0.10187110187110182</c:v>
                </c:pt>
                <c:pt idx="340">
                  <c:v>9.259259259259256E-2</c:v>
                </c:pt>
                <c:pt idx="341">
                  <c:v>9.1836734693877542E-2</c:v>
                </c:pt>
                <c:pt idx="342">
                  <c:v>9.5334685598377433E-2</c:v>
                </c:pt>
                <c:pt idx="343">
                  <c:v>8.6172344689378955E-2</c:v>
                </c:pt>
                <c:pt idx="344">
                  <c:v>7.9051383399209474E-2</c:v>
                </c:pt>
                <c:pt idx="345">
                  <c:v>7.6470588235294068E-2</c:v>
                </c:pt>
                <c:pt idx="346">
                  <c:v>7.3786407766990303E-2</c:v>
                </c:pt>
                <c:pt idx="347">
                  <c:v>7.1290944123314048E-2</c:v>
                </c:pt>
                <c:pt idx="348">
                  <c:v>6.6921606118546917E-2</c:v>
                </c:pt>
                <c:pt idx="349">
                  <c:v>6.2737642585551257E-2</c:v>
                </c:pt>
                <c:pt idx="350">
                  <c:v>6.0606060606060552E-2</c:v>
                </c:pt>
                <c:pt idx="351">
                  <c:v>5.8490566037735947E-2</c:v>
                </c:pt>
                <c:pt idx="352">
                  <c:v>6.2146892655367214E-2</c:v>
                </c:pt>
                <c:pt idx="353">
                  <c:v>5.9813084112149584E-2</c:v>
                </c:pt>
                <c:pt idx="354">
                  <c:v>5.555555555555558E-2</c:v>
                </c:pt>
                <c:pt idx="355">
                  <c:v>5.719557195571956E-2</c:v>
                </c:pt>
                <c:pt idx="356">
                  <c:v>5.4945054945054972E-2</c:v>
                </c:pt>
                <c:pt idx="357">
                  <c:v>5.464480874316946E-2</c:v>
                </c:pt>
                <c:pt idx="358">
                  <c:v>5.0632911392405111E-2</c:v>
                </c:pt>
                <c:pt idx="359">
                  <c:v>5.0359712230215736E-2</c:v>
                </c:pt>
                <c:pt idx="360">
                  <c:v>5.1971326164874654E-2</c:v>
                </c:pt>
                <c:pt idx="361">
                  <c:v>6.0822898032200312E-2</c:v>
                </c:pt>
                <c:pt idx="362">
                  <c:v>6.4285714285714279E-2</c:v>
                </c:pt>
                <c:pt idx="363">
                  <c:v>6.9518716577540163E-2</c:v>
                </c:pt>
                <c:pt idx="364">
                  <c:v>6.7375886524822848E-2</c:v>
                </c:pt>
                <c:pt idx="365">
                  <c:v>6.7019400352733571E-2</c:v>
                </c:pt>
                <c:pt idx="366">
                  <c:v>6.6666666666666652E-2</c:v>
                </c:pt>
                <c:pt idx="367">
                  <c:v>6.6317626527050644E-2</c:v>
                </c:pt>
                <c:pt idx="368">
                  <c:v>6.4236111111110938E-2</c:v>
                </c:pt>
                <c:pt idx="369">
                  <c:v>6.390328151986191E-2</c:v>
                </c:pt>
                <c:pt idx="370">
                  <c:v>6.7125645438898429E-2</c:v>
                </c:pt>
                <c:pt idx="371">
                  <c:v>6.6780821917808098E-2</c:v>
                </c:pt>
                <c:pt idx="372">
                  <c:v>6.8143100511073307E-2</c:v>
                </c:pt>
                <c:pt idx="373">
                  <c:v>6.2394603709949426E-2</c:v>
                </c:pt>
                <c:pt idx="374">
                  <c:v>6.3758389261744819E-2</c:v>
                </c:pt>
                <c:pt idx="375">
                  <c:v>6.4999999999999947E-2</c:v>
                </c:pt>
                <c:pt idx="376">
                  <c:v>7.1428571428571397E-2</c:v>
                </c:pt>
                <c:pt idx="377">
                  <c:v>7.4380165289256173E-2</c:v>
                </c:pt>
                <c:pt idx="378">
                  <c:v>7.7302631578947345E-2</c:v>
                </c:pt>
                <c:pt idx="379">
                  <c:v>7.8559738134206247E-2</c:v>
                </c:pt>
                <c:pt idx="380">
                  <c:v>8.4828711256117462E-2</c:v>
                </c:pt>
                <c:pt idx="381">
                  <c:v>8.9285714285714191E-2</c:v>
                </c:pt>
                <c:pt idx="382">
                  <c:v>8.870967741935476E-2</c:v>
                </c:pt>
                <c:pt idx="383">
                  <c:v>8.9887640449438422E-2</c:v>
                </c:pt>
                <c:pt idx="384">
                  <c:v>9.2503987240829311E-2</c:v>
                </c:pt>
                <c:pt idx="385">
                  <c:v>9.8412698412698507E-2</c:v>
                </c:pt>
                <c:pt idx="386">
                  <c:v>0.10252365930599372</c:v>
                </c:pt>
                <c:pt idx="387">
                  <c:v>0.10485133020344284</c:v>
                </c:pt>
                <c:pt idx="388">
                  <c:v>0.10697674418604652</c:v>
                </c:pt>
                <c:pt idx="389">
                  <c:v>0.11076923076923073</c:v>
                </c:pt>
                <c:pt idx="390">
                  <c:v>0.11450381679389321</c:v>
                </c:pt>
                <c:pt idx="391">
                  <c:v>0.11836115326251884</c:v>
                </c:pt>
                <c:pt idx="392">
                  <c:v>0.11879699248120312</c:v>
                </c:pt>
                <c:pt idx="393">
                  <c:v>0.12071535022354718</c:v>
                </c:pt>
                <c:pt idx="394">
                  <c:v>0.125925925925926</c:v>
                </c:pt>
                <c:pt idx="395">
                  <c:v>0.13254786450662737</c:v>
                </c:pt>
                <c:pt idx="396">
                  <c:v>0.13868613138686126</c:v>
                </c:pt>
                <c:pt idx="397">
                  <c:v>0.14161849710982644</c:v>
                </c:pt>
                <c:pt idx="398">
                  <c:v>0.14592274678111572</c:v>
                </c:pt>
                <c:pt idx="399">
                  <c:v>0.14589235127478761</c:v>
                </c:pt>
                <c:pt idx="400">
                  <c:v>0.14425770308123242</c:v>
                </c:pt>
                <c:pt idx="401">
                  <c:v>0.14265927977839321</c:v>
                </c:pt>
                <c:pt idx="402">
                  <c:v>0.1315068493150684</c:v>
                </c:pt>
                <c:pt idx="403">
                  <c:v>0.12890094979647215</c:v>
                </c:pt>
                <c:pt idx="404">
                  <c:v>0.12768817204301075</c:v>
                </c:pt>
                <c:pt idx="405">
                  <c:v>0.12632978723404253</c:v>
                </c:pt>
                <c:pt idx="406">
                  <c:v>0.12631578947368416</c:v>
                </c:pt>
                <c:pt idx="407">
                  <c:v>0.12353706111833551</c:v>
                </c:pt>
                <c:pt idx="408">
                  <c:v>0.11794871794871797</c:v>
                </c:pt>
                <c:pt idx="409">
                  <c:v>0.11392405063291133</c:v>
                </c:pt>
                <c:pt idx="410">
                  <c:v>0.10611735330836458</c:v>
                </c:pt>
                <c:pt idx="411">
                  <c:v>0.10135970333745359</c:v>
                </c:pt>
                <c:pt idx="412">
                  <c:v>9.7919216646266793E-2</c:v>
                </c:pt>
                <c:pt idx="413">
                  <c:v>9.6969696969696928E-2</c:v>
                </c:pt>
                <c:pt idx="414">
                  <c:v>0.10774818401937059</c:v>
                </c:pt>
                <c:pt idx="415">
                  <c:v>0.10817307692307687</c:v>
                </c:pt>
                <c:pt idx="416">
                  <c:v>0.1096543504171632</c:v>
                </c:pt>
                <c:pt idx="417">
                  <c:v>0.10271546635182993</c:v>
                </c:pt>
                <c:pt idx="418">
                  <c:v>9.5794392523364635E-2</c:v>
                </c:pt>
                <c:pt idx="419">
                  <c:v>8.9120370370370239E-2</c:v>
                </c:pt>
                <c:pt idx="420">
                  <c:v>8.256880733944949E-2</c:v>
                </c:pt>
                <c:pt idx="421">
                  <c:v>7.6136363636363669E-2</c:v>
                </c:pt>
                <c:pt idx="422">
                  <c:v>6.8848758465011484E-2</c:v>
                </c:pt>
                <c:pt idx="423">
                  <c:v>6.6217732884399583E-2</c:v>
                </c:pt>
                <c:pt idx="424">
                  <c:v>6.911928651059096E-2</c:v>
                </c:pt>
                <c:pt idx="425">
                  <c:v>7.182320441988943E-2</c:v>
                </c:pt>
                <c:pt idx="426">
                  <c:v>6.5573770491803351E-2</c:v>
                </c:pt>
                <c:pt idx="427">
                  <c:v>5.9652928416485951E-2</c:v>
                </c:pt>
                <c:pt idx="428">
                  <c:v>4.9409237379162363E-2</c:v>
                </c:pt>
                <c:pt idx="429">
                  <c:v>5.0321199143468887E-2</c:v>
                </c:pt>
                <c:pt idx="430">
                  <c:v>4.4776119402985204E-2</c:v>
                </c:pt>
                <c:pt idx="431">
                  <c:v>3.8257173219978791E-2</c:v>
                </c:pt>
                <c:pt idx="432">
                  <c:v>3.7076271186440746E-2</c:v>
                </c:pt>
                <c:pt idx="433">
                  <c:v>3.4846884899683239E-2</c:v>
                </c:pt>
                <c:pt idx="434">
                  <c:v>3.5902851108764455E-2</c:v>
                </c:pt>
                <c:pt idx="435">
                  <c:v>4.0000000000000036E-2</c:v>
                </c:pt>
                <c:pt idx="436">
                  <c:v>3.4410844629822801E-2</c:v>
                </c:pt>
                <c:pt idx="437">
                  <c:v>2.4742268041237248E-2</c:v>
                </c:pt>
                <c:pt idx="438">
                  <c:v>2.3589743589743639E-2</c:v>
                </c:pt>
                <c:pt idx="439">
                  <c:v>2.4564994882292579E-2</c:v>
                </c:pt>
                <c:pt idx="440">
                  <c:v>2.763561924257929E-2</c:v>
                </c:pt>
                <c:pt idx="441">
                  <c:v>2.7522935779816571E-2</c:v>
                </c:pt>
                <c:pt idx="442">
                  <c:v>3.1632653061224536E-2</c:v>
                </c:pt>
                <c:pt idx="443">
                  <c:v>3.7871033776867957E-2</c:v>
                </c:pt>
                <c:pt idx="444">
                  <c:v>4.290091930541351E-2</c:v>
                </c:pt>
                <c:pt idx="445">
                  <c:v>4.6938775510203978E-2</c:v>
                </c:pt>
                <c:pt idx="446">
                  <c:v>4.8929663608562768E-2</c:v>
                </c:pt>
                <c:pt idx="447">
                  <c:v>4.5546558704453455E-2</c:v>
                </c:pt>
                <c:pt idx="448">
                  <c:v>4.3346774193548265E-2</c:v>
                </c:pt>
                <c:pt idx="449">
                  <c:v>4.3259557344064392E-2</c:v>
                </c:pt>
                <c:pt idx="450">
                  <c:v>4.3086172344689366E-2</c:v>
                </c:pt>
                <c:pt idx="451">
                  <c:v>4.2957042957043168E-2</c:v>
                </c:pt>
                <c:pt idx="452">
                  <c:v>4.2828685258964105E-2</c:v>
                </c:pt>
                <c:pt idx="453">
                  <c:v>4.2658730158730229E-2</c:v>
                </c:pt>
                <c:pt idx="454">
                  <c:v>4.1543026706231556E-2</c:v>
                </c:pt>
                <c:pt idx="455">
                  <c:v>4.0433925049309538E-2</c:v>
                </c:pt>
                <c:pt idx="456">
                  <c:v>3.52595494613126E-2</c:v>
                </c:pt>
                <c:pt idx="457">
                  <c:v>3.6062378167641462E-2</c:v>
                </c:pt>
                <c:pt idx="458">
                  <c:v>3.790087463556846E-2</c:v>
                </c:pt>
                <c:pt idx="459">
                  <c:v>3.5818005808325282E-2</c:v>
                </c:pt>
                <c:pt idx="460">
                  <c:v>3.5748792270531515E-2</c:v>
                </c:pt>
                <c:pt idx="461">
                  <c:v>3.6644165863066513E-2</c:v>
                </c:pt>
                <c:pt idx="462">
                  <c:v>3.4582132564841661E-2</c:v>
                </c:pt>
                <c:pt idx="463">
                  <c:v>3.3524904214559337E-2</c:v>
                </c:pt>
                <c:pt idx="464">
                  <c:v>3.2473734479465E-2</c:v>
                </c:pt>
                <c:pt idx="465">
                  <c:v>3.2350142721217834E-2</c:v>
                </c:pt>
                <c:pt idx="466">
                  <c:v>3.5137701804368593E-2</c:v>
                </c:pt>
                <c:pt idx="467">
                  <c:v>3.7914691943127909E-2</c:v>
                </c:pt>
                <c:pt idx="468">
                  <c:v>3.9735099337748325E-2</c:v>
                </c:pt>
                <c:pt idx="469">
                  <c:v>3.1984948259642598E-2</c:v>
                </c:pt>
                <c:pt idx="470">
                  <c:v>2.1535580524344455E-2</c:v>
                </c:pt>
                <c:pt idx="471">
                  <c:v>1.5887850467289688E-2</c:v>
                </c:pt>
                <c:pt idx="472">
                  <c:v>1.6791044776119479E-2</c:v>
                </c:pt>
                <c:pt idx="473">
                  <c:v>1.7674418604651132E-2</c:v>
                </c:pt>
                <c:pt idx="474">
                  <c:v>1.6713091922005541E-2</c:v>
                </c:pt>
                <c:pt idx="475">
                  <c:v>1.5755329008340979E-2</c:v>
                </c:pt>
                <c:pt idx="476">
                  <c:v>1.7576318223866849E-2</c:v>
                </c:pt>
                <c:pt idx="477">
                  <c:v>1.5668202764977046E-2</c:v>
                </c:pt>
                <c:pt idx="478">
                  <c:v>1.2844036697247763E-2</c:v>
                </c:pt>
                <c:pt idx="479">
                  <c:v>1.1872146118721449E-2</c:v>
                </c:pt>
                <c:pt idx="480">
                  <c:v>1.364877161055511E-2</c:v>
                </c:pt>
                <c:pt idx="481">
                  <c:v>1.9143117593436676E-2</c:v>
                </c:pt>
                <c:pt idx="482">
                  <c:v>2.8414298808432603E-2</c:v>
                </c:pt>
                <c:pt idx="483">
                  <c:v>3.6798528058877622E-2</c:v>
                </c:pt>
                <c:pt idx="484">
                  <c:v>3.669724770642202E-2</c:v>
                </c:pt>
                <c:pt idx="485">
                  <c:v>3.7477148080438782E-2</c:v>
                </c:pt>
                <c:pt idx="486">
                  <c:v>3.926940639269394E-2</c:v>
                </c:pt>
                <c:pt idx="487">
                  <c:v>4.2883211678832245E-2</c:v>
                </c:pt>
                <c:pt idx="488">
                  <c:v>4.2727272727272725E-2</c:v>
                </c:pt>
                <c:pt idx="489">
                  <c:v>4.3557168784029043E-2</c:v>
                </c:pt>
                <c:pt idx="490">
                  <c:v>4.5289855072463858E-2</c:v>
                </c:pt>
                <c:pt idx="491">
                  <c:v>4.3321299638989119E-2</c:v>
                </c:pt>
                <c:pt idx="492">
                  <c:v>4.1292639138240439E-2</c:v>
                </c:pt>
                <c:pt idx="493">
                  <c:v>3.9355992844364973E-2</c:v>
                </c:pt>
                <c:pt idx="494">
                  <c:v>3.8324420677361859E-2</c:v>
                </c:pt>
                <c:pt idx="495">
                  <c:v>3.9929015084294583E-2</c:v>
                </c:pt>
                <c:pt idx="496">
                  <c:v>3.9823008849557473E-2</c:v>
                </c:pt>
                <c:pt idx="497">
                  <c:v>3.9647577092511099E-2</c:v>
                </c:pt>
                <c:pt idx="498">
                  <c:v>4.1300527240773377E-2</c:v>
                </c:pt>
                <c:pt idx="499">
                  <c:v>4.1119860017497789E-2</c:v>
                </c:pt>
                <c:pt idx="500">
                  <c:v>4.1848299912816023E-2</c:v>
                </c:pt>
                <c:pt idx="501">
                  <c:v>4.2608695652174067E-2</c:v>
                </c:pt>
                <c:pt idx="502">
                  <c:v>4.2461005199306623E-2</c:v>
                </c:pt>
                <c:pt idx="503">
                  <c:v>4.4117647058823595E-2</c:v>
                </c:pt>
                <c:pt idx="504">
                  <c:v>4.482758620689653E-2</c:v>
                </c:pt>
                <c:pt idx="505">
                  <c:v>4.6471600688468007E-2</c:v>
                </c:pt>
                <c:pt idx="506">
                  <c:v>4.8927038626609409E-2</c:v>
                </c:pt>
                <c:pt idx="507">
                  <c:v>5.0341296928327672E-2</c:v>
                </c:pt>
                <c:pt idx="508">
                  <c:v>5.2765957446808454E-2</c:v>
                </c:pt>
                <c:pt idx="509">
                  <c:v>5.1694915254237195E-2</c:v>
                </c:pt>
                <c:pt idx="510">
                  <c:v>5.0632911392405111E-2</c:v>
                </c:pt>
                <c:pt idx="511">
                  <c:v>4.6218487394958041E-2</c:v>
                </c:pt>
                <c:pt idx="512">
                  <c:v>4.435146443514637E-2</c:v>
                </c:pt>
                <c:pt idx="513">
                  <c:v>4.587155963302747E-2</c:v>
                </c:pt>
                <c:pt idx="514">
                  <c:v>4.6550290939318506E-2</c:v>
                </c:pt>
                <c:pt idx="515">
                  <c:v>4.6396023198011616E-2</c:v>
                </c:pt>
                <c:pt idx="516">
                  <c:v>5.1980198019802026E-2</c:v>
                </c:pt>
                <c:pt idx="517">
                  <c:v>5.2631578947368363E-2</c:v>
                </c:pt>
                <c:pt idx="518">
                  <c:v>5.237315875613735E-2</c:v>
                </c:pt>
                <c:pt idx="519">
                  <c:v>4.7116165718927849E-2</c:v>
                </c:pt>
                <c:pt idx="520">
                  <c:v>4.3654001616814764E-2</c:v>
                </c:pt>
                <c:pt idx="521">
                  <c:v>4.6736502820306391E-2</c:v>
                </c:pt>
                <c:pt idx="522">
                  <c:v>4.8192771084337283E-2</c:v>
                </c:pt>
                <c:pt idx="523">
                  <c:v>5.7028112449799107E-2</c:v>
                </c:pt>
                <c:pt idx="524">
                  <c:v>6.1698717948718063E-2</c:v>
                </c:pt>
                <c:pt idx="525">
                  <c:v>6.3795853269537517E-2</c:v>
                </c:pt>
                <c:pt idx="526">
                  <c:v>6.1953931691818731E-2</c:v>
                </c:pt>
                <c:pt idx="527">
                  <c:v>6.2549485352335621E-2</c:v>
                </c:pt>
                <c:pt idx="528">
                  <c:v>5.647058823529405E-2</c:v>
                </c:pt>
                <c:pt idx="529">
                  <c:v>5.3125000000000089E-2</c:v>
                </c:pt>
                <c:pt idx="530">
                  <c:v>4.8211508553654969E-2</c:v>
                </c:pt>
                <c:pt idx="531">
                  <c:v>4.8099301784328752E-2</c:v>
                </c:pt>
                <c:pt idx="532">
                  <c:v>5.0348567002323819E-2</c:v>
                </c:pt>
                <c:pt idx="533">
                  <c:v>4.6959199384141614E-2</c:v>
                </c:pt>
                <c:pt idx="534">
                  <c:v>4.3678160919540243E-2</c:v>
                </c:pt>
                <c:pt idx="535">
                  <c:v>3.7993920972644313E-2</c:v>
                </c:pt>
                <c:pt idx="536">
                  <c:v>3.3962264150943389E-2</c:v>
                </c:pt>
                <c:pt idx="537">
                  <c:v>2.8485757121439192E-2</c:v>
                </c:pt>
                <c:pt idx="538">
                  <c:v>3.0665669409125185E-2</c:v>
                </c:pt>
                <c:pt idx="539">
                  <c:v>2.9806259314456129E-2</c:v>
                </c:pt>
                <c:pt idx="540">
                  <c:v>2.6726057906458989E-2</c:v>
                </c:pt>
                <c:pt idx="541">
                  <c:v>2.8189910979228294E-2</c:v>
                </c:pt>
                <c:pt idx="542">
                  <c:v>3.1899109792284719E-2</c:v>
                </c:pt>
                <c:pt idx="543">
                  <c:v>3.1828275351591495E-2</c:v>
                </c:pt>
                <c:pt idx="544">
                  <c:v>3.0235988200590036E-2</c:v>
                </c:pt>
                <c:pt idx="545">
                  <c:v>3.0147058823529305E-2</c:v>
                </c:pt>
                <c:pt idx="546">
                  <c:v>3.1571218795888534E-2</c:v>
                </c:pt>
                <c:pt idx="547">
                  <c:v>3.0746705710102518E-2</c:v>
                </c:pt>
                <c:pt idx="548">
                  <c:v>2.9927007299270114E-2</c:v>
                </c:pt>
                <c:pt idx="549">
                  <c:v>3.2798833819241979E-2</c:v>
                </c:pt>
                <c:pt idx="550">
                  <c:v>3.1204644412191396E-2</c:v>
                </c:pt>
                <c:pt idx="551">
                  <c:v>2.9667149059334541E-2</c:v>
                </c:pt>
                <c:pt idx="552">
                  <c:v>3.2537960954446943E-2</c:v>
                </c:pt>
                <c:pt idx="553">
                  <c:v>3.2467532467532534E-2</c:v>
                </c:pt>
                <c:pt idx="554">
                  <c:v>3.0194104960460155E-2</c:v>
                </c:pt>
                <c:pt idx="555">
                  <c:v>3.1563845050215145E-2</c:v>
                </c:pt>
                <c:pt idx="556">
                  <c:v>3.2211882605583497E-2</c:v>
                </c:pt>
                <c:pt idx="557">
                  <c:v>2.9978586723768963E-2</c:v>
                </c:pt>
                <c:pt idx="558">
                  <c:v>2.8469750889679624E-2</c:v>
                </c:pt>
                <c:pt idx="559">
                  <c:v>2.8409090909090828E-2</c:v>
                </c:pt>
                <c:pt idx="560">
                  <c:v>2.7639971651311157E-2</c:v>
                </c:pt>
                <c:pt idx="561">
                  <c:v>2.7522935779816571E-2</c:v>
                </c:pt>
                <c:pt idx="562">
                  <c:v>2.7445460942997935E-2</c:v>
                </c:pt>
                <c:pt idx="563">
                  <c:v>2.8109627547435068E-2</c:v>
                </c:pt>
                <c:pt idx="564">
                  <c:v>2.450980392156854E-2</c:v>
                </c:pt>
                <c:pt idx="565">
                  <c:v>2.515723270440251E-2</c:v>
                </c:pt>
                <c:pt idx="566">
                  <c:v>2.6517794836008246E-2</c:v>
                </c:pt>
                <c:pt idx="567">
                  <c:v>2.3643949930458819E-2</c:v>
                </c:pt>
                <c:pt idx="568">
                  <c:v>2.2884882108183069E-2</c:v>
                </c:pt>
                <c:pt idx="569">
                  <c:v>2.4948024948024949E-2</c:v>
                </c:pt>
                <c:pt idx="570">
                  <c:v>2.6989619377162599E-2</c:v>
                </c:pt>
                <c:pt idx="571">
                  <c:v>2.9005524861878351E-2</c:v>
                </c:pt>
                <c:pt idx="572">
                  <c:v>2.9655172413793229E-2</c:v>
                </c:pt>
                <c:pt idx="573">
                  <c:v>2.6098901098901228E-2</c:v>
                </c:pt>
                <c:pt idx="574">
                  <c:v>2.6027397260274032E-2</c:v>
                </c:pt>
                <c:pt idx="575">
                  <c:v>2.5974025974025761E-2</c:v>
                </c:pt>
                <c:pt idx="576">
                  <c:v>2.8708133971291794E-2</c:v>
                </c:pt>
                <c:pt idx="577">
                  <c:v>2.8629856850715951E-2</c:v>
                </c:pt>
                <c:pt idx="578">
                  <c:v>2.7872195785180187E-2</c:v>
                </c:pt>
                <c:pt idx="579">
                  <c:v>3.1250000000000222E-2</c:v>
                </c:pt>
                <c:pt idx="580">
                  <c:v>3.1186440677966054E-2</c:v>
                </c:pt>
                <c:pt idx="581">
                  <c:v>3.0425963488843744E-2</c:v>
                </c:pt>
                <c:pt idx="582">
                  <c:v>2.8301886792452713E-2</c:v>
                </c:pt>
                <c:pt idx="583">
                  <c:v>2.6174496644295386E-2</c:v>
                </c:pt>
                <c:pt idx="584">
                  <c:v>2.5452109845947701E-2</c:v>
                </c:pt>
                <c:pt idx="585">
                  <c:v>2.7443105756358666E-2</c:v>
                </c:pt>
                <c:pt idx="586">
                  <c:v>2.6034712950600669E-2</c:v>
                </c:pt>
                <c:pt idx="587">
                  <c:v>2.5316455696202667E-2</c:v>
                </c:pt>
                <c:pt idx="588">
                  <c:v>2.7906976744185963E-2</c:v>
                </c:pt>
                <c:pt idx="589">
                  <c:v>2.7170311464546071E-2</c:v>
                </c:pt>
                <c:pt idx="590">
                  <c:v>2.8439153439153486E-2</c:v>
                </c:pt>
                <c:pt idx="591">
                  <c:v>2.832674571805005E-2</c:v>
                </c:pt>
                <c:pt idx="592">
                  <c:v>2.8270874424720649E-2</c:v>
                </c:pt>
                <c:pt idx="593">
                  <c:v>2.8215223097112663E-2</c:v>
                </c:pt>
                <c:pt idx="594">
                  <c:v>2.8833551769331667E-2</c:v>
                </c:pt>
                <c:pt idx="595">
                  <c:v>2.8122956180510084E-2</c:v>
                </c:pt>
                <c:pt idx="596">
                  <c:v>3.0045721750489918E-2</c:v>
                </c:pt>
                <c:pt idx="597">
                  <c:v>3.0618892508143203E-2</c:v>
                </c:pt>
                <c:pt idx="598">
                  <c:v>3.2530904359141077E-2</c:v>
                </c:pt>
                <c:pt idx="599">
                  <c:v>3.378817413905133E-2</c:v>
                </c:pt>
                <c:pt idx="600">
                  <c:v>3.0381383322559907E-2</c:v>
                </c:pt>
                <c:pt idx="601">
                  <c:v>3.0322580645161246E-2</c:v>
                </c:pt>
                <c:pt idx="602">
                  <c:v>2.7652733118971096E-2</c:v>
                </c:pt>
                <c:pt idx="603">
                  <c:v>2.4343369634849621E-2</c:v>
                </c:pt>
                <c:pt idx="604">
                  <c:v>2.2378516624040889E-2</c:v>
                </c:pt>
                <c:pt idx="605">
                  <c:v>2.2335673261008271E-2</c:v>
                </c:pt>
                <c:pt idx="606">
                  <c:v>2.1656050955414008E-2</c:v>
                </c:pt>
                <c:pt idx="607">
                  <c:v>2.2900763358778775E-2</c:v>
                </c:pt>
                <c:pt idx="608">
                  <c:v>2.2194039315155401E-2</c:v>
                </c:pt>
                <c:pt idx="609">
                  <c:v>2.0859671302149163E-2</c:v>
                </c:pt>
                <c:pt idx="610">
                  <c:v>1.8903591682419618E-2</c:v>
                </c:pt>
                <c:pt idx="611">
                  <c:v>1.6970458830924073E-2</c:v>
                </c:pt>
                <c:pt idx="612">
                  <c:v>1.6311166875784044E-2</c:v>
                </c:pt>
                <c:pt idx="613">
                  <c:v>1.4402003757044479E-2</c:v>
                </c:pt>
                <c:pt idx="614">
                  <c:v>1.3767209011263937E-2</c:v>
                </c:pt>
                <c:pt idx="615">
                  <c:v>1.4383989993745905E-2</c:v>
                </c:pt>
                <c:pt idx="616">
                  <c:v>1.6885553470919357E-2</c:v>
                </c:pt>
                <c:pt idx="617">
                  <c:v>1.6229712858926382E-2</c:v>
                </c:pt>
                <c:pt idx="618">
                  <c:v>1.7456359102244301E-2</c:v>
                </c:pt>
                <c:pt idx="619">
                  <c:v>1.6169154228855787E-2</c:v>
                </c:pt>
                <c:pt idx="620">
                  <c:v>1.4267990074441794E-2</c:v>
                </c:pt>
                <c:pt idx="621">
                  <c:v>1.4860681114551078E-2</c:v>
                </c:pt>
                <c:pt idx="622">
                  <c:v>1.4842300556586308E-2</c:v>
                </c:pt>
                <c:pt idx="623">
                  <c:v>1.606922126081578E-2</c:v>
                </c:pt>
                <c:pt idx="624">
                  <c:v>1.6666666666666607E-2</c:v>
                </c:pt>
                <c:pt idx="625">
                  <c:v>1.6666666666666607E-2</c:v>
                </c:pt>
                <c:pt idx="626">
                  <c:v>1.7283950617283939E-2</c:v>
                </c:pt>
                <c:pt idx="627">
                  <c:v>2.2811344019728841E-2</c:v>
                </c:pt>
                <c:pt idx="628">
                  <c:v>2.091020910209096E-2</c:v>
                </c:pt>
                <c:pt idx="629">
                  <c:v>1.9656019656019597E-2</c:v>
                </c:pt>
                <c:pt idx="630">
                  <c:v>2.1446078431372584E-2</c:v>
                </c:pt>
                <c:pt idx="631">
                  <c:v>2.2643818849449104E-2</c:v>
                </c:pt>
                <c:pt idx="632">
                  <c:v>2.629969418960254E-2</c:v>
                </c:pt>
                <c:pt idx="633">
                  <c:v>2.56253813300793E-2</c:v>
                </c:pt>
                <c:pt idx="634">
                  <c:v>2.6203534430225606E-2</c:v>
                </c:pt>
                <c:pt idx="635">
                  <c:v>2.6763990267639981E-2</c:v>
                </c:pt>
                <c:pt idx="636">
                  <c:v>2.7929568913175551E-2</c:v>
                </c:pt>
                <c:pt idx="637">
                  <c:v>3.2179720704310855E-2</c:v>
                </c:pt>
                <c:pt idx="638">
                  <c:v>3.762135922330101E-2</c:v>
                </c:pt>
                <c:pt idx="639">
                  <c:v>3.0138637733574392E-2</c:v>
                </c:pt>
                <c:pt idx="640">
                  <c:v>3.1325301204819134E-2</c:v>
                </c:pt>
                <c:pt idx="641">
                  <c:v>3.7349397590361377E-2</c:v>
                </c:pt>
                <c:pt idx="642">
                  <c:v>3.5992801439711952E-2</c:v>
                </c:pt>
                <c:pt idx="643">
                  <c:v>3.3512866546977715E-2</c:v>
                </c:pt>
                <c:pt idx="644">
                  <c:v>3.4564958283670899E-2</c:v>
                </c:pt>
                <c:pt idx="645">
                  <c:v>3.4503271861986873E-2</c:v>
                </c:pt>
                <c:pt idx="646">
                  <c:v>3.444180522565321E-2</c:v>
                </c:pt>
                <c:pt idx="647">
                  <c:v>3.4360189573459543E-2</c:v>
                </c:pt>
                <c:pt idx="648">
                  <c:v>3.7212049616065945E-2</c:v>
                </c:pt>
                <c:pt idx="649">
                  <c:v>3.529411764705892E-2</c:v>
                </c:pt>
                <c:pt idx="650">
                  <c:v>2.9824561403508643E-2</c:v>
                </c:pt>
                <c:pt idx="651">
                  <c:v>3.2182562902282053E-2</c:v>
                </c:pt>
                <c:pt idx="652">
                  <c:v>3.5630841121495394E-2</c:v>
                </c:pt>
                <c:pt idx="653">
                  <c:v>3.1939605110336888E-2</c:v>
                </c:pt>
                <c:pt idx="654">
                  <c:v>2.7214823393167498E-2</c:v>
                </c:pt>
                <c:pt idx="655">
                  <c:v>2.7214823393167498E-2</c:v>
                </c:pt>
                <c:pt idx="656">
                  <c:v>2.5921658986175045E-2</c:v>
                </c:pt>
                <c:pt idx="657">
                  <c:v>2.1276595744680771E-2</c:v>
                </c:pt>
                <c:pt idx="658">
                  <c:v>1.8943742824339971E-2</c:v>
                </c:pt>
                <c:pt idx="659">
                  <c:v>1.6036655211913109E-2</c:v>
                </c:pt>
                <c:pt idx="660">
                  <c:v>1.1958997722095743E-2</c:v>
                </c:pt>
                <c:pt idx="661">
                  <c:v>1.1363636363636465E-2</c:v>
                </c:pt>
                <c:pt idx="662">
                  <c:v>1.3628620102214661E-2</c:v>
                </c:pt>
                <c:pt idx="663">
                  <c:v>1.6439909297052191E-2</c:v>
                </c:pt>
                <c:pt idx="664">
                  <c:v>1.2408347433727984E-2</c:v>
                </c:pt>
                <c:pt idx="665">
                  <c:v>1.0692177827799743E-2</c:v>
                </c:pt>
                <c:pt idx="666">
                  <c:v>1.465614430665152E-2</c:v>
                </c:pt>
                <c:pt idx="667">
                  <c:v>1.7474633596392231E-2</c:v>
                </c:pt>
                <c:pt idx="668">
                  <c:v>1.516002245929271E-2</c:v>
                </c:pt>
                <c:pt idx="669">
                  <c:v>2.0270270270270174E-2</c:v>
                </c:pt>
                <c:pt idx="670">
                  <c:v>2.2535211267605604E-2</c:v>
                </c:pt>
                <c:pt idx="671">
                  <c:v>2.4802705749718212E-2</c:v>
                </c:pt>
                <c:pt idx="672">
                  <c:v>2.7574563871693991E-2</c:v>
                </c:pt>
                <c:pt idx="673">
                  <c:v>3.1460674157303359E-2</c:v>
                </c:pt>
                <c:pt idx="674">
                  <c:v>3.0252100840336249E-2</c:v>
                </c:pt>
                <c:pt idx="675">
                  <c:v>2.175125488008911E-2</c:v>
                </c:pt>
                <c:pt idx="676">
                  <c:v>1.8941504178273005E-2</c:v>
                </c:pt>
                <c:pt idx="677">
                  <c:v>1.9487750556792971E-2</c:v>
                </c:pt>
                <c:pt idx="678">
                  <c:v>2.0555555555555438E-2</c:v>
                </c:pt>
                <c:pt idx="679">
                  <c:v>2.2160664819944609E-2</c:v>
                </c:pt>
                <c:pt idx="680">
                  <c:v>2.3783185840707821E-2</c:v>
                </c:pt>
                <c:pt idx="681">
                  <c:v>2.0419426048565281E-2</c:v>
                </c:pt>
                <c:pt idx="682">
                  <c:v>1.9283746556473913E-2</c:v>
                </c:pt>
                <c:pt idx="683">
                  <c:v>2.0352035203520247E-2</c:v>
                </c:pt>
                <c:pt idx="684">
                  <c:v>2.0262869660460092E-2</c:v>
                </c:pt>
                <c:pt idx="685">
                  <c:v>1.6884531590413809E-2</c:v>
                </c:pt>
                <c:pt idx="686">
                  <c:v>1.7400761283306032E-2</c:v>
                </c:pt>
                <c:pt idx="687">
                  <c:v>2.2925764192139875E-2</c:v>
                </c:pt>
                <c:pt idx="688">
                  <c:v>2.8977583378895444E-2</c:v>
                </c:pt>
                <c:pt idx="689">
                  <c:v>3.1676679410158393E-2</c:v>
                </c:pt>
                <c:pt idx="690">
                  <c:v>2.9395753946652281E-2</c:v>
                </c:pt>
                <c:pt idx="691">
                  <c:v>2.5474254742547275E-2</c:v>
                </c:pt>
                <c:pt idx="692">
                  <c:v>2.5391680172879516E-2</c:v>
                </c:pt>
                <c:pt idx="693">
                  <c:v>3.1909140075716547E-2</c:v>
                </c:pt>
                <c:pt idx="694">
                  <c:v>3.6216216216216068E-2</c:v>
                </c:pt>
                <c:pt idx="695">
                  <c:v>3.3423180592991875E-2</c:v>
                </c:pt>
                <c:pt idx="696">
                  <c:v>2.8448738593666034E-2</c:v>
                </c:pt>
                <c:pt idx="697">
                  <c:v>3.0530262453133394E-2</c:v>
                </c:pt>
                <c:pt idx="698">
                  <c:v>3.2068412613575736E-2</c:v>
                </c:pt>
                <c:pt idx="699">
                  <c:v>3.3617929562433257E-2</c:v>
                </c:pt>
                <c:pt idx="700">
                  <c:v>2.8692879914984148E-2</c:v>
                </c:pt>
                <c:pt idx="701">
                  <c:v>2.541026998411855E-2</c:v>
                </c:pt>
                <c:pt idx="702">
                  <c:v>3.0671602326811209E-2</c:v>
                </c:pt>
                <c:pt idx="703">
                  <c:v>3.6469344608879517E-2</c:v>
                </c:pt>
                <c:pt idx="704">
                  <c:v>4.7418335089568053E-2</c:v>
                </c:pt>
                <c:pt idx="705">
                  <c:v>4.3501048218029359E-2</c:v>
                </c:pt>
                <c:pt idx="706">
                  <c:v>3.3385498174230532E-2</c:v>
                </c:pt>
                <c:pt idx="707">
                  <c:v>3.3385498174230532E-2</c:v>
                </c:pt>
                <c:pt idx="708">
                  <c:v>4.0187891440501167E-2</c:v>
                </c:pt>
                <c:pt idx="709">
                  <c:v>3.6382536382536301E-2</c:v>
                </c:pt>
                <c:pt idx="710">
                  <c:v>3.4179181771103018E-2</c:v>
                </c:pt>
                <c:pt idx="711">
                  <c:v>3.6138358286009309E-2</c:v>
                </c:pt>
                <c:pt idx="712">
                  <c:v>3.9772727272727293E-2</c:v>
                </c:pt>
                <c:pt idx="713">
                  <c:v>4.1817243159525175E-2</c:v>
                </c:pt>
                <c:pt idx="714">
                  <c:v>4.1046690610569536E-2</c:v>
                </c:pt>
                <c:pt idx="715">
                  <c:v>3.9265680775114831E-2</c:v>
                </c:pt>
                <c:pt idx="716">
                  <c:v>2.0120724346076369E-2</c:v>
                </c:pt>
                <c:pt idx="717">
                  <c:v>1.4063284781516971E-2</c:v>
                </c:pt>
                <c:pt idx="718">
                  <c:v>1.9687026754164672E-2</c:v>
                </c:pt>
                <c:pt idx="719">
                  <c:v>2.5239777889954462E-2</c:v>
                </c:pt>
                <c:pt idx="720">
                  <c:v>2.0757651781234232E-2</c:v>
                </c:pt>
                <c:pt idx="721">
                  <c:v>2.4202607823470279E-2</c:v>
                </c:pt>
                <c:pt idx="722">
                  <c:v>2.7981972959439272E-2</c:v>
                </c:pt>
                <c:pt idx="723">
                  <c:v>2.5929247633283525E-2</c:v>
                </c:pt>
                <c:pt idx="724">
                  <c:v>2.7098857426726131E-2</c:v>
                </c:pt>
                <c:pt idx="725">
                  <c:v>2.692765113974227E-2</c:v>
                </c:pt>
                <c:pt idx="726">
                  <c:v>2.3178905864958077E-2</c:v>
                </c:pt>
                <c:pt idx="727">
                  <c:v>1.8974484789008761E-2</c:v>
                </c:pt>
                <c:pt idx="728">
                  <c:v>2.8338264299802685E-2</c:v>
                </c:pt>
                <c:pt idx="729">
                  <c:v>3.610698365527476E-2</c:v>
                </c:pt>
                <c:pt idx="730">
                  <c:v>4.373267326732666E-2</c:v>
                </c:pt>
                <c:pt idx="731">
                  <c:v>4.1088133924175319E-2</c:v>
                </c:pt>
                <c:pt idx="732">
                  <c:v>4.294695655165981E-2</c:v>
                </c:pt>
                <c:pt idx="733">
                  <c:v>4.1429592706119678E-2</c:v>
                </c:pt>
                <c:pt idx="734">
                  <c:v>3.9749035501344343E-2</c:v>
                </c:pt>
                <c:pt idx="735">
                  <c:v>3.9037609759888126E-2</c:v>
                </c:pt>
                <c:pt idx="736">
                  <c:v>4.088413823123993E-2</c:v>
                </c:pt>
                <c:pt idx="737">
                  <c:v>4.9359661059478643E-2</c:v>
                </c:pt>
                <c:pt idx="738">
                  <c:v>5.4975120783418374E-2</c:v>
                </c:pt>
                <c:pt idx="739">
                  <c:v>5.3080171620912386E-2</c:v>
                </c:pt>
                <c:pt idx="740">
                  <c:v>4.9533198751360752E-2</c:v>
                </c:pt>
                <c:pt idx="741">
                  <c:v>3.7310578899565128E-2</c:v>
                </c:pt>
                <c:pt idx="742">
                  <c:v>1.0999174706166848E-2</c:v>
                </c:pt>
                <c:pt idx="743">
                  <c:v>-2.2228002553859039E-4</c:v>
                </c:pt>
                <c:pt idx="744">
                  <c:v>-1.1358601902212717E-3</c:v>
                </c:pt>
                <c:pt idx="745">
                  <c:v>8.4631406715107715E-5</c:v>
                </c:pt>
                <c:pt idx="746">
                  <c:v>-4.4647876766238381E-3</c:v>
                </c:pt>
                <c:pt idx="747">
                  <c:v>-5.7632442437670628E-3</c:v>
                </c:pt>
                <c:pt idx="748">
                  <c:v>-1.0157614958551719E-2</c:v>
                </c:pt>
                <c:pt idx="749">
                  <c:v>-1.2291746182109153E-2</c:v>
                </c:pt>
                <c:pt idx="750">
                  <c:v>-1.9587610037622771E-2</c:v>
                </c:pt>
                <c:pt idx="751">
                  <c:v>-1.4838355663267633E-2</c:v>
                </c:pt>
                <c:pt idx="752">
                  <c:v>-1.3779428628864721E-2</c:v>
                </c:pt>
                <c:pt idx="753">
                  <c:v>-2.2396829420033848E-3</c:v>
                </c:pt>
                <c:pt idx="754">
                  <c:v>1.9145871744709275E-2</c:v>
                </c:pt>
                <c:pt idx="755">
                  <c:v>2.8141231232083674E-2</c:v>
                </c:pt>
                <c:pt idx="756">
                  <c:v>2.6211113889767157E-2</c:v>
                </c:pt>
                <c:pt idx="757">
                  <c:v>2.151336357866529E-2</c:v>
                </c:pt>
                <c:pt idx="758">
                  <c:v>2.2861714393279886E-2</c:v>
                </c:pt>
                <c:pt idx="759">
                  <c:v>2.2067707525304403E-2</c:v>
                </c:pt>
                <c:pt idx="760">
                  <c:v>2.0035489292185682E-2</c:v>
                </c:pt>
                <c:pt idx="761">
                  <c:v>1.1215605940686268E-2</c:v>
                </c:pt>
                <c:pt idx="762">
                  <c:v>1.3407784804821077E-2</c:v>
                </c:pt>
                <c:pt idx="763">
                  <c:v>1.1501775395112546E-2</c:v>
                </c:pt>
                <c:pt idx="764">
                  <c:v>1.1183122472331775E-2</c:v>
                </c:pt>
                <c:pt idx="765">
                  <c:v>1.1666951489314625E-2</c:v>
                </c:pt>
                <c:pt idx="766">
                  <c:v>1.084544776600338E-2</c:v>
                </c:pt>
                <c:pt idx="767">
                  <c:v>1.4377930222179369E-2</c:v>
                </c:pt>
                <c:pt idx="768">
                  <c:v>1.7007834915029774E-2</c:v>
                </c:pt>
                <c:pt idx="769">
                  <c:v>2.1248981733331451E-2</c:v>
                </c:pt>
                <c:pt idx="770">
                  <c:v>2.6192415103541089E-2</c:v>
                </c:pt>
                <c:pt idx="771">
                  <c:v>3.0772344447868694E-2</c:v>
                </c:pt>
                <c:pt idx="772">
                  <c:v>3.4589718808964998E-2</c:v>
                </c:pt>
                <c:pt idx="773">
                  <c:v>3.5023181506360412E-2</c:v>
                </c:pt>
                <c:pt idx="774">
                  <c:v>3.5798809769996165E-2</c:v>
                </c:pt>
                <c:pt idx="775">
                  <c:v>3.7549960307080799E-2</c:v>
                </c:pt>
                <c:pt idx="776">
                  <c:v>3.8126216928186851E-2</c:v>
                </c:pt>
                <c:pt idx="777">
                  <c:v>3.5222681306640524E-2</c:v>
                </c:pt>
                <c:pt idx="778">
                  <c:v>3.4514322145817289E-2</c:v>
                </c:pt>
                <c:pt idx="779">
                  <c:v>3.0620668384193861E-2</c:v>
                </c:pt>
                <c:pt idx="780">
                  <c:v>3.0087663379855023E-2</c:v>
                </c:pt>
                <c:pt idx="781">
                  <c:v>2.8981784423473878E-2</c:v>
                </c:pt>
                <c:pt idx="782">
                  <c:v>2.5828752813320977E-2</c:v>
                </c:pt>
                <c:pt idx="783">
                  <c:v>2.2731633741348567E-2</c:v>
                </c:pt>
                <c:pt idx="784">
                  <c:v>1.7379429374660749E-2</c:v>
                </c:pt>
                <c:pt idx="785">
                  <c:v>1.6538704482976341E-2</c:v>
                </c:pt>
                <c:pt idx="786">
                  <c:v>1.4175114798464783E-2</c:v>
                </c:pt>
                <c:pt idx="787">
                  <c:v>1.6859349154821235E-2</c:v>
                </c:pt>
                <c:pt idx="788">
                  <c:v>1.9497168982819613E-2</c:v>
                </c:pt>
                <c:pt idx="789">
                  <c:v>2.1556780595369363E-2</c:v>
                </c:pt>
                <c:pt idx="790">
                  <c:v>1.7960197033926262E-2</c:v>
                </c:pt>
                <c:pt idx="791">
                  <c:v>1.7595049796895523E-2</c:v>
                </c:pt>
                <c:pt idx="792">
                  <c:v>1.6840617620982989E-2</c:v>
                </c:pt>
                <c:pt idx="793">
                  <c:v>2.0181404902574807E-2</c:v>
                </c:pt>
                <c:pt idx="794">
                  <c:v>1.5187472411246183E-2</c:v>
                </c:pt>
                <c:pt idx="795">
                  <c:v>1.1388080475768669E-2</c:v>
                </c:pt>
                <c:pt idx="796">
                  <c:v>1.3903888279197085E-2</c:v>
                </c:pt>
                <c:pt idx="797">
                  <c:v>1.7157935271568725E-2</c:v>
                </c:pt>
                <c:pt idx="798">
                  <c:v>1.8854718054158059E-2</c:v>
                </c:pt>
                <c:pt idx="799">
                  <c:v>1.538809488600279E-2</c:v>
                </c:pt>
                <c:pt idx="800">
                  <c:v>1.0947341081747997E-2</c:v>
                </c:pt>
                <c:pt idx="801">
                  <c:v>8.7679914349114707E-3</c:v>
                </c:pt>
                <c:pt idx="802">
                  <c:v>1.2328701961954458E-2</c:v>
                </c:pt>
                <c:pt idx="803">
                  <c:v>1.5128383667573297E-2</c:v>
                </c:pt>
                <c:pt idx="804">
                  <c:v>1.557758795574915E-2</c:v>
                </c:pt>
                <c:pt idx="805">
                  <c:v>1.1204746347724948E-2</c:v>
                </c:pt>
                <c:pt idx="806">
                  <c:v>1.6126949139408042E-2</c:v>
                </c:pt>
                <c:pt idx="807">
                  <c:v>2.0151253036061689E-2</c:v>
                </c:pt>
                <c:pt idx="808">
                  <c:v>2.1669476870798121E-2</c:v>
                </c:pt>
                <c:pt idx="809">
                  <c:v>2.0589816945944195E-2</c:v>
                </c:pt>
                <c:pt idx="810">
                  <c:v>1.9742378703305974E-2</c:v>
                </c:pt>
                <c:pt idx="811">
                  <c:v>1.7150983482969062E-2</c:v>
                </c:pt>
                <c:pt idx="812">
                  <c:v>1.6840509711232077E-2</c:v>
                </c:pt>
                <c:pt idx="813">
                  <c:v>1.6095417021513292E-2</c:v>
                </c:pt>
                <c:pt idx="814">
                  <c:v>1.231524989320798E-2</c:v>
                </c:pt>
                <c:pt idx="815">
                  <c:v>6.5312139196231911E-3</c:v>
                </c:pt>
                <c:pt idx="816">
                  <c:v>-2.2993097820542818E-3</c:v>
                </c:pt>
                <c:pt idx="817">
                  <c:v>-8.7031462935205361E-4</c:v>
                </c:pt>
                <c:pt idx="818">
                  <c:v>-2.2031284423873476E-4</c:v>
                </c:pt>
                <c:pt idx="819">
                  <c:v>-1.0403098939391064E-3</c:v>
                </c:pt>
                <c:pt idx="820">
                  <c:v>3.5033218244295838E-4</c:v>
                </c:pt>
                <c:pt idx="821">
                  <c:v>1.7957180975505249E-3</c:v>
                </c:pt>
                <c:pt idx="822">
                  <c:v>2.2568611104094582E-3</c:v>
                </c:pt>
                <c:pt idx="823">
                  <c:v>2.413037985344868E-3</c:v>
                </c:pt>
                <c:pt idx="824">
                  <c:v>8.8429616341700878E-5</c:v>
                </c:pt>
                <c:pt idx="825">
                  <c:v>1.2761656067050708E-3</c:v>
                </c:pt>
                <c:pt idx="826">
                  <c:v>4.3631821691851869E-3</c:v>
                </c:pt>
                <c:pt idx="827">
                  <c:v>6.3872475153647912E-3</c:v>
                </c:pt>
                <c:pt idx="828">
                  <c:v>1.2375025026943876E-2</c:v>
                </c:pt>
                <c:pt idx="829">
                  <c:v>8.4727757901266187E-3</c:v>
                </c:pt>
                <c:pt idx="830">
                  <c:v>8.9161609655219465E-3</c:v>
                </c:pt>
                <c:pt idx="831">
                  <c:v>1.1726257503534843E-2</c:v>
                </c:pt>
                <c:pt idx="832">
                  <c:v>1.0784764621246223E-2</c:v>
                </c:pt>
                <c:pt idx="833">
                  <c:v>1.0792865347959424E-2</c:v>
                </c:pt>
                <c:pt idx="834">
                  <c:v>8.6836334305182561E-3</c:v>
                </c:pt>
                <c:pt idx="835">
                  <c:v>1.0553158595656864E-2</c:v>
                </c:pt>
                <c:pt idx="836">
                  <c:v>1.5486446201652182E-2</c:v>
                </c:pt>
                <c:pt idx="837">
                  <c:v>1.685924966243646E-2</c:v>
                </c:pt>
                <c:pt idx="838">
                  <c:v>1.6843334719788938E-2</c:v>
                </c:pt>
                <c:pt idx="839">
                  <c:v>2.0507989115119862E-2</c:v>
                </c:pt>
                <c:pt idx="840">
                  <c:v>2.5112349149176261E-2</c:v>
                </c:pt>
                <c:pt idx="841">
                  <c:v>2.7539016415545792E-2</c:v>
                </c:pt>
                <c:pt idx="842">
                  <c:v>2.3882728494623473E-2</c:v>
                </c:pt>
                <c:pt idx="843">
                  <c:v>2.2101158197763926E-2</c:v>
                </c:pt>
                <c:pt idx="844">
                  <c:v>1.8834765838610545E-2</c:v>
                </c:pt>
                <c:pt idx="845">
                  <c:v>1.6634612982990626E-2</c:v>
                </c:pt>
                <c:pt idx="846">
                  <c:v>1.740517532205188E-2</c:v>
                </c:pt>
                <c:pt idx="847">
                  <c:v>1.9372674551539237E-2</c:v>
                </c:pt>
                <c:pt idx="848">
                  <c:v>2.2286628851958756E-2</c:v>
                </c:pt>
                <c:pt idx="849">
                  <c:v>2.0335813949640347E-2</c:v>
                </c:pt>
                <c:pt idx="850">
                  <c:v>2.2113326667382749E-2</c:v>
                </c:pt>
                <c:pt idx="851">
                  <c:v>2.1014931770504841E-2</c:v>
                </c:pt>
                <c:pt idx="852">
                  <c:v>2.0938346605368974E-2</c:v>
                </c:pt>
                <c:pt idx="853">
                  <c:v>2.2257577745702584E-2</c:v>
                </c:pt>
                <c:pt idx="854">
                  <c:v>2.3592297531239037E-2</c:v>
                </c:pt>
                <c:pt idx="855">
                  <c:v>2.4566675127111415E-2</c:v>
                </c:pt>
                <c:pt idx="856">
                  <c:v>2.7520905973310805E-2</c:v>
                </c:pt>
                <c:pt idx="857">
                  <c:v>2.8392665569286546E-2</c:v>
                </c:pt>
                <c:pt idx="858">
                  <c:v>2.8921729163255305E-2</c:v>
                </c:pt>
                <c:pt idx="859">
                  <c:v>2.663077832833749E-2</c:v>
                </c:pt>
                <c:pt idx="860">
                  <c:v>2.2843144014828676E-2</c:v>
                </c:pt>
                <c:pt idx="861">
                  <c:v>2.5306397142590642E-2</c:v>
                </c:pt>
                <c:pt idx="862">
                  <c:v>2.2006807395968941E-2</c:v>
                </c:pt>
                <c:pt idx="863">
                  <c:v>1.9201892337003867E-2</c:v>
                </c:pt>
                <c:pt idx="864">
                  <c:v>1.4956517543753822E-2</c:v>
                </c:pt>
                <c:pt idx="865">
                  <c:v>1.4717208182912112E-2</c:v>
                </c:pt>
                <c:pt idx="866">
                  <c:v>1.8555849902010646E-2</c:v>
                </c:pt>
                <c:pt idx="867">
                  <c:v>2.0181800019978047E-2</c:v>
                </c:pt>
                <c:pt idx="868">
                  <c:v>1.828251975788131E-2</c:v>
                </c:pt>
                <c:pt idx="869">
                  <c:v>1.7005638020003877E-2</c:v>
                </c:pt>
                <c:pt idx="870">
                  <c:v>1.8221965823867592E-2</c:v>
                </c:pt>
                <c:pt idx="871">
                  <c:v>1.7411166504458953E-2</c:v>
                </c:pt>
                <c:pt idx="872">
                  <c:v>1.7245413053219139E-2</c:v>
                </c:pt>
                <c:pt idx="873">
                  <c:v>1.7746214892111034E-2</c:v>
                </c:pt>
                <c:pt idx="874">
                  <c:v>2.0437303715657551E-2</c:v>
                </c:pt>
                <c:pt idx="875">
                  <c:v>2.2614488322448389E-2</c:v>
                </c:pt>
                <c:pt idx="876">
                  <c:v>2.4742415059360479E-2</c:v>
                </c:pt>
                <c:pt idx="877">
                  <c:v>2.3145128454474806E-2</c:v>
                </c:pt>
                <c:pt idx="878">
                  <c:v>1.5117235300829757E-2</c:v>
                </c:pt>
                <c:pt idx="879">
                  <c:v>3.391742321581015E-3</c:v>
                </c:pt>
                <c:pt idx="880">
                  <c:v>2.2359625799326377E-3</c:v>
                </c:pt>
                <c:pt idx="881">
                  <c:v>7.2781229568206207E-3</c:v>
                </c:pt>
                <c:pt idx="882">
                  <c:v>1.0467910520660206E-2</c:v>
                </c:pt>
                <c:pt idx="883">
                  <c:v>1.3247799842260433E-2</c:v>
                </c:pt>
                <c:pt idx="884">
                  <c:v>1.4099605507305268E-2</c:v>
                </c:pt>
                <c:pt idx="885">
                  <c:v>1.1946990329736895E-2</c:v>
                </c:pt>
                <c:pt idx="886">
                  <c:v>1.138808243762357E-2</c:v>
                </c:pt>
                <c:pt idx="887">
                  <c:v>1.3001398124731445E-2</c:v>
                </c:pt>
                <c:pt idx="888">
                  <c:v>1.3699953998461467E-2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45D-493D-BB51-6F49FA2E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Less Food &amp; Energy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 Less F&amp;E'!$K$16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'CPI All Items Less F&amp;E'!$J$17:$J$36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'CPI All Items Less F&amp;E'!$K$17:$K$36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5.208333333333333E-3</c:v>
                </c:pt>
                <c:pt idx="3">
                  <c:v>2.6041666666666665E-3</c:v>
                </c:pt>
                <c:pt idx="4">
                  <c:v>2.6041666666666665E-3</c:v>
                </c:pt>
                <c:pt idx="5">
                  <c:v>5.208333333333333E-3</c:v>
                </c:pt>
                <c:pt idx="6">
                  <c:v>0.16276041666666666</c:v>
                </c:pt>
                <c:pt idx="7">
                  <c:v>0.20182291666666666</c:v>
                </c:pt>
                <c:pt idx="8">
                  <c:v>0.21875</c:v>
                </c:pt>
                <c:pt idx="9">
                  <c:v>0.1796875</c:v>
                </c:pt>
                <c:pt idx="10">
                  <c:v>5.9895833333333336E-2</c:v>
                </c:pt>
                <c:pt idx="11">
                  <c:v>6.25E-2</c:v>
                </c:pt>
                <c:pt idx="12">
                  <c:v>2.9947916666666668E-2</c:v>
                </c:pt>
                <c:pt idx="13">
                  <c:v>2.6041666666666668E-2</c:v>
                </c:pt>
                <c:pt idx="14">
                  <c:v>7.8125E-3</c:v>
                </c:pt>
                <c:pt idx="15">
                  <c:v>1.0416666666666666E-2</c:v>
                </c:pt>
                <c:pt idx="16">
                  <c:v>1.0416666666666666E-2</c:v>
                </c:pt>
                <c:pt idx="17">
                  <c:v>5.208333333333333E-3</c:v>
                </c:pt>
                <c:pt idx="18">
                  <c:v>3.90625E-3</c:v>
                </c:pt>
                <c:pt idx="19">
                  <c:v>5.208333333333333E-3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3-4DAB-9F4E-A0F2A9C4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CPI All Items Less Food &amp; Energy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 Less F&amp;E'!$R$16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'CPI All Items Less F&amp;E'!$Q$17:$Q$36</c:f>
              <c:strCache>
                <c:ptCount val="20"/>
                <c:pt idx="0">
                  <c:v>Less than -2.00%</c:v>
                </c:pt>
                <c:pt idx="1">
                  <c:v>-2.00% to -1.00%</c:v>
                </c:pt>
                <c:pt idx="2">
                  <c:v>-1.00% to 0.00%</c:v>
                </c:pt>
                <c:pt idx="3">
                  <c:v>0.00% to 1.00%</c:v>
                </c:pt>
                <c:pt idx="4">
                  <c:v>1.00% to 2.00%</c:v>
                </c:pt>
                <c:pt idx="5">
                  <c:v>2.00% to 3.00%</c:v>
                </c:pt>
                <c:pt idx="6">
                  <c:v>3.00% to 4.00%</c:v>
                </c:pt>
                <c:pt idx="7">
                  <c:v>4.00% to 5.00%</c:v>
                </c:pt>
                <c:pt idx="8">
                  <c:v>5.00% to 6.00%</c:v>
                </c:pt>
                <c:pt idx="9">
                  <c:v>6.00% to 7.00%</c:v>
                </c:pt>
                <c:pt idx="10">
                  <c:v>7.00% to 8.00%</c:v>
                </c:pt>
                <c:pt idx="11">
                  <c:v>8.00% to 9.00%</c:v>
                </c:pt>
                <c:pt idx="12">
                  <c:v>9.00% to 10.00%</c:v>
                </c:pt>
                <c:pt idx="13">
                  <c:v>10.00% to 11.00%</c:v>
                </c:pt>
                <c:pt idx="14">
                  <c:v>11.00% to 12.00%</c:v>
                </c:pt>
                <c:pt idx="15">
                  <c:v>12.00% to 13.00%</c:v>
                </c:pt>
                <c:pt idx="16">
                  <c:v>13.00% to 14.00%</c:v>
                </c:pt>
                <c:pt idx="17">
                  <c:v>14.00% to 15.00%</c:v>
                </c:pt>
                <c:pt idx="18">
                  <c:v>15.00% to 16.00%</c:v>
                </c:pt>
                <c:pt idx="19">
                  <c:v>Greater than 16.00%</c:v>
                </c:pt>
              </c:strCache>
            </c:strRef>
          </c:cat>
          <c:val>
            <c:numRef>
              <c:f>'CPI All Items Less F&amp;E'!$R$17:$R$36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2.9062087186261559E-2</c:v>
                </c:pt>
                <c:pt idx="4">
                  <c:v>0.22985468956406868</c:v>
                </c:pt>
                <c:pt idx="5">
                  <c:v>0.30515191545574638</c:v>
                </c:pt>
                <c:pt idx="6">
                  <c:v>0.11096433289299867</c:v>
                </c:pt>
                <c:pt idx="7">
                  <c:v>0.11624834874504623</c:v>
                </c:pt>
                <c:pt idx="8">
                  <c:v>5.6803170409511231E-2</c:v>
                </c:pt>
                <c:pt idx="9">
                  <c:v>6.2087186261558784E-2</c:v>
                </c:pt>
                <c:pt idx="10">
                  <c:v>1.3210039630118891E-2</c:v>
                </c:pt>
                <c:pt idx="11">
                  <c:v>1.1889035667107001E-2</c:v>
                </c:pt>
                <c:pt idx="12">
                  <c:v>2.3778071334214002E-2</c:v>
                </c:pt>
                <c:pt idx="13">
                  <c:v>1.1889035667107001E-2</c:v>
                </c:pt>
                <c:pt idx="14">
                  <c:v>1.7173051519154558E-2</c:v>
                </c:pt>
                <c:pt idx="15">
                  <c:v>7.9260237780713338E-3</c:v>
                </c:pt>
                <c:pt idx="16">
                  <c:v>3.9630118890356669E-3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5-4B14-BFB2-66DD98B6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'CPI All Items Less F&amp;E'!$C$1</c:f>
          <c:strCache>
            <c:ptCount val="1"/>
            <c:pt idx="0">
              <c:v>CPI All Items Less F&amp;E MoM%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 Less F&amp;E'!$C$1</c:f>
              <c:strCache>
                <c:ptCount val="1"/>
                <c:pt idx="0">
                  <c:v>CPI All Items Less F&amp;E MoM%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 Less F&amp;E'!$A$2:$A$2000</c:f>
              <c:numCache>
                <c:formatCode>d\-mmm\-yy</c:formatCode>
                <c:ptCount val="1999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</c:numCache>
            </c:numRef>
          </c:cat>
          <c:val>
            <c:numRef>
              <c:f>'CPI All Items Less F&amp;E'!$C$2:$C$2000</c:f>
              <c:numCache>
                <c:formatCode>0.00%</c:formatCode>
                <c:ptCount val="1999"/>
                <c:pt idx="1">
                  <c:v>3.5087719298245723E-3</c:v>
                </c:pt>
                <c:pt idx="2">
                  <c:v>3.4965034965033226E-3</c:v>
                </c:pt>
                <c:pt idx="3">
                  <c:v>3.4843205574912606E-3</c:v>
                </c:pt>
                <c:pt idx="4">
                  <c:v>0</c:v>
                </c:pt>
                <c:pt idx="5">
                  <c:v>3.4722222222220989E-3</c:v>
                </c:pt>
                <c:pt idx="6">
                  <c:v>3.4602076124568004E-3</c:v>
                </c:pt>
                <c:pt idx="7">
                  <c:v>0</c:v>
                </c:pt>
                <c:pt idx="8">
                  <c:v>3.4482758620690834E-3</c:v>
                </c:pt>
                <c:pt idx="9">
                  <c:v>3.4364261168384758E-3</c:v>
                </c:pt>
                <c:pt idx="10">
                  <c:v>3.4246575342467001E-3</c:v>
                </c:pt>
                <c:pt idx="11">
                  <c:v>0</c:v>
                </c:pt>
                <c:pt idx="12">
                  <c:v>0</c:v>
                </c:pt>
                <c:pt idx="13">
                  <c:v>3.4129692832762792E-3</c:v>
                </c:pt>
                <c:pt idx="14">
                  <c:v>3.4013605442178019E-3</c:v>
                </c:pt>
                <c:pt idx="15">
                  <c:v>0</c:v>
                </c:pt>
                <c:pt idx="16">
                  <c:v>0</c:v>
                </c:pt>
                <c:pt idx="17">
                  <c:v>3.3898305084745228E-3</c:v>
                </c:pt>
                <c:pt idx="18">
                  <c:v>0</c:v>
                </c:pt>
                <c:pt idx="19">
                  <c:v>0</c:v>
                </c:pt>
                <c:pt idx="20">
                  <c:v>3.3783783783782884E-3</c:v>
                </c:pt>
                <c:pt idx="21">
                  <c:v>0</c:v>
                </c:pt>
                <c:pt idx="22">
                  <c:v>3.3670033670034627E-3</c:v>
                </c:pt>
                <c:pt idx="23">
                  <c:v>3.3557046979864058E-3</c:v>
                </c:pt>
                <c:pt idx="24">
                  <c:v>0</c:v>
                </c:pt>
                <c:pt idx="25">
                  <c:v>0</c:v>
                </c:pt>
                <c:pt idx="26">
                  <c:v>3.3444816053511683E-3</c:v>
                </c:pt>
                <c:pt idx="27">
                  <c:v>0</c:v>
                </c:pt>
                <c:pt idx="28">
                  <c:v>3.3333333333334103E-3</c:v>
                </c:pt>
                <c:pt idx="29">
                  <c:v>3.3222591362125353E-3</c:v>
                </c:pt>
                <c:pt idx="30">
                  <c:v>0</c:v>
                </c:pt>
                <c:pt idx="31">
                  <c:v>0</c:v>
                </c:pt>
                <c:pt idx="32">
                  <c:v>3.3112582781458233E-3</c:v>
                </c:pt>
                <c:pt idx="33">
                  <c:v>3.3003300330032292E-3</c:v>
                </c:pt>
                <c:pt idx="34">
                  <c:v>0</c:v>
                </c:pt>
                <c:pt idx="35">
                  <c:v>3.2894736842106198E-3</c:v>
                </c:pt>
                <c:pt idx="36">
                  <c:v>0</c:v>
                </c:pt>
                <c:pt idx="37">
                  <c:v>3.2786885245901232E-3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3.2679738562091387E-3</c:v>
                </c:pt>
                <c:pt idx="42">
                  <c:v>-3.2573289902279035E-3</c:v>
                </c:pt>
                <c:pt idx="43">
                  <c:v>0</c:v>
                </c:pt>
                <c:pt idx="44">
                  <c:v>0</c:v>
                </c:pt>
                <c:pt idx="45">
                  <c:v>6.5359477124182774E-3</c:v>
                </c:pt>
                <c:pt idx="46">
                  <c:v>0</c:v>
                </c:pt>
                <c:pt idx="47">
                  <c:v>-3.2467532467532756E-3</c:v>
                </c:pt>
                <c:pt idx="48">
                  <c:v>3.2573289902280145E-3</c:v>
                </c:pt>
                <c:pt idx="49">
                  <c:v>0</c:v>
                </c:pt>
                <c:pt idx="50">
                  <c:v>3.2467532467532756E-3</c:v>
                </c:pt>
                <c:pt idx="51">
                  <c:v>0</c:v>
                </c:pt>
                <c:pt idx="52">
                  <c:v>0</c:v>
                </c:pt>
                <c:pt idx="53">
                  <c:v>3.2362459546926292E-3</c:v>
                </c:pt>
                <c:pt idx="54">
                  <c:v>0</c:v>
                </c:pt>
                <c:pt idx="55">
                  <c:v>3.225806451612856E-3</c:v>
                </c:pt>
                <c:pt idx="56">
                  <c:v>0</c:v>
                </c:pt>
                <c:pt idx="57">
                  <c:v>0</c:v>
                </c:pt>
                <c:pt idx="58">
                  <c:v>3.215434083601254E-3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3.2051282051281937E-3</c:v>
                </c:pt>
                <c:pt idx="63">
                  <c:v>0</c:v>
                </c:pt>
                <c:pt idx="64">
                  <c:v>3.1948881789136685E-3</c:v>
                </c:pt>
                <c:pt idx="65">
                  <c:v>0</c:v>
                </c:pt>
                <c:pt idx="66">
                  <c:v>0</c:v>
                </c:pt>
                <c:pt idx="67">
                  <c:v>3.1847133757962887E-3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3.1746031746031633E-3</c:v>
                </c:pt>
                <c:pt idx="72">
                  <c:v>-3.1645569620253333E-3</c:v>
                </c:pt>
                <c:pt idx="73">
                  <c:v>3.1746031746031633E-3</c:v>
                </c:pt>
                <c:pt idx="74">
                  <c:v>3.1645569620253333E-3</c:v>
                </c:pt>
                <c:pt idx="75">
                  <c:v>0</c:v>
                </c:pt>
                <c:pt idx="76">
                  <c:v>0</c:v>
                </c:pt>
                <c:pt idx="77">
                  <c:v>3.154574132492094E-3</c:v>
                </c:pt>
                <c:pt idx="78">
                  <c:v>0</c:v>
                </c:pt>
                <c:pt idx="79">
                  <c:v>3.1446540880502027E-3</c:v>
                </c:pt>
                <c:pt idx="80">
                  <c:v>0</c:v>
                </c:pt>
                <c:pt idx="81">
                  <c:v>3.1347962382446415E-3</c:v>
                </c:pt>
                <c:pt idx="82">
                  <c:v>0</c:v>
                </c:pt>
                <c:pt idx="83">
                  <c:v>3.1250000000000444E-3</c:v>
                </c:pt>
                <c:pt idx="84">
                  <c:v>3.1152647975078995E-3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3.1055900621115295E-3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3.0959752321981782E-3</c:v>
                </c:pt>
                <c:pt idx="94">
                  <c:v>3.0864197530864335E-3</c:v>
                </c:pt>
                <c:pt idx="95">
                  <c:v>0</c:v>
                </c:pt>
                <c:pt idx="96">
                  <c:v>3.0769230769231992E-3</c:v>
                </c:pt>
                <c:pt idx="97">
                  <c:v>0</c:v>
                </c:pt>
                <c:pt idx="98">
                  <c:v>0</c:v>
                </c:pt>
                <c:pt idx="99">
                  <c:v>3.0674846625766694E-3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3.0581039755350758E-3</c:v>
                </c:pt>
                <c:pt idx="105">
                  <c:v>0</c:v>
                </c:pt>
                <c:pt idx="106">
                  <c:v>3.0487804878049918E-3</c:v>
                </c:pt>
                <c:pt idx="107">
                  <c:v>3.0395136778116338E-3</c:v>
                </c:pt>
                <c:pt idx="108">
                  <c:v>0</c:v>
                </c:pt>
                <c:pt idx="109">
                  <c:v>3.0303030303031608E-3</c:v>
                </c:pt>
                <c:pt idx="110">
                  <c:v>0</c:v>
                </c:pt>
                <c:pt idx="111">
                  <c:v>6.0422960725075026E-3</c:v>
                </c:pt>
                <c:pt idx="112">
                  <c:v>3.0030030030030463E-3</c:v>
                </c:pt>
                <c:pt idx="113">
                  <c:v>2.9940119760478723E-3</c:v>
                </c:pt>
                <c:pt idx="114">
                  <c:v>2.9850746268658135E-3</c:v>
                </c:pt>
                <c:pt idx="115">
                  <c:v>2.9761904761904656E-3</c:v>
                </c:pt>
                <c:pt idx="116">
                  <c:v>2.9673590504448732E-3</c:v>
                </c:pt>
                <c:pt idx="117">
                  <c:v>5.9171597633136397E-3</c:v>
                </c:pt>
                <c:pt idx="118">
                  <c:v>0</c:v>
                </c:pt>
                <c:pt idx="119">
                  <c:v>2.9411764705882248E-3</c:v>
                </c:pt>
                <c:pt idx="120">
                  <c:v>2.9325513196480912E-3</c:v>
                </c:pt>
                <c:pt idx="121">
                  <c:v>0</c:v>
                </c:pt>
                <c:pt idx="122">
                  <c:v>2.9239766081869956E-3</c:v>
                </c:pt>
                <c:pt idx="123">
                  <c:v>2.9154518950438302E-3</c:v>
                </c:pt>
                <c:pt idx="124">
                  <c:v>2.9069767441860517E-3</c:v>
                </c:pt>
                <c:pt idx="125">
                  <c:v>2.8985507246377384E-3</c:v>
                </c:pt>
                <c:pt idx="126">
                  <c:v>2.8901734104047616E-3</c:v>
                </c:pt>
                <c:pt idx="127">
                  <c:v>5.7636887608067955E-3</c:v>
                </c:pt>
                <c:pt idx="128">
                  <c:v>2.8653295128939771E-3</c:v>
                </c:pt>
                <c:pt idx="129">
                  <c:v>2.8571428571428914E-3</c:v>
                </c:pt>
                <c:pt idx="130">
                  <c:v>2.8490028490029129E-3</c:v>
                </c:pt>
                <c:pt idx="131">
                  <c:v>5.6818181818181213E-3</c:v>
                </c:pt>
                <c:pt idx="132">
                  <c:v>2.8248587570622874E-3</c:v>
                </c:pt>
                <c:pt idx="133">
                  <c:v>5.6338028169014009E-3</c:v>
                </c:pt>
                <c:pt idx="134">
                  <c:v>2.8011204481790397E-3</c:v>
                </c:pt>
                <c:pt idx="135">
                  <c:v>2.7932960893854997E-3</c:v>
                </c:pt>
                <c:pt idx="136">
                  <c:v>2.7855153203342198E-3</c:v>
                </c:pt>
                <c:pt idx="137">
                  <c:v>5.5555555555555358E-3</c:v>
                </c:pt>
                <c:pt idx="138">
                  <c:v>5.5248618784529135E-3</c:v>
                </c:pt>
                <c:pt idx="139">
                  <c:v>2.7472527472527375E-3</c:v>
                </c:pt>
                <c:pt idx="140">
                  <c:v>5.479452054794498E-3</c:v>
                </c:pt>
                <c:pt idx="141">
                  <c:v>5.4495912806538094E-3</c:v>
                </c:pt>
                <c:pt idx="142">
                  <c:v>5.4200542005420349E-3</c:v>
                </c:pt>
                <c:pt idx="143">
                  <c:v>2.6954177897573484E-3</c:v>
                </c:pt>
                <c:pt idx="144">
                  <c:v>2.6881720430105283E-3</c:v>
                </c:pt>
                <c:pt idx="145">
                  <c:v>8.0428954423592547E-3</c:v>
                </c:pt>
                <c:pt idx="146">
                  <c:v>5.3191489361701372E-3</c:v>
                </c:pt>
                <c:pt idx="147">
                  <c:v>7.9365079365081304E-3</c:v>
                </c:pt>
                <c:pt idx="148">
                  <c:v>0</c:v>
                </c:pt>
                <c:pt idx="149">
                  <c:v>5.249343832020914E-3</c:v>
                </c:pt>
                <c:pt idx="150">
                  <c:v>5.2219321148825326E-3</c:v>
                </c:pt>
                <c:pt idx="151">
                  <c:v>5.1948051948051965E-3</c:v>
                </c:pt>
                <c:pt idx="152">
                  <c:v>5.1679586563306845E-3</c:v>
                </c:pt>
                <c:pt idx="153">
                  <c:v>5.1413881748072487E-3</c:v>
                </c:pt>
                <c:pt idx="154">
                  <c:v>2.5575447570331811E-3</c:v>
                </c:pt>
                <c:pt idx="155">
                  <c:v>5.1020408163264808E-3</c:v>
                </c:pt>
                <c:pt idx="156">
                  <c:v>5.0761421319798217E-3</c:v>
                </c:pt>
                <c:pt idx="157">
                  <c:v>5.050505050504972E-3</c:v>
                </c:pt>
                <c:pt idx="158">
                  <c:v>7.5376884422111434E-3</c:v>
                </c:pt>
                <c:pt idx="159">
                  <c:v>7.4812967581046053E-3</c:v>
                </c:pt>
                <c:pt idx="160">
                  <c:v>2.4752475247524774E-3</c:v>
                </c:pt>
                <c:pt idx="161">
                  <c:v>7.4074074074073071E-3</c:v>
                </c:pt>
                <c:pt idx="162">
                  <c:v>2.450980392156854E-3</c:v>
                </c:pt>
                <c:pt idx="163">
                  <c:v>4.8899755501223829E-3</c:v>
                </c:pt>
                <c:pt idx="164">
                  <c:v>4.8661800486617945E-3</c:v>
                </c:pt>
                <c:pt idx="165">
                  <c:v>4.8426150121065881E-3</c:v>
                </c:pt>
                <c:pt idx="166">
                  <c:v>7.2289156626506035E-3</c:v>
                </c:pt>
                <c:pt idx="167">
                  <c:v>4.784688995215447E-3</c:v>
                </c:pt>
                <c:pt idx="168">
                  <c:v>2.3809523809523725E-3</c:v>
                </c:pt>
                <c:pt idx="169">
                  <c:v>2.3752969121140222E-3</c:v>
                </c:pt>
                <c:pt idx="170">
                  <c:v>0</c:v>
                </c:pt>
                <c:pt idx="171">
                  <c:v>4.7393364928909332E-3</c:v>
                </c:pt>
                <c:pt idx="172">
                  <c:v>4.7169811320755262E-3</c:v>
                </c:pt>
                <c:pt idx="173">
                  <c:v>4.6948356807510194E-3</c:v>
                </c:pt>
                <c:pt idx="174">
                  <c:v>2.3364485981309802E-3</c:v>
                </c:pt>
                <c:pt idx="175">
                  <c:v>2.3310023310023631E-3</c:v>
                </c:pt>
                <c:pt idx="176">
                  <c:v>0</c:v>
                </c:pt>
                <c:pt idx="177">
                  <c:v>2.3255813953488857E-3</c:v>
                </c:pt>
                <c:pt idx="178">
                  <c:v>2.3201856148491462E-3</c:v>
                </c:pt>
                <c:pt idx="179">
                  <c:v>2.3148148148146586E-3</c:v>
                </c:pt>
                <c:pt idx="180">
                  <c:v>4.6189376443419583E-3</c:v>
                </c:pt>
                <c:pt idx="181">
                  <c:v>2.2988505747125743E-3</c:v>
                </c:pt>
                <c:pt idx="182">
                  <c:v>0</c:v>
                </c:pt>
                <c:pt idx="183">
                  <c:v>4.5871559633026138E-3</c:v>
                </c:pt>
                <c:pt idx="184">
                  <c:v>2.2831050228311334E-3</c:v>
                </c:pt>
                <c:pt idx="185">
                  <c:v>2.277904328018332E-3</c:v>
                </c:pt>
                <c:pt idx="186">
                  <c:v>2.2727272727272041E-3</c:v>
                </c:pt>
                <c:pt idx="187">
                  <c:v>4.5351473922901064E-3</c:v>
                </c:pt>
                <c:pt idx="188">
                  <c:v>0</c:v>
                </c:pt>
                <c:pt idx="189">
                  <c:v>2.2573363431150906E-3</c:v>
                </c:pt>
                <c:pt idx="190">
                  <c:v>0</c:v>
                </c:pt>
                <c:pt idx="191">
                  <c:v>4.5045045045044585E-3</c:v>
                </c:pt>
                <c:pt idx="192">
                  <c:v>0</c:v>
                </c:pt>
                <c:pt idx="193">
                  <c:v>4.484304932735439E-3</c:v>
                </c:pt>
                <c:pt idx="194">
                  <c:v>4.4642857142858094E-3</c:v>
                </c:pt>
                <c:pt idx="195">
                  <c:v>2.2222222222223476E-3</c:v>
                </c:pt>
                <c:pt idx="196">
                  <c:v>4.4345898004434225E-3</c:v>
                </c:pt>
                <c:pt idx="197">
                  <c:v>2.2075055187638082E-3</c:v>
                </c:pt>
                <c:pt idx="198">
                  <c:v>2.2026431718062955E-3</c:v>
                </c:pt>
                <c:pt idx="199">
                  <c:v>4.39560439560438E-3</c:v>
                </c:pt>
                <c:pt idx="200">
                  <c:v>6.5645514223193757E-3</c:v>
                </c:pt>
                <c:pt idx="201">
                  <c:v>6.5217391304346339E-3</c:v>
                </c:pt>
                <c:pt idx="202">
                  <c:v>4.3196544276458138E-3</c:v>
                </c:pt>
                <c:pt idx="203">
                  <c:v>4.3010752688172893E-3</c:v>
                </c:pt>
                <c:pt idx="204">
                  <c:v>4.2826552462524869E-3</c:v>
                </c:pt>
                <c:pt idx="205">
                  <c:v>6.3965884861407751E-3</c:v>
                </c:pt>
                <c:pt idx="206">
                  <c:v>8.4745762711864181E-3</c:v>
                </c:pt>
                <c:pt idx="207">
                  <c:v>6.302521008403339E-3</c:v>
                </c:pt>
                <c:pt idx="208">
                  <c:v>1.2526096033403045E-2</c:v>
                </c:pt>
                <c:pt idx="209">
                  <c:v>1.0309278350515427E-2</c:v>
                </c:pt>
                <c:pt idx="210">
                  <c:v>1.0204081632652962E-2</c:v>
                </c:pt>
                <c:pt idx="211">
                  <c:v>1.4141414141414232E-2</c:v>
                </c:pt>
                <c:pt idx="212">
                  <c:v>9.960159362549792E-3</c:v>
                </c:pt>
                <c:pt idx="213">
                  <c:v>9.8619329388560661E-3</c:v>
                </c:pt>
                <c:pt idx="214">
                  <c:v>7.8125E-3</c:v>
                </c:pt>
                <c:pt idx="215">
                  <c:v>7.7519379844961378E-3</c:v>
                </c:pt>
                <c:pt idx="216">
                  <c:v>5.7692307692307487E-3</c:v>
                </c:pt>
                <c:pt idx="217">
                  <c:v>9.5602294455066072E-3</c:v>
                </c:pt>
                <c:pt idx="218">
                  <c:v>3.7878787878788955E-3</c:v>
                </c:pt>
                <c:pt idx="219">
                  <c:v>5.6603773584904538E-3</c:v>
                </c:pt>
                <c:pt idx="220">
                  <c:v>3.7523452157599557E-3</c:v>
                </c:pt>
                <c:pt idx="221">
                  <c:v>5.6074766355138639E-3</c:v>
                </c:pt>
                <c:pt idx="222">
                  <c:v>3.7174721189592308E-3</c:v>
                </c:pt>
                <c:pt idx="223">
                  <c:v>3.7037037037037646E-3</c:v>
                </c:pt>
                <c:pt idx="224">
                  <c:v>5.5350553505535416E-3</c:v>
                </c:pt>
                <c:pt idx="225">
                  <c:v>5.5045871559633586E-3</c:v>
                </c:pt>
                <c:pt idx="226">
                  <c:v>7.2992700729928028E-3</c:v>
                </c:pt>
                <c:pt idx="227">
                  <c:v>5.4347826086955653E-3</c:v>
                </c:pt>
                <c:pt idx="228">
                  <c:v>7.2072072072071336E-3</c:v>
                </c:pt>
                <c:pt idx="229">
                  <c:v>5.3667262969590013E-3</c:v>
                </c:pt>
                <c:pt idx="230">
                  <c:v>5.3380782918148739E-3</c:v>
                </c:pt>
                <c:pt idx="231">
                  <c:v>3.5398230088496963E-3</c:v>
                </c:pt>
                <c:pt idx="232">
                  <c:v>5.2910052910053462E-3</c:v>
                </c:pt>
                <c:pt idx="233">
                  <c:v>3.5087719298245723E-3</c:v>
                </c:pt>
                <c:pt idx="234">
                  <c:v>6.9930069930068672E-3</c:v>
                </c:pt>
                <c:pt idx="235">
                  <c:v>5.2083333333332593E-3</c:v>
                </c:pt>
                <c:pt idx="236">
                  <c:v>5.1813471502590858E-3</c:v>
                </c:pt>
                <c:pt idx="237">
                  <c:v>5.1546391752577136E-3</c:v>
                </c:pt>
                <c:pt idx="238">
                  <c:v>3.4188034188034067E-3</c:v>
                </c:pt>
                <c:pt idx="239">
                  <c:v>3.4071550255536653E-3</c:v>
                </c:pt>
                <c:pt idx="240">
                  <c:v>6.7911714770798604E-3</c:v>
                </c:pt>
                <c:pt idx="241">
                  <c:v>6.7453625632378778E-3</c:v>
                </c:pt>
                <c:pt idx="242">
                  <c:v>5.0251256281406143E-3</c:v>
                </c:pt>
                <c:pt idx="243">
                  <c:v>4.9999999999998934E-3</c:v>
                </c:pt>
                <c:pt idx="244">
                  <c:v>4.9751243781095411E-3</c:v>
                </c:pt>
                <c:pt idx="245">
                  <c:v>6.6006600660066805E-3</c:v>
                </c:pt>
                <c:pt idx="246">
                  <c:v>3.2786885245901232E-3</c:v>
                </c:pt>
                <c:pt idx="247">
                  <c:v>4.9019607843137081E-3</c:v>
                </c:pt>
                <c:pt idx="248">
                  <c:v>4.8780487804878092E-3</c:v>
                </c:pt>
                <c:pt idx="249">
                  <c:v>3.2362459546926292E-3</c:v>
                </c:pt>
                <c:pt idx="250">
                  <c:v>4.8387096774193949E-3</c:v>
                </c:pt>
                <c:pt idx="251">
                  <c:v>6.4205457463886173E-3</c:v>
                </c:pt>
                <c:pt idx="252">
                  <c:v>6.3795853269537073E-3</c:v>
                </c:pt>
                <c:pt idx="253">
                  <c:v>4.7543581616480424E-3</c:v>
                </c:pt>
                <c:pt idx="254">
                  <c:v>6.3091482649841879E-3</c:v>
                </c:pt>
                <c:pt idx="255">
                  <c:v>7.8369905956112706E-3</c:v>
                </c:pt>
                <c:pt idx="256">
                  <c:v>6.2208398133749565E-3</c:v>
                </c:pt>
                <c:pt idx="257">
                  <c:v>7.7279752704790816E-3</c:v>
                </c:pt>
                <c:pt idx="258">
                  <c:v>6.1349693251533388E-3</c:v>
                </c:pt>
                <c:pt idx="259">
                  <c:v>7.6219512195121464E-3</c:v>
                </c:pt>
                <c:pt idx="260">
                  <c:v>9.0771558245084094E-3</c:v>
                </c:pt>
                <c:pt idx="261">
                  <c:v>7.496251874062887E-3</c:v>
                </c:pt>
                <c:pt idx="262">
                  <c:v>5.9523809523809312E-3</c:v>
                </c:pt>
                <c:pt idx="263">
                  <c:v>5.9171597633136397E-3</c:v>
                </c:pt>
                <c:pt idx="264">
                  <c:v>7.3529411764705621E-3</c:v>
                </c:pt>
                <c:pt idx="265">
                  <c:v>1.0218978102189746E-2</c:v>
                </c:pt>
                <c:pt idx="266">
                  <c:v>8.6705202312138407E-3</c:v>
                </c:pt>
                <c:pt idx="267">
                  <c:v>7.1633237822350537E-3</c:v>
                </c:pt>
                <c:pt idx="268">
                  <c:v>7.1123755334281391E-3</c:v>
                </c:pt>
                <c:pt idx="269">
                  <c:v>7.0621468926552744E-3</c:v>
                </c:pt>
                <c:pt idx="270">
                  <c:v>8.4151472650773051E-3</c:v>
                </c:pt>
                <c:pt idx="271">
                  <c:v>1.1126564673157091E-2</c:v>
                </c:pt>
                <c:pt idx="272">
                  <c:v>8.2530949105914519E-3</c:v>
                </c:pt>
                <c:pt idx="273">
                  <c:v>9.5497953615280018E-3</c:v>
                </c:pt>
                <c:pt idx="274">
                  <c:v>1.08108108108107E-2</c:v>
                </c:pt>
                <c:pt idx="275">
                  <c:v>1.2032085561497485E-2</c:v>
                </c:pt>
                <c:pt idx="276">
                  <c:v>1.3210039630118908E-2</c:v>
                </c:pt>
                <c:pt idx="277">
                  <c:v>1.0430247718383301E-2</c:v>
                </c:pt>
                <c:pt idx="278">
                  <c:v>1.4193548387096744E-2</c:v>
                </c:pt>
                <c:pt idx="279">
                  <c:v>1.1450381679389388E-2</c:v>
                </c:pt>
                <c:pt idx="280">
                  <c:v>7.547169811320753E-3</c:v>
                </c:pt>
                <c:pt idx="281">
                  <c:v>1.1235955056179803E-2</c:v>
                </c:pt>
                <c:pt idx="282">
                  <c:v>-2.4691358024692134E-3</c:v>
                </c:pt>
                <c:pt idx="283">
                  <c:v>6.1881188118810826E-3</c:v>
                </c:pt>
                <c:pt idx="284">
                  <c:v>9.8400984009838766E-3</c:v>
                </c:pt>
                <c:pt idx="285">
                  <c:v>1.0962241169305775E-2</c:v>
                </c:pt>
                <c:pt idx="286">
                  <c:v>1.0843373493975905E-2</c:v>
                </c:pt>
                <c:pt idx="287">
                  <c:v>1.1918951132300348E-2</c:v>
                </c:pt>
                <c:pt idx="288">
                  <c:v>5.8892815076561078E-3</c:v>
                </c:pt>
                <c:pt idx="289">
                  <c:v>5.8548009367680454E-3</c:v>
                </c:pt>
                <c:pt idx="290">
                  <c:v>5.8207217694994373E-3</c:v>
                </c:pt>
                <c:pt idx="291">
                  <c:v>6.9444444444444198E-3</c:v>
                </c:pt>
                <c:pt idx="292">
                  <c:v>9.1954022988505191E-3</c:v>
                </c:pt>
                <c:pt idx="293">
                  <c:v>9.1116173120728838E-3</c:v>
                </c:pt>
                <c:pt idx="294">
                  <c:v>1.3544018058690765E-2</c:v>
                </c:pt>
                <c:pt idx="295">
                  <c:v>1.0022271714922093E-2</c:v>
                </c:pt>
                <c:pt idx="296">
                  <c:v>1.2127894156560126E-2</c:v>
                </c:pt>
                <c:pt idx="297">
                  <c:v>3.2679738562091387E-3</c:v>
                </c:pt>
                <c:pt idx="298">
                  <c:v>4.3431053203040193E-3</c:v>
                </c:pt>
                <c:pt idx="299">
                  <c:v>5.4054054054053502E-3</c:v>
                </c:pt>
                <c:pt idx="300">
                  <c:v>3.225806451612856E-3</c:v>
                </c:pt>
                <c:pt idx="301">
                  <c:v>5.3590568060022381E-3</c:v>
                </c:pt>
                <c:pt idx="302">
                  <c:v>1.0660980810235365E-3</c:v>
                </c:pt>
                <c:pt idx="303">
                  <c:v>8.5197018104365974E-3</c:v>
                </c:pt>
                <c:pt idx="304">
                  <c:v>7.3917634635691787E-3</c:v>
                </c:pt>
                <c:pt idx="305">
                  <c:v>7.3375262054506951E-3</c:v>
                </c:pt>
                <c:pt idx="306">
                  <c:v>6.2434963579605096E-3</c:v>
                </c:pt>
                <c:pt idx="307">
                  <c:v>4.1365046535677408E-3</c:v>
                </c:pt>
                <c:pt idx="308">
                  <c:v>1.029866117404854E-3</c:v>
                </c:pt>
                <c:pt idx="309">
                  <c:v>3.0864197530864335E-3</c:v>
                </c:pt>
                <c:pt idx="310">
                  <c:v>-2.0512820512821328E-3</c:v>
                </c:pt>
                <c:pt idx="311">
                  <c:v>-1.0277492291880241E-3</c:v>
                </c:pt>
                <c:pt idx="312">
                  <c:v>4.1152263374484299E-3</c:v>
                </c:pt>
                <c:pt idx="313">
                  <c:v>4.098360655737654E-3</c:v>
                </c:pt>
                <c:pt idx="314">
                  <c:v>2.0408163265306367E-3</c:v>
                </c:pt>
                <c:pt idx="315">
                  <c:v>4.0733197556006573E-3</c:v>
                </c:pt>
                <c:pt idx="316">
                  <c:v>3.0425963488844854E-3</c:v>
                </c:pt>
                <c:pt idx="317">
                  <c:v>3.0333670374114163E-3</c:v>
                </c:pt>
                <c:pt idx="318">
                  <c:v>6.0483870967742437E-3</c:v>
                </c:pt>
                <c:pt idx="319">
                  <c:v>3.0060120240480437E-3</c:v>
                </c:pt>
                <c:pt idx="320">
                  <c:v>3.9960039960040827E-3</c:v>
                </c:pt>
                <c:pt idx="321">
                  <c:v>4.9751243781095411E-3</c:v>
                </c:pt>
                <c:pt idx="322">
                  <c:v>4.9504950495049549E-3</c:v>
                </c:pt>
                <c:pt idx="323">
                  <c:v>2.9556650246305161E-3</c:v>
                </c:pt>
                <c:pt idx="324">
                  <c:v>6.8762278978389269E-3</c:v>
                </c:pt>
                <c:pt idx="325">
                  <c:v>2.9268292682926855E-3</c:v>
                </c:pt>
                <c:pt idx="326">
                  <c:v>3.8910505836575737E-3</c:v>
                </c:pt>
                <c:pt idx="327">
                  <c:v>4.8449612403100861E-3</c:v>
                </c:pt>
                <c:pt idx="328">
                  <c:v>3.8572806171648377E-3</c:v>
                </c:pt>
                <c:pt idx="329">
                  <c:v>3.842459173871271E-3</c:v>
                </c:pt>
                <c:pt idx="330">
                  <c:v>4.7846889952152249E-3</c:v>
                </c:pt>
                <c:pt idx="331">
                  <c:v>3.8095238095239292E-3</c:v>
                </c:pt>
                <c:pt idx="332">
                  <c:v>3.7950664136621182E-3</c:v>
                </c:pt>
                <c:pt idx="333">
                  <c:v>3.780718336483968E-3</c:v>
                </c:pt>
                <c:pt idx="334">
                  <c:v>1.8832391713747842E-3</c:v>
                </c:pt>
                <c:pt idx="335">
                  <c:v>3.759398496240518E-3</c:v>
                </c:pt>
                <c:pt idx="336">
                  <c:v>2.8089887640450062E-3</c:v>
                </c:pt>
                <c:pt idx="337">
                  <c:v>5.6022408963585235E-3</c:v>
                </c:pt>
                <c:pt idx="338">
                  <c:v>3.714020427112219E-3</c:v>
                </c:pt>
                <c:pt idx="339">
                  <c:v>2.7752081406107187E-3</c:v>
                </c:pt>
                <c:pt idx="340">
                  <c:v>3.6900369003689537E-3</c:v>
                </c:pt>
                <c:pt idx="341">
                  <c:v>2.7573529411764053E-3</c:v>
                </c:pt>
                <c:pt idx="342">
                  <c:v>2.749770852429112E-3</c:v>
                </c:pt>
                <c:pt idx="343">
                  <c:v>3.6563071297988081E-3</c:v>
                </c:pt>
                <c:pt idx="344">
                  <c:v>1.8214936247722413E-3</c:v>
                </c:pt>
                <c:pt idx="345">
                  <c:v>4.5454545454546302E-3</c:v>
                </c:pt>
                <c:pt idx="346">
                  <c:v>5.4298642533936459E-3</c:v>
                </c:pt>
                <c:pt idx="347">
                  <c:v>2.7002700270029045E-3</c:v>
                </c:pt>
                <c:pt idx="348">
                  <c:v>4.4883303411131781E-3</c:v>
                </c:pt>
                <c:pt idx="349">
                  <c:v>2.6809651474530849E-3</c:v>
                </c:pt>
                <c:pt idx="350">
                  <c:v>2.673796791443861E-3</c:v>
                </c:pt>
                <c:pt idx="351">
                  <c:v>3.555555555555534E-3</c:v>
                </c:pt>
                <c:pt idx="352">
                  <c:v>1.771479185119551E-3</c:v>
                </c:pt>
                <c:pt idx="353">
                  <c:v>2.6525198938993633E-3</c:v>
                </c:pt>
                <c:pt idx="354">
                  <c:v>3.5273368606700828E-3</c:v>
                </c:pt>
                <c:pt idx="355">
                  <c:v>3.5149384885764245E-3</c:v>
                </c:pt>
                <c:pt idx="356">
                  <c:v>3.5026269702276291E-3</c:v>
                </c:pt>
                <c:pt idx="357">
                  <c:v>3.4904013961605251E-3</c:v>
                </c:pt>
                <c:pt idx="358">
                  <c:v>2.6086956521738092E-3</c:v>
                </c:pt>
                <c:pt idx="359">
                  <c:v>2.6019080659149818E-3</c:v>
                </c:pt>
                <c:pt idx="360">
                  <c:v>2.5951557093426558E-3</c:v>
                </c:pt>
                <c:pt idx="361">
                  <c:v>2.5884383088869978E-3</c:v>
                </c:pt>
                <c:pt idx="362">
                  <c:v>3.4423407917383297E-3</c:v>
                </c:pt>
                <c:pt idx="363">
                  <c:v>6.0034305317324677E-3</c:v>
                </c:pt>
                <c:pt idx="364">
                  <c:v>3.4100596760444635E-3</c:v>
                </c:pt>
                <c:pt idx="365">
                  <c:v>1.6992353440952179E-3</c:v>
                </c:pt>
                <c:pt idx="366">
                  <c:v>3.392705682782049E-3</c:v>
                </c:pt>
                <c:pt idx="367">
                  <c:v>3.3812341504648735E-3</c:v>
                </c:pt>
                <c:pt idx="368">
                  <c:v>4.2122999157538921E-3</c:v>
                </c:pt>
                <c:pt idx="369">
                  <c:v>5.0335570469797197E-3</c:v>
                </c:pt>
                <c:pt idx="370">
                  <c:v>2.5041736227044975E-3</c:v>
                </c:pt>
                <c:pt idx="371">
                  <c:v>2.4979184013322886E-3</c:v>
                </c:pt>
                <c:pt idx="372">
                  <c:v>4.1528239202657247E-3</c:v>
                </c:pt>
                <c:pt idx="373">
                  <c:v>2.4813895781636841E-3</c:v>
                </c:pt>
                <c:pt idx="374">
                  <c:v>4.1254125412542031E-3</c:v>
                </c:pt>
                <c:pt idx="375">
                  <c:v>4.9301561216104073E-3</c:v>
                </c:pt>
                <c:pt idx="376">
                  <c:v>3.270645952575757E-3</c:v>
                </c:pt>
                <c:pt idx="377">
                  <c:v>4.0749796251018378E-3</c:v>
                </c:pt>
                <c:pt idx="378">
                  <c:v>3.2467532467532756E-3</c:v>
                </c:pt>
                <c:pt idx="379">
                  <c:v>3.2362459546926292E-3</c:v>
                </c:pt>
                <c:pt idx="380">
                  <c:v>5.6451612903225534E-3</c:v>
                </c:pt>
                <c:pt idx="381">
                  <c:v>4.0096230954289602E-3</c:v>
                </c:pt>
                <c:pt idx="382">
                  <c:v>3.1948881789136685E-3</c:v>
                </c:pt>
                <c:pt idx="383">
                  <c:v>3.1847133757962887E-3</c:v>
                </c:pt>
                <c:pt idx="384">
                  <c:v>3.9682539682539542E-3</c:v>
                </c:pt>
                <c:pt idx="385">
                  <c:v>3.1620553359683612E-3</c:v>
                </c:pt>
                <c:pt idx="386">
                  <c:v>3.9401103230889412E-3</c:v>
                </c:pt>
                <c:pt idx="387">
                  <c:v>3.1397174254317317E-3</c:v>
                </c:pt>
                <c:pt idx="388">
                  <c:v>3.9123630672928122E-3</c:v>
                </c:pt>
                <c:pt idx="389">
                  <c:v>3.8971161340608518E-3</c:v>
                </c:pt>
                <c:pt idx="390">
                  <c:v>3.1055900621115295E-3</c:v>
                </c:pt>
                <c:pt idx="391">
                  <c:v>2.3219814241486336E-3</c:v>
                </c:pt>
                <c:pt idx="392">
                  <c:v>3.0888030888032159E-3</c:v>
                </c:pt>
                <c:pt idx="393">
                  <c:v>5.388760585065322E-3</c:v>
                </c:pt>
                <c:pt idx="394">
                  <c:v>3.8284839203674981E-3</c:v>
                </c:pt>
                <c:pt idx="395">
                  <c:v>3.8138825324181003E-3</c:v>
                </c:pt>
                <c:pt idx="396">
                  <c:v>3.7993920972645423E-3</c:v>
                </c:pt>
                <c:pt idx="397">
                  <c:v>4.5420136260407862E-3</c:v>
                </c:pt>
                <c:pt idx="398">
                  <c:v>6.0286360211003753E-3</c:v>
                </c:pt>
                <c:pt idx="399">
                  <c:v>3.7453183520599342E-3</c:v>
                </c:pt>
                <c:pt idx="400">
                  <c:v>2.9850746268658135E-3</c:v>
                </c:pt>
                <c:pt idx="401">
                  <c:v>5.2083333333332593E-3</c:v>
                </c:pt>
                <c:pt idx="402">
                  <c:v>5.1813471502590858E-3</c:v>
                </c:pt>
                <c:pt idx="403">
                  <c:v>5.8910162002945299E-3</c:v>
                </c:pt>
                <c:pt idx="404">
                  <c:v>3.6603221083455484E-3</c:v>
                </c:pt>
                <c:pt idx="405">
                  <c:v>3.6469730123998012E-3</c:v>
                </c:pt>
                <c:pt idx="406">
                  <c:v>2.9069767441860517E-3</c:v>
                </c:pt>
                <c:pt idx="407">
                  <c:v>4.3478260869564966E-3</c:v>
                </c:pt>
                <c:pt idx="408">
                  <c:v>6.4935064935065512E-3</c:v>
                </c:pt>
                <c:pt idx="409">
                  <c:v>5.0179211469534302E-3</c:v>
                </c:pt>
                <c:pt idx="410">
                  <c:v>2.1398002853068032E-3</c:v>
                </c:pt>
                <c:pt idx="411">
                  <c:v>2.846975088967918E-3</c:v>
                </c:pt>
                <c:pt idx="412">
                  <c:v>2.8388928317957252E-3</c:v>
                </c:pt>
                <c:pt idx="413">
                  <c:v>3.5385704175512345E-3</c:v>
                </c:pt>
                <c:pt idx="414">
                  <c:v>3.5260930888576514E-3</c:v>
                </c:pt>
                <c:pt idx="415">
                  <c:v>4.2164441321153046E-3</c:v>
                </c:pt>
                <c:pt idx="416">
                  <c:v>3.4989503149054357E-3</c:v>
                </c:pt>
                <c:pt idx="417">
                  <c:v>2.0920502092049986E-3</c:v>
                </c:pt>
                <c:pt idx="418">
                  <c:v>3.4794711203895989E-3</c:v>
                </c:pt>
                <c:pt idx="419">
                  <c:v>3.4674063800277377E-3</c:v>
                </c:pt>
                <c:pt idx="420">
                  <c:v>2.7643400138217533E-3</c:v>
                </c:pt>
                <c:pt idx="421">
                  <c:v>2.0675396278428959E-3</c:v>
                </c:pt>
                <c:pt idx="422">
                  <c:v>3.4387895460796791E-3</c:v>
                </c:pt>
                <c:pt idx="423">
                  <c:v>2.7416038382455099E-3</c:v>
                </c:pt>
                <c:pt idx="424">
                  <c:v>3.4176349965824304E-3</c:v>
                </c:pt>
                <c:pt idx="425">
                  <c:v>2.043596730245012E-3</c:v>
                </c:pt>
                <c:pt idx="426">
                  <c:v>3.3990482664854049E-3</c:v>
                </c:pt>
                <c:pt idx="427">
                  <c:v>2.0325203252034019E-3</c:v>
                </c:pt>
                <c:pt idx="428">
                  <c:v>1.3522650439485862E-3</c:v>
                </c:pt>
                <c:pt idx="429">
                  <c:v>4.7265361242405657E-3</c:v>
                </c:pt>
                <c:pt idx="430">
                  <c:v>2.6881720430105283E-3</c:v>
                </c:pt>
                <c:pt idx="431">
                  <c:v>2.6809651474530849E-3</c:v>
                </c:pt>
                <c:pt idx="432">
                  <c:v>3.3422459893048817E-3</c:v>
                </c:pt>
                <c:pt idx="433">
                  <c:v>3.3311125916055673E-3</c:v>
                </c:pt>
                <c:pt idx="434">
                  <c:v>1.3280212483401943E-3</c:v>
                </c:pt>
                <c:pt idx="435">
                  <c:v>3.9787798408488229E-3</c:v>
                </c:pt>
                <c:pt idx="436">
                  <c:v>2.6420079260238705E-3</c:v>
                </c:pt>
                <c:pt idx="437">
                  <c:v>1.9762845849802257E-3</c:v>
                </c:pt>
                <c:pt idx="438">
                  <c:v>1.3149243918475495E-3</c:v>
                </c:pt>
                <c:pt idx="439">
                  <c:v>3.2829940906107247E-3</c:v>
                </c:pt>
                <c:pt idx="440">
                  <c:v>6.544502617800152E-4</c:v>
                </c:pt>
                <c:pt idx="441">
                  <c:v>3.2701111837802888E-3</c:v>
                </c:pt>
                <c:pt idx="442">
                  <c:v>3.2594524119948787E-3</c:v>
                </c:pt>
                <c:pt idx="443">
                  <c:v>2.5990903183885639E-3</c:v>
                </c:pt>
                <c:pt idx="444">
                  <c:v>1.2961762799739152E-3</c:v>
                </c:pt>
                <c:pt idx="445">
                  <c:v>1.9417475728156219E-3</c:v>
                </c:pt>
                <c:pt idx="446">
                  <c:v>3.2299741602066501E-3</c:v>
                </c:pt>
                <c:pt idx="447">
                  <c:v>1.2878300064391723E-3</c:v>
                </c:pt>
                <c:pt idx="448">
                  <c:v>2.5723472668810476E-3</c:v>
                </c:pt>
                <c:pt idx="449">
                  <c:v>3.207184092366866E-3</c:v>
                </c:pt>
                <c:pt idx="450">
                  <c:v>1.9181585677747748E-3</c:v>
                </c:pt>
                <c:pt idx="451">
                  <c:v>2.552648372686761E-3</c:v>
                </c:pt>
                <c:pt idx="452">
                  <c:v>2.5461489497136114E-3</c:v>
                </c:pt>
                <c:pt idx="453">
                  <c:v>1.9047619047620756E-3</c:v>
                </c:pt>
                <c:pt idx="454">
                  <c:v>2.5348542458807355E-3</c:v>
                </c:pt>
                <c:pt idx="455">
                  <c:v>6.3211125158035841E-4</c:v>
                </c:pt>
                <c:pt idx="456">
                  <c:v>4.4219835754895076E-3</c:v>
                </c:pt>
                <c:pt idx="457">
                  <c:v>2.515723270440251E-3</c:v>
                </c:pt>
                <c:pt idx="458">
                  <c:v>3.1367628607277265E-3</c:v>
                </c:pt>
                <c:pt idx="459">
                  <c:v>3.1269543464664817E-3</c:v>
                </c:pt>
                <c:pt idx="460">
                  <c:v>1.8703241895261513E-3</c:v>
                </c:pt>
                <c:pt idx="461">
                  <c:v>2.4891101431239182E-3</c:v>
                </c:pt>
                <c:pt idx="462">
                  <c:v>1.8621973929238145E-3</c:v>
                </c:pt>
                <c:pt idx="463">
                  <c:v>2.4783147459728205E-3</c:v>
                </c:pt>
                <c:pt idx="464">
                  <c:v>2.4721878862792313E-3</c:v>
                </c:pt>
                <c:pt idx="465">
                  <c:v>3.0826140567201676E-3</c:v>
                </c:pt>
                <c:pt idx="466">
                  <c:v>1.8438844499077955E-3</c:v>
                </c:pt>
                <c:pt idx="467">
                  <c:v>6.1349693251533388E-4</c:v>
                </c:pt>
                <c:pt idx="468">
                  <c:v>3.6787247087675112E-3</c:v>
                </c:pt>
                <c:pt idx="469">
                  <c:v>1.8326206475260953E-3</c:v>
                </c:pt>
                <c:pt idx="470">
                  <c:v>2.4390243902439046E-3</c:v>
                </c:pt>
                <c:pt idx="471">
                  <c:v>1.2165450121652821E-3</c:v>
                </c:pt>
                <c:pt idx="472">
                  <c:v>2.430133657351119E-3</c:v>
                </c:pt>
                <c:pt idx="473">
                  <c:v>2.4242424242424399E-3</c:v>
                </c:pt>
                <c:pt idx="474">
                  <c:v>1.8137847642079041E-3</c:v>
                </c:pt>
                <c:pt idx="475">
                  <c:v>1.8105009052504784E-3</c:v>
                </c:pt>
                <c:pt idx="476">
                  <c:v>3.0120481927711218E-3</c:v>
                </c:pt>
                <c:pt idx="477">
                  <c:v>1.8018018018017834E-3</c:v>
                </c:pt>
                <c:pt idx="478">
                  <c:v>2.3980815347719453E-3</c:v>
                </c:pt>
                <c:pt idx="479">
                  <c:v>1.1961722488038617E-3</c:v>
                </c:pt>
                <c:pt idx="480">
                  <c:v>2.389486260454099E-3</c:v>
                </c:pt>
                <c:pt idx="481">
                  <c:v>1.7878426698449967E-3</c:v>
                </c:pt>
                <c:pt idx="482">
                  <c:v>1.7846519928614857E-3</c:v>
                </c:pt>
                <c:pt idx="483">
                  <c:v>2.9691211401425832E-3</c:v>
                </c:pt>
                <c:pt idx="484">
                  <c:v>1.7761989342806039E-3</c:v>
                </c:pt>
                <c:pt idx="485">
                  <c:v>1.1820330969267712E-3</c:v>
                </c:pt>
                <c:pt idx="486">
                  <c:v>1.7709563164107767E-3</c:v>
                </c:pt>
                <c:pt idx="487">
                  <c:v>5.892751915146377E-4</c:v>
                </c:pt>
                <c:pt idx="488">
                  <c:v>2.3557126030622211E-3</c:v>
                </c:pt>
                <c:pt idx="489">
                  <c:v>2.3501762632198719E-3</c:v>
                </c:pt>
                <c:pt idx="490">
                  <c:v>1.1723329425556983E-3</c:v>
                </c:pt>
                <c:pt idx="491">
                  <c:v>2.3419203747070405E-3</c:v>
                </c:pt>
                <c:pt idx="492">
                  <c:v>2.3364485981309802E-3</c:v>
                </c:pt>
                <c:pt idx="493">
                  <c:v>1.7482517482518833E-3</c:v>
                </c:pt>
                <c:pt idx="494">
                  <c:v>1.7452006980802626E-3</c:v>
                </c:pt>
                <c:pt idx="495">
                  <c:v>1.7421602787457413E-3</c:v>
                </c:pt>
                <c:pt idx="496">
                  <c:v>2.3188405797101019E-3</c:v>
                </c:pt>
                <c:pt idx="497">
                  <c:v>1.7351069982647349E-3</c:v>
                </c:pt>
                <c:pt idx="498">
                  <c:v>1.7321016166282899E-3</c:v>
                </c:pt>
                <c:pt idx="499">
                  <c:v>2.8818443804035088E-3</c:v>
                </c:pt>
                <c:pt idx="500">
                  <c:v>1.1494252873562871E-3</c:v>
                </c:pt>
                <c:pt idx="501">
                  <c:v>1.1481056257176547E-3</c:v>
                </c:pt>
                <c:pt idx="502">
                  <c:v>2.2935779816513069E-3</c:v>
                </c:pt>
                <c:pt idx="503">
                  <c:v>3.4324942791761348E-3</c:v>
                </c:pt>
                <c:pt idx="504">
                  <c:v>1.1402508551880963E-3</c:v>
                </c:pt>
                <c:pt idx="505">
                  <c:v>0</c:v>
                </c:pt>
                <c:pt idx="506">
                  <c:v>5.6947608200452748E-4</c:v>
                </c:pt>
                <c:pt idx="507">
                  <c:v>3.4149117814457064E-3</c:v>
                </c:pt>
                <c:pt idx="508">
                  <c:v>1.1344299489506326E-3</c:v>
                </c:pt>
                <c:pt idx="509">
                  <c:v>5.6657223796041656E-4</c:v>
                </c:pt>
                <c:pt idx="510">
                  <c:v>2.8312570781428015E-3</c:v>
                </c:pt>
                <c:pt idx="511">
                  <c:v>1.1293054771317479E-3</c:v>
                </c:pt>
                <c:pt idx="512">
                  <c:v>2.8200789622110367E-3</c:v>
                </c:pt>
                <c:pt idx="513">
                  <c:v>1.6872890888637304E-3</c:v>
                </c:pt>
                <c:pt idx="514">
                  <c:v>1.6844469399215356E-3</c:v>
                </c:pt>
                <c:pt idx="515">
                  <c:v>1.6816143497757619E-3</c:v>
                </c:pt>
                <c:pt idx="516">
                  <c:v>3.357582540570947E-3</c:v>
                </c:pt>
                <c:pt idx="517">
                  <c:v>5.5772448410484898E-4</c:v>
                </c:pt>
                <c:pt idx="518">
                  <c:v>3.3444816053511683E-3</c:v>
                </c:pt>
                <c:pt idx="519">
                  <c:v>1.6666666666667052E-3</c:v>
                </c:pt>
                <c:pt idx="520">
                  <c:v>2.2185246810868531E-3</c:v>
                </c:pt>
                <c:pt idx="521">
                  <c:v>2.2136137244050946E-3</c:v>
                </c:pt>
                <c:pt idx="522">
                  <c:v>2.2087244616233459E-3</c:v>
                </c:pt>
                <c:pt idx="523">
                  <c:v>2.2038567493112282E-3</c:v>
                </c:pt>
                <c:pt idx="524">
                  <c:v>2.1990104452995762E-3</c:v>
                </c:pt>
                <c:pt idx="525">
                  <c:v>1.645639056500281E-3</c:v>
                </c:pt>
                <c:pt idx="526">
                  <c:v>2.7382256297918683E-3</c:v>
                </c:pt>
                <c:pt idx="527">
                  <c:v>1.0922992900055384E-3</c:v>
                </c:pt>
                <c:pt idx="528">
                  <c:v>3.2733224222585289E-3</c:v>
                </c:pt>
                <c:pt idx="529">
                  <c:v>2.7188689505166508E-3</c:v>
                </c:pt>
                <c:pt idx="530">
                  <c:v>1.6268980477223138E-3</c:v>
                </c:pt>
                <c:pt idx="531">
                  <c:v>2.1656740660531693E-3</c:v>
                </c:pt>
                <c:pt idx="532">
                  <c:v>1.0804970286333315E-3</c:v>
                </c:pt>
                <c:pt idx="533">
                  <c:v>3.7776578521315773E-3</c:v>
                </c:pt>
                <c:pt idx="534">
                  <c:v>2.1505376344086446E-3</c:v>
                </c:pt>
                <c:pt idx="535">
                  <c:v>1.6094420600858417E-3</c:v>
                </c:pt>
                <c:pt idx="536">
                  <c:v>2.1424745581146709E-3</c:v>
                </c:pt>
                <c:pt idx="537">
                  <c:v>1.6034206306787535E-3</c:v>
                </c:pt>
                <c:pt idx="538">
                  <c:v>3.7353255069370039E-3</c:v>
                </c:pt>
                <c:pt idx="539">
                  <c:v>1.5948963317384823E-3</c:v>
                </c:pt>
                <c:pt idx="540">
                  <c:v>1.5923566878979223E-3</c:v>
                </c:pt>
                <c:pt idx="541">
                  <c:v>2.1197668256491831E-3</c:v>
                </c:pt>
                <c:pt idx="542">
                  <c:v>5.2882072977267214E-4</c:v>
                </c:pt>
                <c:pt idx="543">
                  <c:v>2.6427061310783095E-3</c:v>
                </c:pt>
                <c:pt idx="544">
                  <c:v>1.5814443858725991E-3</c:v>
                </c:pt>
                <c:pt idx="545">
                  <c:v>1.0526315789474161E-3</c:v>
                </c:pt>
                <c:pt idx="546">
                  <c:v>1.577287066246047E-3</c:v>
                </c:pt>
                <c:pt idx="547">
                  <c:v>3.1496062992124596E-3</c:v>
                </c:pt>
                <c:pt idx="548">
                  <c:v>1.0465724751440586E-3</c:v>
                </c:pt>
                <c:pt idx="549">
                  <c:v>1.045478306325176E-3</c:v>
                </c:pt>
                <c:pt idx="550">
                  <c:v>2.0887728459531019E-3</c:v>
                </c:pt>
                <c:pt idx="551">
                  <c:v>1.0422094841062712E-3</c:v>
                </c:pt>
                <c:pt idx="552">
                  <c:v>1.561686621551317E-3</c:v>
                </c:pt>
                <c:pt idx="553">
                  <c:v>5.197505197505059E-4</c:v>
                </c:pt>
                <c:pt idx="554">
                  <c:v>0</c:v>
                </c:pt>
                <c:pt idx="555">
                  <c:v>0</c:v>
                </c:pt>
                <c:pt idx="556">
                  <c:v>2.077922077922123E-3</c:v>
                </c:pt>
                <c:pt idx="557">
                  <c:v>5.1840331778119086E-4</c:v>
                </c:pt>
                <c:pt idx="558">
                  <c:v>2.0725388601037231E-3</c:v>
                </c:pt>
                <c:pt idx="559">
                  <c:v>1.0341261633919352E-3</c:v>
                </c:pt>
                <c:pt idx="560">
                  <c:v>5.1652892561970809E-4</c:v>
                </c:pt>
                <c:pt idx="561">
                  <c:v>1.5487867836860847E-3</c:v>
                </c:pt>
                <c:pt idx="562">
                  <c:v>0</c:v>
                </c:pt>
                <c:pt idx="563">
                  <c:v>1.0309278350515427E-3</c:v>
                </c:pt>
                <c:pt idx="564">
                  <c:v>2.059732234809486E-3</c:v>
                </c:pt>
                <c:pt idx="565">
                  <c:v>1.5416238437822027E-3</c:v>
                </c:pt>
                <c:pt idx="566">
                  <c:v>3.0785017957926097E-3</c:v>
                </c:pt>
                <c:pt idx="567">
                  <c:v>2.0460358056266781E-3</c:v>
                </c:pt>
                <c:pt idx="568">
                  <c:v>1.5313935681469104E-3</c:v>
                </c:pt>
                <c:pt idx="569">
                  <c:v>2.0387359836901986E-3</c:v>
                </c:pt>
                <c:pt idx="570">
                  <c:v>1.0172939979655737E-3</c:v>
                </c:pt>
                <c:pt idx="571">
                  <c:v>5.0813008130079496E-4</c:v>
                </c:pt>
                <c:pt idx="572">
                  <c:v>3.0472320975114542E-3</c:v>
                </c:pt>
                <c:pt idx="573">
                  <c:v>2.0253164556962577E-3</c:v>
                </c:pt>
                <c:pt idx="574">
                  <c:v>2.0212228398182042E-3</c:v>
                </c:pt>
                <c:pt idx="575">
                  <c:v>1.5128593040847349E-3</c:v>
                </c:pt>
                <c:pt idx="576">
                  <c:v>2.0140986908359082E-3</c:v>
                </c:pt>
                <c:pt idx="577">
                  <c:v>2.0100502512563345E-3</c:v>
                </c:pt>
                <c:pt idx="578">
                  <c:v>3.5105315947843163E-3</c:v>
                </c:pt>
                <c:pt idx="579">
                  <c:v>4.997501249375258E-4</c:v>
                </c:pt>
                <c:pt idx="580">
                  <c:v>1.4985014985016143E-3</c:v>
                </c:pt>
                <c:pt idx="581">
                  <c:v>4.9875311720692928E-4</c:v>
                </c:pt>
                <c:pt idx="582">
                  <c:v>1.4955134596212893E-3</c:v>
                </c:pt>
                <c:pt idx="583">
                  <c:v>9.955201592830587E-4</c:v>
                </c:pt>
                <c:pt idx="584">
                  <c:v>9.9453008453509462E-4</c:v>
                </c:pt>
                <c:pt idx="585">
                  <c:v>3.4773969200199151E-3</c:v>
                </c:pt>
                <c:pt idx="586">
                  <c:v>2.4752475247524774E-3</c:v>
                </c:pt>
                <c:pt idx="587">
                  <c:v>1.4814814814816391E-3</c:v>
                </c:pt>
                <c:pt idx="588">
                  <c:v>1.9723865877709912E-3</c:v>
                </c:pt>
                <c:pt idx="589">
                  <c:v>1.9685039370078705E-3</c:v>
                </c:pt>
                <c:pt idx="590">
                  <c:v>3.4381139489194634E-3</c:v>
                </c:pt>
                <c:pt idx="591">
                  <c:v>2.4473813020069457E-3</c:v>
                </c:pt>
                <c:pt idx="592">
                  <c:v>2.9296875E-3</c:v>
                </c:pt>
                <c:pt idx="593">
                  <c:v>2.4342745861734016E-3</c:v>
                </c:pt>
                <c:pt idx="594">
                  <c:v>1.9426906265178623E-3</c:v>
                </c:pt>
                <c:pt idx="595">
                  <c:v>2.4236548715463879E-3</c:v>
                </c:pt>
                <c:pt idx="596">
                  <c:v>1.9342359767891004E-3</c:v>
                </c:pt>
                <c:pt idx="597">
                  <c:v>1.9305019305020377E-3</c:v>
                </c:pt>
                <c:pt idx="598">
                  <c:v>9.6339113680166122E-4</c:v>
                </c:pt>
                <c:pt idx="599">
                  <c:v>1.4436958614050255E-3</c:v>
                </c:pt>
                <c:pt idx="600">
                  <c:v>2.4026910139356428E-3</c:v>
                </c:pt>
                <c:pt idx="601">
                  <c:v>2.5647171620326592E-3</c:v>
                </c:pt>
                <c:pt idx="602">
                  <c:v>1.3531929136683107E-3</c:v>
                </c:pt>
                <c:pt idx="603">
                  <c:v>1.5710206381496228E-3</c:v>
                </c:pt>
                <c:pt idx="604">
                  <c:v>1.4827387280866855E-3</c:v>
                </c:pt>
                <c:pt idx="605">
                  <c:v>1.59003703738958E-3</c:v>
                </c:pt>
                <c:pt idx="606">
                  <c:v>1.8109053576180756E-3</c:v>
                </c:pt>
                <c:pt idx="607">
                  <c:v>1.6415764827564239E-3</c:v>
                </c:pt>
                <c:pt idx="608">
                  <c:v>2.0604493200517826E-3</c:v>
                </c:pt>
                <c:pt idx="609">
                  <c:v>2.4721820433553088E-3</c:v>
                </c:pt>
                <c:pt idx="610">
                  <c:v>2.7490015418927261E-3</c:v>
                </c:pt>
                <c:pt idx="611">
                  <c:v>2.3887896172294365E-3</c:v>
                </c:pt>
                <c:pt idx="612">
                  <c:v>2.8287547849581429E-3</c:v>
                </c:pt>
                <c:pt idx="613">
                  <c:v>7.858877022608457E-4</c:v>
                </c:pt>
                <c:pt idx="614">
                  <c:v>2.248304423223324E-3</c:v>
                </c:pt>
                <c:pt idx="615">
                  <c:v>6.5292416752171789E-4</c:v>
                </c:pt>
                <c:pt idx="616">
                  <c:v>1.7524235645041131E-3</c:v>
                </c:pt>
                <c:pt idx="617">
                  <c:v>2.2704432947482367E-3</c:v>
                </c:pt>
                <c:pt idx="618">
                  <c:v>2.511326500297173E-3</c:v>
                </c:pt>
                <c:pt idx="619">
                  <c:v>1.9818026069038375E-3</c:v>
                </c:pt>
                <c:pt idx="620">
                  <c:v>1.4787909035873792E-3</c:v>
                </c:pt>
                <c:pt idx="621">
                  <c:v>3.4607983831147493E-4</c:v>
                </c:pt>
                <c:pt idx="622">
                  <c:v>7.3343543000525813E-4</c:v>
                </c:pt>
                <c:pt idx="623">
                  <c:v>-1.0140725615004342E-4</c:v>
                </c:pt>
                <c:pt idx="624">
                  <c:v>1.9407629364986967E-3</c:v>
                </c:pt>
                <c:pt idx="625">
                  <c:v>2.0520276425606276E-3</c:v>
                </c:pt>
                <c:pt idx="626">
                  <c:v>2.1166985013223449E-3</c:v>
                </c:pt>
                <c:pt idx="627">
                  <c:v>2.0755728443595522E-3</c:v>
                </c:pt>
                <c:pt idx="628">
                  <c:v>9.0532495679140901E-4</c:v>
                </c:pt>
                <c:pt idx="629">
                  <c:v>9.5018821035708356E-4</c:v>
                </c:pt>
                <c:pt idx="630">
                  <c:v>6.8914527730123964E-4</c:v>
                </c:pt>
                <c:pt idx="631">
                  <c:v>1.0626507892348425E-3</c:v>
                </c:pt>
                <c:pt idx="632">
                  <c:v>1.931698071946597E-3</c:v>
                </c:pt>
                <c:pt idx="633">
                  <c:v>2.641869770825922E-3</c:v>
                </c:pt>
                <c:pt idx="634">
                  <c:v>7.4829592609559903E-4</c:v>
                </c:pt>
                <c:pt idx="635">
                  <c:v>9.7432318526635697E-4</c:v>
                </c:pt>
                <c:pt idx="636">
                  <c:v>-1.1227765176723414E-3</c:v>
                </c:pt>
                <c:pt idx="637">
                  <c:v>4.4417652844308542E-4</c:v>
                </c:pt>
                <c:pt idx="638">
                  <c:v>2.3558086539732237E-4</c:v>
                </c:pt>
                <c:pt idx="639">
                  <c:v>1.7664403509343174E-4</c:v>
                </c:pt>
                <c:pt idx="640">
                  <c:v>6.3399480124259888E-4</c:v>
                </c:pt>
                <c:pt idx="641">
                  <c:v>1.0499542907829174E-3</c:v>
                </c:pt>
                <c:pt idx="642">
                  <c:v>7.640351908280163E-4</c:v>
                </c:pt>
                <c:pt idx="643">
                  <c:v>6.5955015065743972E-4</c:v>
                </c:pt>
                <c:pt idx="644">
                  <c:v>9.119268291581939E-4</c:v>
                </c:pt>
                <c:pt idx="645">
                  <c:v>5.3673475831139683E-4</c:v>
                </c:pt>
                <c:pt idx="646">
                  <c:v>1.4380381373122475E-3</c:v>
                </c:pt>
                <c:pt idx="647">
                  <c:v>8.7328774831307854E-4</c:v>
                </c:pt>
                <c:pt idx="648">
                  <c:v>2.0688755661297797E-3</c:v>
                </c:pt>
                <c:pt idx="649">
                  <c:v>1.8401906617055985E-3</c:v>
                </c:pt>
                <c:pt idx="650">
                  <c:v>1.0796862189927925E-3</c:v>
                </c:pt>
                <c:pt idx="651">
                  <c:v>1.2217279619071153E-3</c:v>
                </c:pt>
                <c:pt idx="652">
                  <c:v>2.0024404743281821E-3</c:v>
                </c:pt>
                <c:pt idx="653">
                  <c:v>2.3285379725659361E-3</c:v>
                </c:pt>
                <c:pt idx="654">
                  <c:v>2.3186780419852671E-3</c:v>
                </c:pt>
                <c:pt idx="655">
                  <c:v>2.8594517312114931E-3</c:v>
                </c:pt>
                <c:pt idx="656">
                  <c:v>1.1334354605909702E-3</c:v>
                </c:pt>
                <c:pt idx="657">
                  <c:v>1.7159182373804871E-3</c:v>
                </c:pt>
                <c:pt idx="658">
                  <c:v>1.7350533760696063E-3</c:v>
                </c:pt>
                <c:pt idx="659">
                  <c:v>2.230067122376056E-3</c:v>
                </c:pt>
                <c:pt idx="660">
                  <c:v>2.0755920054529309E-3</c:v>
                </c:pt>
                <c:pt idx="661">
                  <c:v>6.8896817142571898E-4</c:v>
                </c:pt>
                <c:pt idx="662">
                  <c:v>1.9470780673058741E-3</c:v>
                </c:pt>
                <c:pt idx="663">
                  <c:v>1.8688889083413596E-3</c:v>
                </c:pt>
                <c:pt idx="664">
                  <c:v>1.3935912278018048E-3</c:v>
                </c:pt>
                <c:pt idx="665">
                  <c:v>1.7406554287509035E-3</c:v>
                </c:pt>
                <c:pt idx="666">
                  <c:v>1.5111726612753174E-3</c:v>
                </c:pt>
                <c:pt idx="667">
                  <c:v>1.1436274296647841E-3</c:v>
                </c:pt>
                <c:pt idx="668">
                  <c:v>1.8502994792231053E-3</c:v>
                </c:pt>
                <c:pt idx="669">
                  <c:v>1.582422537165229E-3</c:v>
                </c:pt>
                <c:pt idx="670">
                  <c:v>1.3245377103678901E-3</c:v>
                </c:pt>
                <c:pt idx="671">
                  <c:v>1.707517399386127E-3</c:v>
                </c:pt>
                <c:pt idx="672">
                  <c:v>2.1749919085123359E-3</c:v>
                </c:pt>
                <c:pt idx="673">
                  <c:v>1.4640721012448843E-3</c:v>
                </c:pt>
                <c:pt idx="674">
                  <c:v>9.6745481985993642E-4</c:v>
                </c:pt>
                <c:pt idx="675">
                  <c:v>1.6323444762322836E-4</c:v>
                </c:pt>
                <c:pt idx="676">
                  <c:v>7.0437053326011245E-4</c:v>
                </c:pt>
                <c:pt idx="677">
                  <c:v>1.5193393878005779E-3</c:v>
                </c:pt>
                <c:pt idx="678">
                  <c:v>2.2712663381188047E-3</c:v>
                </c:pt>
                <c:pt idx="679">
                  <c:v>1.9497178040022156E-3</c:v>
                </c:pt>
                <c:pt idx="680">
                  <c:v>1.5533251399697523E-3</c:v>
                </c:pt>
                <c:pt idx="681">
                  <c:v>9.4162760971450155E-4</c:v>
                </c:pt>
                <c:pt idx="682">
                  <c:v>1.8644565619931885E-3</c:v>
                </c:pt>
                <c:pt idx="683">
                  <c:v>1.6995313542289558E-3</c:v>
                </c:pt>
                <c:pt idx="684">
                  <c:v>8.5680716324731954E-4</c:v>
                </c:pt>
                <c:pt idx="685">
                  <c:v>9.4930941977700023E-4</c:v>
                </c:pt>
                <c:pt idx="686">
                  <c:v>1.8629464191206591E-3</c:v>
                </c:pt>
                <c:pt idx="687">
                  <c:v>1.8890649762282052E-3</c:v>
                </c:pt>
                <c:pt idx="688">
                  <c:v>1.9276844165485585E-3</c:v>
                </c:pt>
                <c:pt idx="689">
                  <c:v>1.2966837733496828E-3</c:v>
                </c:pt>
                <c:pt idx="690">
                  <c:v>1.5052325752511475E-3</c:v>
                </c:pt>
                <c:pt idx="691">
                  <c:v>8.8163059678003641E-4</c:v>
                </c:pt>
                <c:pt idx="692">
                  <c:v>1.598120844780837E-3</c:v>
                </c:pt>
                <c:pt idx="693">
                  <c:v>1.6960793346343372E-3</c:v>
                </c:pt>
                <c:pt idx="694">
                  <c:v>1.1162627356380295E-3</c:v>
                </c:pt>
                <c:pt idx="695">
                  <c:v>5.261883085969643E-4</c:v>
                </c:pt>
                <c:pt idx="696">
                  <c:v>9.4747562441566124E-4</c:v>
                </c:pt>
                <c:pt idx="697">
                  <c:v>1.5053521314700724E-3</c:v>
                </c:pt>
                <c:pt idx="698">
                  <c:v>2.4274270106423579E-3</c:v>
                </c:pt>
                <c:pt idx="699">
                  <c:v>2.4547776785528441E-3</c:v>
                </c:pt>
                <c:pt idx="700">
                  <c:v>1.4170526961292396E-3</c:v>
                </c:pt>
                <c:pt idx="701">
                  <c:v>1.5557247360233895E-3</c:v>
                </c:pt>
                <c:pt idx="702">
                  <c:v>2.0697005750545117E-3</c:v>
                </c:pt>
                <c:pt idx="703">
                  <c:v>1.0388967905510249E-3</c:v>
                </c:pt>
                <c:pt idx="704">
                  <c:v>2.0550455692969205E-3</c:v>
                </c:pt>
                <c:pt idx="705">
                  <c:v>1.8576665735092757E-3</c:v>
                </c:pt>
                <c:pt idx="706">
                  <c:v>1.9403695316859704E-3</c:v>
                </c:pt>
                <c:pt idx="707">
                  <c:v>1.252860903779407E-3</c:v>
                </c:pt>
                <c:pt idx="708">
                  <c:v>1.6683909432542166E-3</c:v>
                </c:pt>
                <c:pt idx="709">
                  <c:v>2.2657222755197992E-3</c:v>
                </c:pt>
                <c:pt idx="710">
                  <c:v>1.6414809987375101E-3</c:v>
                </c:pt>
                <c:pt idx="711">
                  <c:v>2.5944134714308564E-3</c:v>
                </c:pt>
                <c:pt idx="712">
                  <c:v>2.376790197565759E-3</c:v>
                </c:pt>
                <c:pt idx="713">
                  <c:v>1.6306744841929621E-3</c:v>
                </c:pt>
                <c:pt idx="714">
                  <c:v>1.1674880827341472E-3</c:v>
                </c:pt>
                <c:pt idx="715">
                  <c:v>2.3968139321870474E-3</c:v>
                </c:pt>
                <c:pt idx="716">
                  <c:v>1.6866393208359032E-3</c:v>
                </c:pt>
                <c:pt idx="717">
                  <c:v>1.2055842663214467E-3</c:v>
                </c:pt>
                <c:pt idx="718">
                  <c:v>1.3606698188182165E-3</c:v>
                </c:pt>
                <c:pt idx="719">
                  <c:v>1.7596530397103738E-3</c:v>
                </c:pt>
                <c:pt idx="720">
                  <c:v>2.1686939820741991E-3</c:v>
                </c:pt>
                <c:pt idx="721">
                  <c:v>1.7607461411313086E-3</c:v>
                </c:pt>
                <c:pt idx="722">
                  <c:v>-2.6703546788986454E-4</c:v>
                </c:pt>
                <c:pt idx="723">
                  <c:v>1.6584541293913624E-3</c:v>
                </c:pt>
                <c:pt idx="724">
                  <c:v>9.3929600560382909E-4</c:v>
                </c:pt>
                <c:pt idx="725">
                  <c:v>1.32809517750343E-3</c:v>
                </c:pt>
                <c:pt idx="726">
                  <c:v>8.9348825757884498E-4</c:v>
                </c:pt>
                <c:pt idx="727">
                  <c:v>2.1821326974731381E-3</c:v>
                </c:pt>
                <c:pt idx="728">
                  <c:v>1.7498228403345362E-3</c:v>
                </c:pt>
                <c:pt idx="729">
                  <c:v>1.9601721473765377E-3</c:v>
                </c:pt>
                <c:pt idx="730">
                  <c:v>8.2434377896545286E-4</c:v>
                </c:pt>
                <c:pt idx="731">
                  <c:v>2.2227126552745169E-3</c:v>
                </c:pt>
                <c:pt idx="732">
                  <c:v>2.7486355128427675E-3</c:v>
                </c:pt>
                <c:pt idx="733">
                  <c:v>1.8234793554687823E-3</c:v>
                </c:pt>
                <c:pt idx="734">
                  <c:v>2.5247385232041175E-3</c:v>
                </c:pt>
                <c:pt idx="735">
                  <c:v>2.104506924569538E-3</c:v>
                </c:pt>
                <c:pt idx="736">
                  <c:v>1.9520291752384011E-3</c:v>
                </c:pt>
                <c:pt idx="737">
                  <c:v>1.4660304794347212E-3</c:v>
                </c:pt>
                <c:pt idx="738">
                  <c:v>1.5376610466968366E-3</c:v>
                </c:pt>
                <c:pt idx="739">
                  <c:v>5.8155313457119995E-4</c:v>
                </c:pt>
                <c:pt idx="740">
                  <c:v>1.7591444513329613E-3</c:v>
                </c:pt>
                <c:pt idx="741">
                  <c:v>1.7599232596099412E-3</c:v>
                </c:pt>
                <c:pt idx="742">
                  <c:v>1.6448575036007718E-3</c:v>
                </c:pt>
                <c:pt idx="743">
                  <c:v>1.7655108609755388E-3</c:v>
                </c:pt>
                <c:pt idx="744">
                  <c:v>2.101026270524331E-3</c:v>
                </c:pt>
                <c:pt idx="745">
                  <c:v>1.1635095749542579E-3</c:v>
                </c:pt>
                <c:pt idx="746">
                  <c:v>2.3665053198427266E-3</c:v>
                </c:pt>
                <c:pt idx="747">
                  <c:v>2.7206042726115598E-3</c:v>
                </c:pt>
                <c:pt idx="748">
                  <c:v>1.2745659225339434E-3</c:v>
                </c:pt>
                <c:pt idx="749">
                  <c:v>2.7936154643575239E-3</c:v>
                </c:pt>
                <c:pt idx="750">
                  <c:v>1.8964947152786404E-3</c:v>
                </c:pt>
                <c:pt idx="751">
                  <c:v>2.0294671036660272E-3</c:v>
                </c:pt>
                <c:pt idx="752">
                  <c:v>1.7111424904694417E-3</c:v>
                </c:pt>
                <c:pt idx="753">
                  <c:v>1.5986213308238906E-3</c:v>
                </c:pt>
                <c:pt idx="754">
                  <c:v>1.5130590960887869E-3</c:v>
                </c:pt>
                <c:pt idx="755">
                  <c:v>8.4392318791981502E-4</c:v>
                </c:pt>
                <c:pt idx="756">
                  <c:v>2.4656410101975279E-3</c:v>
                </c:pt>
                <c:pt idx="757">
                  <c:v>2.1403948840807985E-3</c:v>
                </c:pt>
                <c:pt idx="758">
                  <c:v>-2.0983527930573675E-4</c:v>
                </c:pt>
                <c:pt idx="759">
                  <c:v>-3.6878794693050443E-3</c:v>
                </c:pt>
                <c:pt idx="760">
                  <c:v>-7.485818324080018E-4</c:v>
                </c:pt>
                <c:pt idx="761">
                  <c:v>2.4281255999727414E-3</c:v>
                </c:pt>
                <c:pt idx="762">
                  <c:v>5.4078007525855121E-3</c:v>
                </c:pt>
                <c:pt idx="763">
                  <c:v>3.4812230597411897E-3</c:v>
                </c:pt>
                <c:pt idx="764">
                  <c:v>1.8648521890609615E-3</c:v>
                </c:pt>
                <c:pt idx="765">
                  <c:v>7.2448960636073423E-4</c:v>
                </c:pt>
                <c:pt idx="766">
                  <c:v>1.7412288843512425E-3</c:v>
                </c:pt>
                <c:pt idx="767">
                  <c:v>4.4844877491945212E-4</c:v>
                </c:pt>
                <c:pt idx="768">
                  <c:v>3.1488478921226637E-4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34E-4EFE-93DA-1A90E22A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'CPI All Items Less F&amp;E'!$D$1</c:f>
          <c:strCache>
            <c:ptCount val="1"/>
            <c:pt idx="0">
              <c:v>CPI All Items Less F&amp;E YoY%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'CPI All Items Less F&amp;E'!$D$1</c:f>
              <c:strCache>
                <c:ptCount val="1"/>
                <c:pt idx="0">
                  <c:v>CPI All Items Less F&amp;E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'CPI All Items Less F&amp;E'!$A$2:$A$2000</c:f>
              <c:numCache>
                <c:formatCode>d\-mmm\-yy</c:formatCode>
                <c:ptCount val="1999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</c:numCache>
            </c:numRef>
          </c:cat>
          <c:val>
            <c:numRef>
              <c:f>'CPI All Items Less F&amp;E'!$D$2:$D$2000</c:f>
              <c:numCache>
                <c:formatCode>0.00%</c:formatCode>
                <c:ptCount val="1999"/>
                <c:pt idx="12">
                  <c:v>2.8070175438596578E-2</c:v>
                </c:pt>
                <c:pt idx="13">
                  <c:v>2.7972027972027913E-2</c:v>
                </c:pt>
                <c:pt idx="14">
                  <c:v>2.7874564459930307E-2</c:v>
                </c:pt>
                <c:pt idx="15">
                  <c:v>2.430555555555558E-2</c:v>
                </c:pt>
                <c:pt idx="16">
                  <c:v>2.430555555555558E-2</c:v>
                </c:pt>
                <c:pt idx="17">
                  <c:v>2.4221453287197381E-2</c:v>
                </c:pt>
                <c:pt idx="18">
                  <c:v>2.0689655172413834E-2</c:v>
                </c:pt>
                <c:pt idx="19">
                  <c:v>2.0689655172413834E-2</c:v>
                </c:pt>
                <c:pt idx="20">
                  <c:v>2.0618556701030855E-2</c:v>
                </c:pt>
                <c:pt idx="21">
                  <c:v>1.7123287671232834E-2</c:v>
                </c:pt>
                <c:pt idx="22">
                  <c:v>1.7064846416382284E-2</c:v>
                </c:pt>
                <c:pt idx="23">
                  <c:v>2.0477815699658564E-2</c:v>
                </c:pt>
                <c:pt idx="24">
                  <c:v>2.0477815699658564E-2</c:v>
                </c:pt>
                <c:pt idx="25">
                  <c:v>1.7006802721088343E-2</c:v>
                </c:pt>
                <c:pt idx="26">
                  <c:v>1.6949152542372836E-2</c:v>
                </c:pt>
                <c:pt idx="27">
                  <c:v>1.6949152542372836E-2</c:v>
                </c:pt>
                <c:pt idx="28">
                  <c:v>2.0338983050847581E-2</c:v>
                </c:pt>
                <c:pt idx="29">
                  <c:v>2.0270270270270174E-2</c:v>
                </c:pt>
                <c:pt idx="30">
                  <c:v>2.0270270270270174E-2</c:v>
                </c:pt>
                <c:pt idx="31">
                  <c:v>2.0270270270270174E-2</c:v>
                </c:pt>
                <c:pt idx="32">
                  <c:v>2.0202020202020332E-2</c:v>
                </c:pt>
                <c:pt idx="33">
                  <c:v>2.3569023569023573E-2</c:v>
                </c:pt>
                <c:pt idx="34">
                  <c:v>2.0134228187919323E-2</c:v>
                </c:pt>
                <c:pt idx="35">
                  <c:v>2.006688963210701E-2</c:v>
                </c:pt>
                <c:pt idx="36">
                  <c:v>2.006688963210701E-2</c:v>
                </c:pt>
                <c:pt idx="37">
                  <c:v>2.34113712374584E-2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1.6611295681063121E-2</c:v>
                </c:pt>
                <c:pt idx="41">
                  <c:v>1.655629139072845E-2</c:v>
                </c:pt>
                <c:pt idx="42">
                  <c:v>1.3245033112582849E-2</c:v>
                </c:pt>
                <c:pt idx="43">
                  <c:v>1.3245033112582849E-2</c:v>
                </c:pt>
                <c:pt idx="44">
                  <c:v>9.9009900990099098E-3</c:v>
                </c:pt>
                <c:pt idx="45">
                  <c:v>1.3157894736842257E-2</c:v>
                </c:pt>
                <c:pt idx="46">
                  <c:v>1.3157894736842257E-2</c:v>
                </c:pt>
                <c:pt idx="47">
                  <c:v>6.5573770491802463E-3</c:v>
                </c:pt>
                <c:pt idx="48">
                  <c:v>9.8360655737705915E-3</c:v>
                </c:pt>
                <c:pt idx="49">
                  <c:v>6.5359477124182774E-3</c:v>
                </c:pt>
                <c:pt idx="50">
                  <c:v>9.8039215686274161E-3</c:v>
                </c:pt>
                <c:pt idx="51">
                  <c:v>9.8039215686274161E-3</c:v>
                </c:pt>
                <c:pt idx="52">
                  <c:v>9.8039215686274161E-3</c:v>
                </c:pt>
                <c:pt idx="53">
                  <c:v>9.7719869706840434E-3</c:v>
                </c:pt>
                <c:pt idx="54">
                  <c:v>1.3071895424836555E-2</c:v>
                </c:pt>
                <c:pt idx="55">
                  <c:v>1.6339869281045694E-2</c:v>
                </c:pt>
                <c:pt idx="56">
                  <c:v>1.6339869281045694E-2</c:v>
                </c:pt>
                <c:pt idx="57">
                  <c:v>9.7402597402598268E-3</c:v>
                </c:pt>
                <c:pt idx="58">
                  <c:v>1.298701298701288E-2</c:v>
                </c:pt>
                <c:pt idx="59">
                  <c:v>1.6286644951140072E-2</c:v>
                </c:pt>
                <c:pt idx="60">
                  <c:v>1.298701298701288E-2</c:v>
                </c:pt>
                <c:pt idx="61">
                  <c:v>1.298701298701288E-2</c:v>
                </c:pt>
                <c:pt idx="62">
                  <c:v>1.2944983818770295E-2</c:v>
                </c:pt>
                <c:pt idx="63">
                  <c:v>1.2944983818770295E-2</c:v>
                </c:pt>
                <c:pt idx="64">
                  <c:v>1.6181229773462702E-2</c:v>
                </c:pt>
                <c:pt idx="65">
                  <c:v>1.2903225806451646E-2</c:v>
                </c:pt>
                <c:pt idx="66">
                  <c:v>1.2903225806451646E-2</c:v>
                </c:pt>
                <c:pt idx="67">
                  <c:v>1.2861736334405016E-2</c:v>
                </c:pt>
                <c:pt idx="68">
                  <c:v>1.2861736334405016E-2</c:v>
                </c:pt>
                <c:pt idx="69">
                  <c:v>1.2861736334405016E-2</c:v>
                </c:pt>
                <c:pt idx="70">
                  <c:v>9.6153846153845812E-3</c:v>
                </c:pt>
                <c:pt idx="71">
                  <c:v>1.2820512820512997E-2</c:v>
                </c:pt>
                <c:pt idx="72">
                  <c:v>9.6153846153845812E-3</c:v>
                </c:pt>
                <c:pt idx="73">
                  <c:v>1.2820512820512997E-2</c:v>
                </c:pt>
                <c:pt idx="74">
                  <c:v>1.2779552715654896E-2</c:v>
                </c:pt>
                <c:pt idx="75">
                  <c:v>1.2779552715654896E-2</c:v>
                </c:pt>
                <c:pt idx="76">
                  <c:v>9.5541401273886439E-3</c:v>
                </c:pt>
                <c:pt idx="77">
                  <c:v>1.2738853503184711E-2</c:v>
                </c:pt>
                <c:pt idx="78">
                  <c:v>1.2738853503184711E-2</c:v>
                </c:pt>
                <c:pt idx="79">
                  <c:v>1.2698412698412653E-2</c:v>
                </c:pt>
                <c:pt idx="80">
                  <c:v>1.2698412698412653E-2</c:v>
                </c:pt>
                <c:pt idx="81">
                  <c:v>1.5873015873015817E-2</c:v>
                </c:pt>
                <c:pt idx="82">
                  <c:v>1.5873015873015817E-2</c:v>
                </c:pt>
                <c:pt idx="83">
                  <c:v>1.5822784810126667E-2</c:v>
                </c:pt>
                <c:pt idx="84">
                  <c:v>2.2222222222222365E-2</c:v>
                </c:pt>
                <c:pt idx="85">
                  <c:v>1.8987341772152E-2</c:v>
                </c:pt>
                <c:pt idx="86">
                  <c:v>1.5772870662460692E-2</c:v>
                </c:pt>
                <c:pt idx="87">
                  <c:v>1.5772870662460692E-2</c:v>
                </c:pt>
                <c:pt idx="88">
                  <c:v>1.5772870662460692E-2</c:v>
                </c:pt>
                <c:pt idx="89">
                  <c:v>1.5723270440251458E-2</c:v>
                </c:pt>
                <c:pt idx="90">
                  <c:v>1.5723270440251458E-2</c:v>
                </c:pt>
                <c:pt idx="91">
                  <c:v>1.2539184952978122E-2</c:v>
                </c:pt>
                <c:pt idx="92">
                  <c:v>1.2539184952978122E-2</c:v>
                </c:pt>
                <c:pt idx="93">
                  <c:v>1.2499999999999956E-2</c:v>
                </c:pt>
                <c:pt idx="94">
                  <c:v>1.5625E-2</c:v>
                </c:pt>
                <c:pt idx="95">
                  <c:v>1.2461059190031154E-2</c:v>
                </c:pt>
                <c:pt idx="96">
                  <c:v>1.2422360248447228E-2</c:v>
                </c:pt>
                <c:pt idx="97">
                  <c:v>1.2422360248447228E-2</c:v>
                </c:pt>
                <c:pt idx="98">
                  <c:v>1.2422360248447228E-2</c:v>
                </c:pt>
                <c:pt idx="99">
                  <c:v>1.552795031055898E-2</c:v>
                </c:pt>
                <c:pt idx="100">
                  <c:v>1.552795031055898E-2</c:v>
                </c:pt>
                <c:pt idx="101">
                  <c:v>1.2383900928792713E-2</c:v>
                </c:pt>
                <c:pt idx="102">
                  <c:v>1.2383900928792713E-2</c:v>
                </c:pt>
                <c:pt idx="103">
                  <c:v>1.2383900928792713E-2</c:v>
                </c:pt>
                <c:pt idx="104">
                  <c:v>1.5479876160990669E-2</c:v>
                </c:pt>
                <c:pt idx="105">
                  <c:v>1.2345679012345734E-2</c:v>
                </c:pt>
                <c:pt idx="106">
                  <c:v>1.2307692307692353E-2</c:v>
                </c:pt>
                <c:pt idx="107">
                  <c:v>1.538461538461533E-2</c:v>
                </c:pt>
                <c:pt idx="108">
                  <c:v>1.2269938650306678E-2</c:v>
                </c:pt>
                <c:pt idx="109">
                  <c:v>1.5337423312883347E-2</c:v>
                </c:pt>
                <c:pt idx="110">
                  <c:v>1.5337423312883347E-2</c:v>
                </c:pt>
                <c:pt idx="111">
                  <c:v>1.8348623853210899E-2</c:v>
                </c:pt>
                <c:pt idx="112">
                  <c:v>2.1406727828745975E-2</c:v>
                </c:pt>
                <c:pt idx="113">
                  <c:v>2.4464831804281273E-2</c:v>
                </c:pt>
                <c:pt idx="114">
                  <c:v>2.7522935779816571E-2</c:v>
                </c:pt>
                <c:pt idx="115">
                  <c:v>3.0581039755351647E-2</c:v>
                </c:pt>
                <c:pt idx="116">
                  <c:v>3.0487804878048808E-2</c:v>
                </c:pt>
                <c:pt idx="117">
                  <c:v>3.6585365853658569E-2</c:v>
                </c:pt>
                <c:pt idx="118">
                  <c:v>3.3434650455927084E-2</c:v>
                </c:pt>
                <c:pt idx="119">
                  <c:v>3.3333333333333437E-2</c:v>
                </c:pt>
                <c:pt idx="120">
                  <c:v>3.6363636363636376E-2</c:v>
                </c:pt>
                <c:pt idx="121">
                  <c:v>3.3232628398791597E-2</c:v>
                </c:pt>
                <c:pt idx="122">
                  <c:v>3.6253776435045237E-2</c:v>
                </c:pt>
                <c:pt idx="123">
                  <c:v>3.3033033033033066E-2</c:v>
                </c:pt>
                <c:pt idx="124">
                  <c:v>3.2934131736527039E-2</c:v>
                </c:pt>
                <c:pt idx="125">
                  <c:v>3.2835820895522394E-2</c:v>
                </c:pt>
                <c:pt idx="126">
                  <c:v>3.2738095238095344E-2</c:v>
                </c:pt>
                <c:pt idx="127">
                  <c:v>3.5608308605341144E-2</c:v>
                </c:pt>
                <c:pt idx="128">
                  <c:v>3.5502958579881838E-2</c:v>
                </c:pt>
                <c:pt idx="129">
                  <c:v>3.2352941176470695E-2</c:v>
                </c:pt>
                <c:pt idx="130">
                  <c:v>3.529411764705892E-2</c:v>
                </c:pt>
                <c:pt idx="131">
                  <c:v>3.8123167155425186E-2</c:v>
                </c:pt>
                <c:pt idx="132">
                  <c:v>3.8011695906432719E-2</c:v>
                </c:pt>
                <c:pt idx="133">
                  <c:v>4.3859649122806932E-2</c:v>
                </c:pt>
                <c:pt idx="134">
                  <c:v>4.3731778425655898E-2</c:v>
                </c:pt>
                <c:pt idx="135">
                  <c:v>4.3604651162790775E-2</c:v>
                </c:pt>
                <c:pt idx="136">
                  <c:v>4.3478260869565188E-2</c:v>
                </c:pt>
                <c:pt idx="137">
                  <c:v>4.6242774566473965E-2</c:v>
                </c:pt>
                <c:pt idx="138">
                  <c:v>4.8991354466858761E-2</c:v>
                </c:pt>
                <c:pt idx="139">
                  <c:v>4.5845272206303855E-2</c:v>
                </c:pt>
                <c:pt idx="140">
                  <c:v>4.857142857142871E-2</c:v>
                </c:pt>
                <c:pt idx="141">
                  <c:v>5.12820512820511E-2</c:v>
                </c:pt>
                <c:pt idx="142">
                  <c:v>5.3977272727272707E-2</c:v>
                </c:pt>
                <c:pt idx="143">
                  <c:v>5.0847457627118731E-2</c:v>
                </c:pt>
                <c:pt idx="144">
                  <c:v>5.0704225352112609E-2</c:v>
                </c:pt>
                <c:pt idx="145">
                  <c:v>5.3221288515406195E-2</c:v>
                </c:pt>
                <c:pt idx="146">
                  <c:v>5.5865921787709549E-2</c:v>
                </c:pt>
                <c:pt idx="147">
                  <c:v>6.1281337047353945E-2</c:v>
                </c:pt>
                <c:pt idx="148">
                  <c:v>5.8333333333333348E-2</c:v>
                </c:pt>
                <c:pt idx="149">
                  <c:v>5.8011049723756702E-2</c:v>
                </c:pt>
                <c:pt idx="150">
                  <c:v>5.7692307692307709E-2</c:v>
                </c:pt>
                <c:pt idx="151">
                  <c:v>6.02739726027397E-2</c:v>
                </c:pt>
                <c:pt idx="152">
                  <c:v>5.9945504087193235E-2</c:v>
                </c:pt>
                <c:pt idx="153">
                  <c:v>5.9620596205962162E-2</c:v>
                </c:pt>
                <c:pt idx="154">
                  <c:v>5.6603773584905648E-2</c:v>
                </c:pt>
                <c:pt idx="155">
                  <c:v>5.9139784946236507E-2</c:v>
                </c:pt>
                <c:pt idx="156">
                  <c:v>6.1662198391420953E-2</c:v>
                </c:pt>
                <c:pt idx="157">
                  <c:v>5.8510638297872175E-2</c:v>
                </c:pt>
                <c:pt idx="158">
                  <c:v>6.0846560846560926E-2</c:v>
                </c:pt>
                <c:pt idx="159">
                  <c:v>6.0367454068241289E-2</c:v>
                </c:pt>
                <c:pt idx="160">
                  <c:v>6.2992125984251857E-2</c:v>
                </c:pt>
                <c:pt idx="161">
                  <c:v>6.5274151436031325E-2</c:v>
                </c:pt>
                <c:pt idx="162">
                  <c:v>6.2337662337662358E-2</c:v>
                </c:pt>
                <c:pt idx="163">
                  <c:v>6.201550387596888E-2</c:v>
                </c:pt>
                <c:pt idx="164">
                  <c:v>6.1696658097686319E-2</c:v>
                </c:pt>
                <c:pt idx="165">
                  <c:v>6.13810741687979E-2</c:v>
                </c:pt>
                <c:pt idx="166">
                  <c:v>6.6326530612244694E-2</c:v>
                </c:pt>
                <c:pt idx="167">
                  <c:v>6.5989847715736127E-2</c:v>
                </c:pt>
                <c:pt idx="168">
                  <c:v>6.3131313131313149E-2</c:v>
                </c:pt>
                <c:pt idx="169">
                  <c:v>6.0301507537688481E-2</c:v>
                </c:pt>
                <c:pt idx="170">
                  <c:v>5.2369077306733125E-2</c:v>
                </c:pt>
                <c:pt idx="171">
                  <c:v>4.9504950495049549E-2</c:v>
                </c:pt>
                <c:pt idx="172">
                  <c:v>5.1851851851851816E-2</c:v>
                </c:pt>
                <c:pt idx="173">
                  <c:v>4.9019607843137303E-2</c:v>
                </c:pt>
                <c:pt idx="174">
                  <c:v>4.8899755501222497E-2</c:v>
                </c:pt>
                <c:pt idx="175">
                  <c:v>4.6228710462287159E-2</c:v>
                </c:pt>
                <c:pt idx="176">
                  <c:v>4.1162227602905554E-2</c:v>
                </c:pt>
                <c:pt idx="177">
                  <c:v>3.8554216867469959E-2</c:v>
                </c:pt>
                <c:pt idx="178">
                  <c:v>3.3492822966507241E-2</c:v>
                </c:pt>
                <c:pt idx="179">
                  <c:v>3.0952380952380842E-2</c:v>
                </c:pt>
                <c:pt idx="180">
                  <c:v>3.3254156769596088E-2</c:v>
                </c:pt>
                <c:pt idx="181">
                  <c:v>3.3175355450236976E-2</c:v>
                </c:pt>
                <c:pt idx="182">
                  <c:v>3.3175355450236976E-2</c:v>
                </c:pt>
                <c:pt idx="183">
                  <c:v>3.3018867924528239E-2</c:v>
                </c:pt>
                <c:pt idx="184">
                  <c:v>3.0516431924882514E-2</c:v>
                </c:pt>
                <c:pt idx="185">
                  <c:v>2.8037383177570208E-2</c:v>
                </c:pt>
                <c:pt idx="186">
                  <c:v>2.7972027972028135E-2</c:v>
                </c:pt>
                <c:pt idx="187">
                  <c:v>3.0232558139534849E-2</c:v>
                </c:pt>
                <c:pt idx="188">
                  <c:v>3.0232558139534849E-2</c:v>
                </c:pt>
                <c:pt idx="189">
                  <c:v>3.0162412993039345E-2</c:v>
                </c:pt>
                <c:pt idx="190">
                  <c:v>2.7777777777777679E-2</c:v>
                </c:pt>
                <c:pt idx="191">
                  <c:v>3.0023094688221841E-2</c:v>
                </c:pt>
                <c:pt idx="192">
                  <c:v>2.5287356321839205E-2</c:v>
                </c:pt>
                <c:pt idx="193">
                  <c:v>2.7522935779816349E-2</c:v>
                </c:pt>
                <c:pt idx="194">
                  <c:v>3.2110091743119185E-2</c:v>
                </c:pt>
                <c:pt idx="195">
                  <c:v>2.9680365296803846E-2</c:v>
                </c:pt>
                <c:pt idx="196">
                  <c:v>3.1890660592255093E-2</c:v>
                </c:pt>
                <c:pt idx="197">
                  <c:v>3.1818181818181746E-2</c:v>
                </c:pt>
                <c:pt idx="198">
                  <c:v>3.1746031746031633E-2</c:v>
                </c:pt>
                <c:pt idx="199">
                  <c:v>3.1602708803611934E-2</c:v>
                </c:pt>
                <c:pt idx="200">
                  <c:v>3.8374717832957206E-2</c:v>
                </c:pt>
                <c:pt idx="201">
                  <c:v>4.2792792792792689E-2</c:v>
                </c:pt>
                <c:pt idx="202">
                  <c:v>4.7297297297297369E-2</c:v>
                </c:pt>
                <c:pt idx="203">
                  <c:v>4.7085201793721998E-2</c:v>
                </c:pt>
                <c:pt idx="204">
                  <c:v>5.1569506726457437E-2</c:v>
                </c:pt>
                <c:pt idx="205">
                  <c:v>5.3571428571428603E-2</c:v>
                </c:pt>
                <c:pt idx="206">
                  <c:v>5.7777777777777706E-2</c:v>
                </c:pt>
                <c:pt idx="207">
                  <c:v>6.208425720620836E-2</c:v>
                </c:pt>
                <c:pt idx="208">
                  <c:v>7.064017660044164E-2</c:v>
                </c:pt>
                <c:pt idx="209">
                  <c:v>7.9295154185021977E-2</c:v>
                </c:pt>
                <c:pt idx="210">
                  <c:v>8.7912087912087822E-2</c:v>
                </c:pt>
                <c:pt idx="211">
                  <c:v>9.846827133479219E-2</c:v>
                </c:pt>
                <c:pt idx="212">
                  <c:v>0.10217391304347823</c:v>
                </c:pt>
                <c:pt idx="213">
                  <c:v>0.10583153347732188</c:v>
                </c:pt>
                <c:pt idx="214">
                  <c:v>0.10967741935483866</c:v>
                </c:pt>
                <c:pt idx="215">
                  <c:v>0.1134903640256959</c:v>
                </c:pt>
                <c:pt idx="216">
                  <c:v>0.11513859275053306</c:v>
                </c:pt>
                <c:pt idx="217">
                  <c:v>0.11864406779661008</c:v>
                </c:pt>
                <c:pt idx="218">
                  <c:v>0.11344537815126055</c:v>
                </c:pt>
                <c:pt idx="219">
                  <c:v>0.11273486430062629</c:v>
                </c:pt>
                <c:pt idx="220">
                  <c:v>0.10309278350515472</c:v>
                </c:pt>
                <c:pt idx="221">
                  <c:v>9.795918367346923E-2</c:v>
                </c:pt>
                <c:pt idx="222">
                  <c:v>9.0909090909090828E-2</c:v>
                </c:pt>
                <c:pt idx="223">
                  <c:v>7.9681274900398336E-2</c:v>
                </c:pt>
                <c:pt idx="224">
                  <c:v>7.4950690335305659E-2</c:v>
                </c:pt>
                <c:pt idx="225">
                  <c:v>7.0312499999999778E-2</c:v>
                </c:pt>
                <c:pt idx="226">
                  <c:v>6.976744186046524E-2</c:v>
                </c:pt>
                <c:pt idx="227">
                  <c:v>6.7307692307692291E-2</c:v>
                </c:pt>
                <c:pt idx="228">
                  <c:v>6.8833652007648238E-2</c:v>
                </c:pt>
                <c:pt idx="229">
                  <c:v>6.4393939393939448E-2</c:v>
                </c:pt>
                <c:pt idx="230">
                  <c:v>6.60377358490567E-2</c:v>
                </c:pt>
                <c:pt idx="231">
                  <c:v>6.3789868667917471E-2</c:v>
                </c:pt>
                <c:pt idx="232">
                  <c:v>6.5420560747663448E-2</c:v>
                </c:pt>
                <c:pt idx="233">
                  <c:v>6.3197026022304925E-2</c:v>
                </c:pt>
                <c:pt idx="234">
                  <c:v>6.6666666666666652E-2</c:v>
                </c:pt>
                <c:pt idx="235">
                  <c:v>6.8265682656826421E-2</c:v>
                </c:pt>
                <c:pt idx="236">
                  <c:v>6.7889908256880682E-2</c:v>
                </c:pt>
                <c:pt idx="237">
                  <c:v>6.7518248175182594E-2</c:v>
                </c:pt>
                <c:pt idx="238">
                  <c:v>6.3405797101449224E-2</c:v>
                </c:pt>
                <c:pt idx="239">
                  <c:v>6.1261261261261302E-2</c:v>
                </c:pt>
                <c:pt idx="240">
                  <c:v>6.0822898032200312E-2</c:v>
                </c:pt>
                <c:pt idx="241">
                  <c:v>6.2277580071174343E-2</c:v>
                </c:pt>
                <c:pt idx="242">
                  <c:v>6.1946902654867353E-2</c:v>
                </c:pt>
                <c:pt idx="243">
                  <c:v>6.3492063492063489E-2</c:v>
                </c:pt>
                <c:pt idx="244">
                  <c:v>6.315789473684208E-2</c:v>
                </c:pt>
                <c:pt idx="245">
                  <c:v>6.643356643356646E-2</c:v>
                </c:pt>
                <c:pt idx="246">
                  <c:v>6.25E-2</c:v>
                </c:pt>
                <c:pt idx="247">
                  <c:v>6.2176165803108807E-2</c:v>
                </c:pt>
                <c:pt idx="248">
                  <c:v>6.1855670103092786E-2</c:v>
                </c:pt>
                <c:pt idx="249">
                  <c:v>5.9829059829059839E-2</c:v>
                </c:pt>
                <c:pt idx="250">
                  <c:v>6.1328790459965754E-2</c:v>
                </c:pt>
                <c:pt idx="251">
                  <c:v>6.4516129032258229E-2</c:v>
                </c:pt>
                <c:pt idx="252">
                  <c:v>6.4080944350758839E-2</c:v>
                </c:pt>
                <c:pt idx="253">
                  <c:v>6.1976549413735205E-2</c:v>
                </c:pt>
                <c:pt idx="254">
                  <c:v>6.3333333333333242E-2</c:v>
                </c:pt>
                <c:pt idx="255">
                  <c:v>6.6334991708125957E-2</c:v>
                </c:pt>
                <c:pt idx="256">
                  <c:v>6.7656765676567643E-2</c:v>
                </c:pt>
                <c:pt idx="257">
                  <c:v>6.8852459016393475E-2</c:v>
                </c:pt>
                <c:pt idx="258">
                  <c:v>7.1895424836601274E-2</c:v>
                </c:pt>
                <c:pt idx="259">
                  <c:v>7.4796747967479593E-2</c:v>
                </c:pt>
                <c:pt idx="260">
                  <c:v>7.928802588996775E-2</c:v>
                </c:pt>
                <c:pt idx="261">
                  <c:v>8.3870967741935587E-2</c:v>
                </c:pt>
                <c:pt idx="262">
                  <c:v>8.5072231139646792E-2</c:v>
                </c:pt>
                <c:pt idx="263">
                  <c:v>8.4529505582137121E-2</c:v>
                </c:pt>
                <c:pt idx="264">
                  <c:v>8.5578446909667205E-2</c:v>
                </c:pt>
                <c:pt idx="265">
                  <c:v>9.1482649842271391E-2</c:v>
                </c:pt>
                <c:pt idx="266">
                  <c:v>9.404388714733547E-2</c:v>
                </c:pt>
                <c:pt idx="267">
                  <c:v>9.3312597200622127E-2</c:v>
                </c:pt>
                <c:pt idx="268">
                  <c:v>9.4281298299845329E-2</c:v>
                </c:pt>
                <c:pt idx="269">
                  <c:v>9.3558282208588972E-2</c:v>
                </c:pt>
                <c:pt idx="270">
                  <c:v>9.6036585365853799E-2</c:v>
                </c:pt>
                <c:pt idx="271">
                  <c:v>9.9848714069591615E-2</c:v>
                </c:pt>
                <c:pt idx="272">
                  <c:v>9.8950524737630996E-2</c:v>
                </c:pt>
                <c:pt idx="273">
                  <c:v>0.10119047619047605</c:v>
                </c:pt>
                <c:pt idx="274">
                  <c:v>0.10650887573964507</c:v>
                </c:pt>
                <c:pt idx="275">
                  <c:v>0.1132352941176471</c:v>
                </c:pt>
                <c:pt idx="276">
                  <c:v>0.11970802919708023</c:v>
                </c:pt>
                <c:pt idx="277">
                  <c:v>0.11994219653179194</c:v>
                </c:pt>
                <c:pt idx="278">
                  <c:v>0.12607449856733521</c:v>
                </c:pt>
                <c:pt idx="279">
                  <c:v>0.13086770981507834</c:v>
                </c:pt>
                <c:pt idx="280">
                  <c:v>0.1313559322033897</c:v>
                </c:pt>
                <c:pt idx="281">
                  <c:v>0.13604488078541377</c:v>
                </c:pt>
                <c:pt idx="282">
                  <c:v>0.1237830319888733</c:v>
                </c:pt>
                <c:pt idx="283">
                  <c:v>0.11829436038514429</c:v>
                </c:pt>
                <c:pt idx="284">
                  <c:v>0.12005457025920863</c:v>
                </c:pt>
                <c:pt idx="285">
                  <c:v>0.12162162162162171</c:v>
                </c:pt>
                <c:pt idx="286">
                  <c:v>0.12165775401069534</c:v>
                </c:pt>
                <c:pt idx="287">
                  <c:v>0.12153236459709382</c:v>
                </c:pt>
                <c:pt idx="288">
                  <c:v>0.11342894393741854</c:v>
                </c:pt>
                <c:pt idx="289">
                  <c:v>0.10838709677419356</c:v>
                </c:pt>
                <c:pt idx="290">
                  <c:v>9.92366412213741E-2</c:v>
                </c:pt>
                <c:pt idx="291">
                  <c:v>9.4339622641509413E-2</c:v>
                </c:pt>
                <c:pt idx="292">
                  <c:v>9.6129837702871423E-2</c:v>
                </c:pt>
                <c:pt idx="293">
                  <c:v>9.3827160493827E-2</c:v>
                </c:pt>
                <c:pt idx="294">
                  <c:v>0.11138613861386149</c:v>
                </c:pt>
                <c:pt idx="295">
                  <c:v>0.1156211562115621</c:v>
                </c:pt>
                <c:pt idx="296">
                  <c:v>0.11814859926918397</c:v>
                </c:pt>
                <c:pt idx="297">
                  <c:v>0.10963855421686741</c:v>
                </c:pt>
                <c:pt idx="298">
                  <c:v>0.102502979737783</c:v>
                </c:pt>
                <c:pt idx="299">
                  <c:v>9.540636042402828E-2</c:v>
                </c:pt>
                <c:pt idx="300">
                  <c:v>9.250585480093676E-2</c:v>
                </c:pt>
                <c:pt idx="301">
                  <c:v>9.1967403958090665E-2</c:v>
                </c:pt>
                <c:pt idx="302">
                  <c:v>8.680555555555558E-2</c:v>
                </c:pt>
                <c:pt idx="303">
                  <c:v>8.8505747126436773E-2</c:v>
                </c:pt>
                <c:pt idx="304">
                  <c:v>8.6560364464692618E-2</c:v>
                </c:pt>
                <c:pt idx="305">
                  <c:v>8.4650112866817118E-2</c:v>
                </c:pt>
                <c:pt idx="306">
                  <c:v>7.683741648106901E-2</c:v>
                </c:pt>
                <c:pt idx="307">
                  <c:v>7.056229327453134E-2</c:v>
                </c:pt>
                <c:pt idx="308">
                  <c:v>5.8823529411764719E-2</c:v>
                </c:pt>
                <c:pt idx="309">
                  <c:v>5.8631921824104261E-2</c:v>
                </c:pt>
                <c:pt idx="310">
                  <c:v>5.1891891891891806E-2</c:v>
                </c:pt>
                <c:pt idx="311">
                  <c:v>4.5161290322580649E-2</c:v>
                </c:pt>
                <c:pt idx="312">
                  <c:v>4.6087888531618493E-2</c:v>
                </c:pt>
                <c:pt idx="313">
                  <c:v>4.4776119402985204E-2</c:v>
                </c:pt>
                <c:pt idx="314">
                  <c:v>4.5793397231096877E-2</c:v>
                </c:pt>
                <c:pt idx="315">
                  <c:v>4.118268215417098E-2</c:v>
                </c:pt>
                <c:pt idx="316">
                  <c:v>3.6687631027253698E-2</c:v>
                </c:pt>
                <c:pt idx="317">
                  <c:v>3.2258064516129226E-2</c:v>
                </c:pt>
                <c:pt idx="318">
                  <c:v>3.2057911065149991E-2</c:v>
                </c:pt>
                <c:pt idx="319">
                  <c:v>3.0895983522142068E-2</c:v>
                </c:pt>
                <c:pt idx="320">
                  <c:v>3.3950617283950546E-2</c:v>
                </c:pt>
                <c:pt idx="321">
                  <c:v>3.5897435897435992E-2</c:v>
                </c:pt>
                <c:pt idx="322">
                  <c:v>4.3165467625899234E-2</c:v>
                </c:pt>
                <c:pt idx="323">
                  <c:v>4.7325102880658276E-2</c:v>
                </c:pt>
                <c:pt idx="324">
                  <c:v>5.0204918032787038E-2</c:v>
                </c:pt>
                <c:pt idx="325">
                  <c:v>4.8979591836734615E-2</c:v>
                </c:pt>
                <c:pt idx="326">
                  <c:v>5.0916496945010215E-2</c:v>
                </c:pt>
                <c:pt idx="327">
                  <c:v>5.1724137931034475E-2</c:v>
                </c:pt>
                <c:pt idx="328">
                  <c:v>5.2578361981799659E-2</c:v>
                </c:pt>
                <c:pt idx="329">
                  <c:v>5.3427419354838745E-2</c:v>
                </c:pt>
                <c:pt idx="330">
                  <c:v>5.2104208416833719E-2</c:v>
                </c:pt>
                <c:pt idx="331">
                  <c:v>5.2947052947053042E-2</c:v>
                </c:pt>
                <c:pt idx="332">
                  <c:v>5.2736318407960114E-2</c:v>
                </c:pt>
                <c:pt idx="333">
                  <c:v>5.1485148514851531E-2</c:v>
                </c:pt>
                <c:pt idx="334">
                  <c:v>4.8275862068965614E-2</c:v>
                </c:pt>
                <c:pt idx="335">
                  <c:v>4.9115913555992208E-2</c:v>
                </c:pt>
                <c:pt idx="336">
                  <c:v>4.4878048780487845E-2</c:v>
                </c:pt>
                <c:pt idx="337">
                  <c:v>4.76653696498055E-2</c:v>
                </c:pt>
                <c:pt idx="338">
                  <c:v>4.7480620155038622E-2</c:v>
                </c:pt>
                <c:pt idx="339">
                  <c:v>4.5323047251687676E-2</c:v>
                </c:pt>
                <c:pt idx="340">
                  <c:v>4.514889529298749E-2</c:v>
                </c:pt>
                <c:pt idx="341">
                  <c:v>4.4019138755980736E-2</c:v>
                </c:pt>
                <c:pt idx="342">
                  <c:v>4.1904761904761889E-2</c:v>
                </c:pt>
                <c:pt idx="343">
                  <c:v>4.1745730550284632E-2</c:v>
                </c:pt>
                <c:pt idx="344">
                  <c:v>3.969754253308122E-2</c:v>
                </c:pt>
                <c:pt idx="345">
                  <c:v>4.0489642184557306E-2</c:v>
                </c:pt>
                <c:pt idx="346">
                  <c:v>4.4172932330826864E-2</c:v>
                </c:pt>
                <c:pt idx="347">
                  <c:v>4.3071161048689133E-2</c:v>
                </c:pt>
                <c:pt idx="348">
                  <c:v>4.481792717086841E-2</c:v>
                </c:pt>
                <c:pt idx="349">
                  <c:v>4.1782729805013963E-2</c:v>
                </c:pt>
                <c:pt idx="350">
                  <c:v>4.0703052728954692E-2</c:v>
                </c:pt>
                <c:pt idx="351">
                  <c:v>4.151291512915134E-2</c:v>
                </c:pt>
                <c:pt idx="352">
                  <c:v>3.9522058823529438E-2</c:v>
                </c:pt>
                <c:pt idx="353">
                  <c:v>3.9413382218148607E-2</c:v>
                </c:pt>
                <c:pt idx="354">
                  <c:v>4.0219378427787777E-2</c:v>
                </c:pt>
                <c:pt idx="355">
                  <c:v>4.0072859744990863E-2</c:v>
                </c:pt>
                <c:pt idx="356">
                  <c:v>4.1818181818181754E-2</c:v>
                </c:pt>
                <c:pt idx="357">
                  <c:v>4.0723981900452566E-2</c:v>
                </c:pt>
                <c:pt idx="358">
                  <c:v>3.7803780378037777E-2</c:v>
                </c:pt>
                <c:pt idx="359">
                  <c:v>3.7701974865349985E-2</c:v>
                </c:pt>
                <c:pt idx="360">
                  <c:v>3.5746201966041058E-2</c:v>
                </c:pt>
                <c:pt idx="361">
                  <c:v>3.5650623885917998E-2</c:v>
                </c:pt>
                <c:pt idx="362">
                  <c:v>3.6444444444444501E-2</c:v>
                </c:pt>
                <c:pt idx="363">
                  <c:v>3.8972542072630567E-2</c:v>
                </c:pt>
                <c:pt idx="364">
                  <c:v>4.0671971706454535E-2</c:v>
                </c:pt>
                <c:pt idx="365">
                  <c:v>3.9682539682539764E-2</c:v>
                </c:pt>
                <c:pt idx="366">
                  <c:v>3.9543057996485054E-2</c:v>
                </c:pt>
                <c:pt idx="367">
                  <c:v>3.9404553415061327E-2</c:v>
                </c:pt>
                <c:pt idx="368">
                  <c:v>4.0139616055846483E-2</c:v>
                </c:pt>
                <c:pt idx="369">
                  <c:v>4.1739130434782501E-2</c:v>
                </c:pt>
                <c:pt idx="370">
                  <c:v>4.1630529054640153E-2</c:v>
                </c:pt>
                <c:pt idx="371">
                  <c:v>4.1522491349481161E-2</c:v>
                </c:pt>
                <c:pt idx="372">
                  <c:v>4.3140638481449445E-2</c:v>
                </c:pt>
                <c:pt idx="373">
                  <c:v>4.3029259896729677E-2</c:v>
                </c:pt>
                <c:pt idx="374">
                  <c:v>4.3739279588336233E-2</c:v>
                </c:pt>
                <c:pt idx="375">
                  <c:v>4.2625745950554128E-2</c:v>
                </c:pt>
                <c:pt idx="376">
                  <c:v>4.2480883602378894E-2</c:v>
                </c:pt>
                <c:pt idx="377">
                  <c:v>4.495335029686176E-2</c:v>
                </c:pt>
                <c:pt idx="378">
                  <c:v>4.4801352493660129E-2</c:v>
                </c:pt>
                <c:pt idx="379">
                  <c:v>4.4650379106992322E-2</c:v>
                </c:pt>
                <c:pt idx="380">
                  <c:v>4.6140939597315356E-2</c:v>
                </c:pt>
                <c:pt idx="381">
                  <c:v>4.5075125208681177E-2</c:v>
                </c:pt>
                <c:pt idx="382">
                  <c:v>4.5795170691090847E-2</c:v>
                </c:pt>
                <c:pt idx="383">
                  <c:v>4.6511627906976605E-2</c:v>
                </c:pt>
                <c:pt idx="384">
                  <c:v>4.6319272125723732E-2</c:v>
                </c:pt>
                <c:pt idx="385">
                  <c:v>4.7029702970297071E-2</c:v>
                </c:pt>
                <c:pt idx="386">
                  <c:v>4.6836483155299868E-2</c:v>
                </c:pt>
                <c:pt idx="387">
                  <c:v>4.4971381847914937E-2</c:v>
                </c:pt>
                <c:pt idx="388">
                  <c:v>4.5639771801140983E-2</c:v>
                </c:pt>
                <c:pt idx="389">
                  <c:v>4.5454545454545414E-2</c:v>
                </c:pt>
                <c:pt idx="390">
                  <c:v>4.5307443365695699E-2</c:v>
                </c:pt>
                <c:pt idx="391">
                  <c:v>4.4354838709677491E-2</c:v>
                </c:pt>
                <c:pt idx="392">
                  <c:v>4.1700080192461852E-2</c:v>
                </c:pt>
                <c:pt idx="393">
                  <c:v>4.3130990415335413E-2</c:v>
                </c:pt>
                <c:pt idx="394">
                  <c:v>4.3789808917197526E-2</c:v>
                </c:pt>
                <c:pt idx="395">
                  <c:v>4.4444444444444509E-2</c:v>
                </c:pt>
                <c:pt idx="396">
                  <c:v>4.4268774703557279E-2</c:v>
                </c:pt>
                <c:pt idx="397">
                  <c:v>4.5705279747832783E-2</c:v>
                </c:pt>
                <c:pt idx="398">
                  <c:v>4.788069073783352E-2</c:v>
                </c:pt>
                <c:pt idx="399">
                  <c:v>4.8513302034428829E-2</c:v>
                </c:pt>
                <c:pt idx="400">
                  <c:v>4.7544816835541681E-2</c:v>
                </c:pt>
                <c:pt idx="401">
                  <c:v>4.8913043478260754E-2</c:v>
                </c:pt>
                <c:pt idx="402">
                  <c:v>5.1083591331269496E-2</c:v>
                </c:pt>
                <c:pt idx="403">
                  <c:v>5.4826254826254806E-2</c:v>
                </c:pt>
                <c:pt idx="404">
                  <c:v>5.5427251732101501E-2</c:v>
                </c:pt>
                <c:pt idx="405">
                  <c:v>5.3598774885145417E-2</c:v>
                </c:pt>
                <c:pt idx="406">
                  <c:v>5.2631578947368363E-2</c:v>
                </c:pt>
                <c:pt idx="407">
                  <c:v>5.3191489361702038E-2</c:v>
                </c:pt>
                <c:pt idx="408">
                  <c:v>5.6018168054504214E-2</c:v>
                </c:pt>
                <c:pt idx="409">
                  <c:v>5.6518462697814575E-2</c:v>
                </c:pt>
                <c:pt idx="410">
                  <c:v>5.2434456928838857E-2</c:v>
                </c:pt>
                <c:pt idx="411">
                  <c:v>5.1492537313432951E-2</c:v>
                </c:pt>
                <c:pt idx="412">
                  <c:v>5.1339285714285809E-2</c:v>
                </c:pt>
                <c:pt idx="413">
                  <c:v>4.9592894152479694E-2</c:v>
                </c:pt>
                <c:pt idx="414">
                  <c:v>4.7864506627393277E-2</c:v>
                </c:pt>
                <c:pt idx="415">
                  <c:v>4.6120058565153776E-2</c:v>
                </c:pt>
                <c:pt idx="416">
                  <c:v>4.5951859956236518E-2</c:v>
                </c:pt>
                <c:pt idx="417">
                  <c:v>4.4331395348837122E-2</c:v>
                </c:pt>
                <c:pt idx="418">
                  <c:v>4.4927536231883947E-2</c:v>
                </c:pt>
                <c:pt idx="419">
                  <c:v>4.4011544011544057E-2</c:v>
                </c:pt>
                <c:pt idx="420">
                  <c:v>4.0143369175627219E-2</c:v>
                </c:pt>
                <c:pt idx="421">
                  <c:v>3.7089871611982961E-2</c:v>
                </c:pt>
                <c:pt idx="422">
                  <c:v>3.843416370106767E-2</c:v>
                </c:pt>
                <c:pt idx="423">
                  <c:v>3.8325053229240735E-2</c:v>
                </c:pt>
                <c:pt idx="424">
                  <c:v>3.8924274593064467E-2</c:v>
                </c:pt>
                <c:pt idx="425">
                  <c:v>3.7376586741889817E-2</c:v>
                </c:pt>
                <c:pt idx="426">
                  <c:v>3.7245256500351154E-2</c:v>
                </c:pt>
                <c:pt idx="427">
                  <c:v>3.4989503149055246E-2</c:v>
                </c:pt>
                <c:pt idx="428">
                  <c:v>3.2775453277545274E-2</c:v>
                </c:pt>
                <c:pt idx="429">
                  <c:v>3.5490605427975108E-2</c:v>
                </c:pt>
                <c:pt idx="430">
                  <c:v>3.4674063800277377E-2</c:v>
                </c:pt>
                <c:pt idx="431">
                  <c:v>3.3863165169315979E-2</c:v>
                </c:pt>
                <c:pt idx="432">
                  <c:v>3.4458993797381154E-2</c:v>
                </c:pt>
                <c:pt idx="433">
                  <c:v>3.5763411279229551E-2</c:v>
                </c:pt>
                <c:pt idx="434">
                  <c:v>3.3584647018505942E-2</c:v>
                </c:pt>
                <c:pt idx="435">
                  <c:v>3.4859876965140035E-2</c:v>
                </c:pt>
                <c:pt idx="436">
                  <c:v>3.4059945504087086E-2</c:v>
                </c:pt>
                <c:pt idx="437">
                  <c:v>3.3990482664853827E-2</c:v>
                </c:pt>
                <c:pt idx="438">
                  <c:v>3.1842818428184483E-2</c:v>
                </c:pt>
                <c:pt idx="439">
                  <c:v>3.3130493576741138E-2</c:v>
                </c:pt>
                <c:pt idx="440">
                  <c:v>3.2410533423362642E-2</c:v>
                </c:pt>
                <c:pt idx="441">
                  <c:v>3.0913978494623517E-2</c:v>
                </c:pt>
                <c:pt idx="442">
                  <c:v>3.1501340482573914E-2</c:v>
                </c:pt>
                <c:pt idx="443">
                  <c:v>3.1417112299465311E-2</c:v>
                </c:pt>
                <c:pt idx="444">
                  <c:v>2.9313790806129392E-2</c:v>
                </c:pt>
                <c:pt idx="445">
                  <c:v>2.788844621513964E-2</c:v>
                </c:pt>
                <c:pt idx="446">
                  <c:v>2.9840848806365949E-2</c:v>
                </c:pt>
                <c:pt idx="447">
                  <c:v>2.7080581241743618E-2</c:v>
                </c:pt>
                <c:pt idx="448">
                  <c:v>2.7009222661396493E-2</c:v>
                </c:pt>
                <c:pt idx="449">
                  <c:v>2.8270874424720649E-2</c:v>
                </c:pt>
                <c:pt idx="450">
                  <c:v>2.8890347997373444E-2</c:v>
                </c:pt>
                <c:pt idx="451">
                  <c:v>2.8141361256544428E-2</c:v>
                </c:pt>
                <c:pt idx="452">
                  <c:v>3.0085022890778301E-2</c:v>
                </c:pt>
                <c:pt idx="453">
                  <c:v>2.8683181225554133E-2</c:v>
                </c:pt>
                <c:pt idx="454">
                  <c:v>2.7940220922676895E-2</c:v>
                </c:pt>
                <c:pt idx="455">
                  <c:v>2.5923525599481634E-2</c:v>
                </c:pt>
                <c:pt idx="456">
                  <c:v>2.9126213592232997E-2</c:v>
                </c:pt>
                <c:pt idx="457">
                  <c:v>2.9715762273901714E-2</c:v>
                </c:pt>
                <c:pt idx="458">
                  <c:v>2.962009014810052E-2</c:v>
                </c:pt>
                <c:pt idx="459">
                  <c:v>3.1511254019292556E-2</c:v>
                </c:pt>
                <c:pt idx="460">
                  <c:v>3.0788967286722091E-2</c:v>
                </c:pt>
                <c:pt idx="461">
                  <c:v>3.0051150895140655E-2</c:v>
                </c:pt>
                <c:pt idx="462">
                  <c:v>2.9993618379068332E-2</c:v>
                </c:pt>
                <c:pt idx="463">
                  <c:v>2.991725015913449E-2</c:v>
                </c:pt>
                <c:pt idx="464">
                  <c:v>2.984126984126978E-2</c:v>
                </c:pt>
                <c:pt idx="465">
                  <c:v>3.1051964512040398E-2</c:v>
                </c:pt>
                <c:pt idx="466">
                  <c:v>3.0341340075853429E-2</c:v>
                </c:pt>
                <c:pt idx="467">
                  <c:v>3.0322173089071258E-2</c:v>
                </c:pt>
                <c:pt idx="468">
                  <c:v>2.9559748427672838E-2</c:v>
                </c:pt>
                <c:pt idx="469">
                  <c:v>2.8858218318695172E-2</c:v>
                </c:pt>
                <c:pt idx="470">
                  <c:v>2.814258911819878E-2</c:v>
                </c:pt>
                <c:pt idx="471">
                  <c:v>2.6184538653366562E-2</c:v>
                </c:pt>
                <c:pt idx="472">
                  <c:v>2.6757934038581288E-2</c:v>
                </c:pt>
                <c:pt idx="473">
                  <c:v>2.669149596523912E-2</c:v>
                </c:pt>
                <c:pt idx="474">
                  <c:v>2.6641883519206822E-2</c:v>
                </c:pt>
                <c:pt idx="475">
                  <c:v>2.5957972805933149E-2</c:v>
                </c:pt>
                <c:pt idx="476">
                  <c:v>2.6510480887792953E-2</c:v>
                </c:pt>
                <c:pt idx="477">
                  <c:v>2.5199754148740094E-2</c:v>
                </c:pt>
                <c:pt idx="478">
                  <c:v>2.5766871165644023E-2</c:v>
                </c:pt>
                <c:pt idx="479">
                  <c:v>2.6364193746168052E-2</c:v>
                </c:pt>
                <c:pt idx="480">
                  <c:v>2.5045815516188341E-2</c:v>
                </c:pt>
                <c:pt idx="481">
                  <c:v>2.4999999999999911E-2</c:v>
                </c:pt>
                <c:pt idx="482">
                  <c:v>2.4330900243308973E-2</c:v>
                </c:pt>
                <c:pt idx="483">
                  <c:v>2.6123936816524918E-2</c:v>
                </c:pt>
                <c:pt idx="484">
                  <c:v>2.5454545454545396E-2</c:v>
                </c:pt>
                <c:pt idx="485">
                  <c:v>2.4183796856106499E-2</c:v>
                </c:pt>
                <c:pt idx="486">
                  <c:v>2.4140012070005934E-2</c:v>
                </c:pt>
                <c:pt idx="487">
                  <c:v>2.2891566265060392E-2</c:v>
                </c:pt>
                <c:pt idx="488">
                  <c:v>2.2222222222222143E-2</c:v>
                </c:pt>
                <c:pt idx="489">
                  <c:v>2.278177458033559E-2</c:v>
                </c:pt>
                <c:pt idx="490">
                  <c:v>2.1531100478469067E-2</c:v>
                </c:pt>
                <c:pt idx="491">
                  <c:v>2.270011947431283E-2</c:v>
                </c:pt>
                <c:pt idx="492">
                  <c:v>2.2646007151370551E-2</c:v>
                </c:pt>
                <c:pt idx="493">
                  <c:v>2.2605591909577782E-2</c:v>
                </c:pt>
                <c:pt idx="494">
                  <c:v>2.25653206650831E-2</c:v>
                </c:pt>
                <c:pt idx="495">
                  <c:v>2.1314387211367691E-2</c:v>
                </c:pt>
                <c:pt idx="496">
                  <c:v>2.1867612293144267E-2</c:v>
                </c:pt>
                <c:pt idx="497">
                  <c:v>2.2432113341204207E-2</c:v>
                </c:pt>
                <c:pt idx="498">
                  <c:v>2.2392457277548683E-2</c:v>
                </c:pt>
                <c:pt idx="499">
                  <c:v>2.4734982332155431E-2</c:v>
                </c:pt>
                <c:pt idx="500">
                  <c:v>2.3501762632197387E-2</c:v>
                </c:pt>
                <c:pt idx="501">
                  <c:v>2.2274325908558046E-2</c:v>
                </c:pt>
                <c:pt idx="502">
                  <c:v>2.3419203747072626E-2</c:v>
                </c:pt>
                <c:pt idx="503">
                  <c:v>2.4532710280373848E-2</c:v>
                </c:pt>
                <c:pt idx="504">
                  <c:v>2.3310023310023409E-2</c:v>
                </c:pt>
                <c:pt idx="505">
                  <c:v>2.1524141942990127E-2</c:v>
                </c:pt>
                <c:pt idx="506">
                  <c:v>2.0325203252032464E-2</c:v>
                </c:pt>
                <c:pt idx="507">
                  <c:v>2.2028985507246412E-2</c:v>
                </c:pt>
                <c:pt idx="508">
                  <c:v>2.0821283979178595E-2</c:v>
                </c:pt>
                <c:pt idx="509">
                  <c:v>1.9630484988452768E-2</c:v>
                </c:pt>
                <c:pt idx="510">
                  <c:v>2.0749279538904819E-2</c:v>
                </c:pt>
                <c:pt idx="511">
                  <c:v>1.8965517241379404E-2</c:v>
                </c:pt>
                <c:pt idx="512">
                  <c:v>2.0665901262916231E-2</c:v>
                </c:pt>
                <c:pt idx="513">
                  <c:v>2.1215596330275144E-2</c:v>
                </c:pt>
                <c:pt idx="514">
                  <c:v>2.0594965675057253E-2</c:v>
                </c:pt>
                <c:pt idx="515">
                  <c:v>1.8814139110604255E-2</c:v>
                </c:pt>
                <c:pt idx="516">
                  <c:v>2.1070615034168627E-2</c:v>
                </c:pt>
                <c:pt idx="517">
                  <c:v>2.1640091116173155E-2</c:v>
                </c:pt>
                <c:pt idx="518">
                  <c:v>2.4473534433693933E-2</c:v>
                </c:pt>
                <c:pt idx="519">
                  <c:v>2.2688598979013097E-2</c:v>
                </c:pt>
                <c:pt idx="520">
                  <c:v>2.3796033994334165E-2</c:v>
                </c:pt>
                <c:pt idx="521">
                  <c:v>2.5481313703284325E-2</c:v>
                </c:pt>
                <c:pt idx="522">
                  <c:v>2.4844720496894457E-2</c:v>
                </c:pt>
                <c:pt idx="523">
                  <c:v>2.5944726452340694E-2</c:v>
                </c:pt>
                <c:pt idx="524">
                  <c:v>2.5309336332958399E-2</c:v>
                </c:pt>
                <c:pt idx="525">
                  <c:v>2.5266704098820814E-2</c:v>
                </c:pt>
                <c:pt idx="526">
                  <c:v>2.6345291479820565E-2</c:v>
                </c:pt>
                <c:pt idx="527">
                  <c:v>2.5741466144376224E-2</c:v>
                </c:pt>
                <c:pt idx="528">
                  <c:v>2.5655326268823275E-2</c:v>
                </c:pt>
                <c:pt idx="529">
                  <c:v>2.7870680044593144E-2</c:v>
                </c:pt>
                <c:pt idx="530">
                  <c:v>2.6111111111110974E-2</c:v>
                </c:pt>
                <c:pt idx="531">
                  <c:v>2.6622296173044901E-2</c:v>
                </c:pt>
                <c:pt idx="532">
                  <c:v>2.5456557830658699E-2</c:v>
                </c:pt>
                <c:pt idx="533">
                  <c:v>2.7056874654886931E-2</c:v>
                </c:pt>
                <c:pt idx="534">
                  <c:v>2.6997245179063434E-2</c:v>
                </c:pt>
                <c:pt idx="535">
                  <c:v>2.6388125343595359E-2</c:v>
                </c:pt>
                <c:pt idx="536">
                  <c:v>2.6330224904004274E-2</c:v>
                </c:pt>
                <c:pt idx="537">
                  <c:v>2.6286966046002336E-2</c:v>
                </c:pt>
                <c:pt idx="538">
                  <c:v>2.7307482250136461E-2</c:v>
                </c:pt>
                <c:pt idx="539">
                  <c:v>2.7823240589198051E-2</c:v>
                </c:pt>
                <c:pt idx="540">
                  <c:v>2.6101141924959048E-2</c:v>
                </c:pt>
                <c:pt idx="541">
                  <c:v>2.5488069414316694E-2</c:v>
                </c:pt>
                <c:pt idx="542">
                  <c:v>2.4363833243096877E-2</c:v>
                </c:pt>
                <c:pt idx="543">
                  <c:v>2.485143165856285E-2</c:v>
                </c:pt>
                <c:pt idx="544">
                  <c:v>2.5364274150026844E-2</c:v>
                </c:pt>
                <c:pt idx="545">
                  <c:v>2.2580645161290214E-2</c:v>
                </c:pt>
                <c:pt idx="546">
                  <c:v>2.1995708154506355E-2</c:v>
                </c:pt>
                <c:pt idx="547">
                  <c:v>2.3567220139260936E-2</c:v>
                </c:pt>
                <c:pt idx="548">
                  <c:v>2.2447888829502993E-2</c:v>
                </c:pt>
                <c:pt idx="549">
                  <c:v>2.1878335112059721E-2</c:v>
                </c:pt>
                <c:pt idx="550">
                  <c:v>2.0202020202020332E-2</c:v>
                </c:pt>
                <c:pt idx="551">
                  <c:v>1.9639065817409707E-2</c:v>
                </c:pt>
                <c:pt idx="552">
                  <c:v>1.9607843137255054E-2</c:v>
                </c:pt>
                <c:pt idx="553">
                  <c:v>1.7979904812268632E-2</c:v>
                </c:pt>
                <c:pt idx="554">
                  <c:v>1.744186046511631E-2</c:v>
                </c:pt>
                <c:pt idx="555">
                  <c:v>1.4760147601476037E-2</c:v>
                </c:pt>
                <c:pt idx="556">
                  <c:v>1.5263157894736867E-2</c:v>
                </c:pt>
                <c:pt idx="557">
                  <c:v>1.4721345951629994E-2</c:v>
                </c:pt>
                <c:pt idx="558">
                  <c:v>1.5223097112860851E-2</c:v>
                </c:pt>
                <c:pt idx="559">
                  <c:v>1.3082155939298845E-2</c:v>
                </c:pt>
                <c:pt idx="560">
                  <c:v>1.2545739675901668E-2</c:v>
                </c:pt>
                <c:pt idx="561">
                  <c:v>1.3054830287206221E-2</c:v>
                </c:pt>
                <c:pt idx="562">
                  <c:v>1.0943199583116181E-2</c:v>
                </c:pt>
                <c:pt idx="563">
                  <c:v>1.0931806350858997E-2</c:v>
                </c:pt>
                <c:pt idx="564">
                  <c:v>1.1434511434511352E-2</c:v>
                </c:pt>
                <c:pt idx="565">
                  <c:v>1.2467532467532516E-2</c:v>
                </c:pt>
                <c:pt idx="566">
                  <c:v>1.558441558441559E-2</c:v>
                </c:pt>
                <c:pt idx="567">
                  <c:v>1.7662337662337713E-2</c:v>
                </c:pt>
                <c:pt idx="568">
                  <c:v>1.7107309486780631E-2</c:v>
                </c:pt>
                <c:pt idx="569">
                  <c:v>1.865284974093262E-2</c:v>
                </c:pt>
                <c:pt idx="570">
                  <c:v>1.7580144777662898E-2</c:v>
                </c:pt>
                <c:pt idx="571">
                  <c:v>1.7045454545454586E-2</c:v>
                </c:pt>
                <c:pt idx="572">
                  <c:v>1.961796592669085E-2</c:v>
                </c:pt>
                <c:pt idx="573">
                  <c:v>2.0103092783505083E-2</c:v>
                </c:pt>
                <c:pt idx="574">
                  <c:v>2.2164948453608391E-2</c:v>
                </c:pt>
                <c:pt idx="575">
                  <c:v>2.2657054582904346E-2</c:v>
                </c:pt>
                <c:pt idx="576">
                  <c:v>2.2610483042137641E-2</c:v>
                </c:pt>
                <c:pt idx="577">
                  <c:v>2.308876346844535E-2</c:v>
                </c:pt>
                <c:pt idx="578">
                  <c:v>2.3529411764705799E-2</c:v>
                </c:pt>
                <c:pt idx="579">
                  <c:v>2.1949974476773715E-2</c:v>
                </c:pt>
                <c:pt idx="580">
                  <c:v>2.1916411824668858E-2</c:v>
                </c:pt>
                <c:pt idx="581">
                  <c:v>2.0345879959308144E-2</c:v>
                </c:pt>
                <c:pt idx="582">
                  <c:v>2.0833333333333259E-2</c:v>
                </c:pt>
                <c:pt idx="583">
                  <c:v>2.1330624682579957E-2</c:v>
                </c:pt>
                <c:pt idx="584">
                  <c:v>1.9240506329113893E-2</c:v>
                </c:pt>
                <c:pt idx="585">
                  <c:v>2.0717534108135371E-2</c:v>
                </c:pt>
                <c:pt idx="586">
                  <c:v>2.1180030257186067E-2</c:v>
                </c:pt>
                <c:pt idx="587">
                  <c:v>2.1148036253776592E-2</c:v>
                </c:pt>
                <c:pt idx="588">
                  <c:v>2.1105527638190846E-2</c:v>
                </c:pt>
                <c:pt idx="589">
                  <c:v>2.106318956870612E-2</c:v>
                </c:pt>
                <c:pt idx="590">
                  <c:v>2.0989505247376306E-2</c:v>
                </c:pt>
                <c:pt idx="591">
                  <c:v>2.2977022977023198E-2</c:v>
                </c:pt>
                <c:pt idx="592">
                  <c:v>2.4438902743142199E-2</c:v>
                </c:pt>
                <c:pt idx="593">
                  <c:v>2.6420737786640114E-2</c:v>
                </c:pt>
                <c:pt idx="594">
                  <c:v>2.6879044300647026E-2</c:v>
                </c:pt>
                <c:pt idx="595">
                  <c:v>2.8344107409249197E-2</c:v>
                </c:pt>
                <c:pt idx="596">
                  <c:v>2.9309488325881761E-2</c:v>
                </c:pt>
                <c:pt idx="597">
                  <c:v>2.7722772277227747E-2</c:v>
                </c:pt>
                <c:pt idx="598">
                  <c:v>2.6172839506172885E-2</c:v>
                </c:pt>
                <c:pt idx="599">
                  <c:v>2.6134122287968298E-2</c:v>
                </c:pt>
                <c:pt idx="600">
                  <c:v>2.6574803149606252E-2</c:v>
                </c:pt>
                <c:pt idx="601">
                  <c:v>2.7185658153241699E-2</c:v>
                </c:pt>
                <c:pt idx="602">
                  <c:v>2.5051395007342103E-2</c:v>
                </c:pt>
                <c:pt idx="603">
                  <c:v>2.4155273437499902E-2</c:v>
                </c:pt>
                <c:pt idx="604">
                  <c:v>2.2677702044790582E-2</c:v>
                </c:pt>
                <c:pt idx="605">
                  <c:v>2.181641573579407E-2</c:v>
                </c:pt>
                <c:pt idx="606">
                  <c:v>2.1682016480853106E-2</c:v>
                </c:pt>
                <c:pt idx="607">
                  <c:v>2.0884912959380886E-2</c:v>
                </c:pt>
                <c:pt idx="608">
                  <c:v>2.101351351351366E-2</c:v>
                </c:pt>
                <c:pt idx="609">
                  <c:v>2.1565510597302495E-2</c:v>
                </c:pt>
                <c:pt idx="610">
                  <c:v>2.3387872954764077E-2</c:v>
                </c:pt>
                <c:pt idx="611">
                  <c:v>2.4353676117251366E-2</c:v>
                </c:pt>
                <c:pt idx="612">
                  <c:v>2.4789069990412305E-2</c:v>
                </c:pt>
                <c:pt idx="613">
                  <c:v>2.2970808329547898E-2</c:v>
                </c:pt>
                <c:pt idx="614">
                  <c:v>2.3885243866334172E-2</c:v>
                </c:pt>
                <c:pt idx="615">
                  <c:v>2.294669292051843E-2</c:v>
                </c:pt>
                <c:pt idx="616">
                  <c:v>2.3222157689781087E-2</c:v>
                </c:pt>
                <c:pt idx="617">
                  <c:v>2.3917259211376996E-2</c:v>
                </c:pt>
                <c:pt idx="618">
                  <c:v>2.4633136122748311E-2</c:v>
                </c:pt>
                <c:pt idx="619">
                  <c:v>2.4981171756213394E-2</c:v>
                </c:pt>
                <c:pt idx="620">
                  <c:v>2.4386208722122937E-2</c:v>
                </c:pt>
                <c:pt idx="621">
                  <c:v>2.2213629955157854E-2</c:v>
                </c:pt>
                <c:pt idx="622">
                  <c:v>2.0158939151697641E-2</c:v>
                </c:pt>
                <c:pt idx="623">
                  <c:v>1.7624596562335837E-2</c:v>
                </c:pt>
                <c:pt idx="624">
                  <c:v>1.6723503187990874E-2</c:v>
                </c:pt>
                <c:pt idx="625">
                  <c:v>1.800980653363804E-2</c:v>
                </c:pt>
                <c:pt idx="626">
                  <c:v>1.7876130957932945E-2</c:v>
                </c:pt>
                <c:pt idx="627">
                  <c:v>1.9323266219239299E-2</c:v>
                </c:pt>
                <c:pt idx="628">
                  <c:v>1.8461309413034588E-2</c:v>
                </c:pt>
                <c:pt idx="629">
                  <c:v>1.7119726678550107E-2</c:v>
                </c:pt>
                <c:pt idx="630">
                  <c:v>1.5270992984974363E-2</c:v>
                </c:pt>
                <c:pt idx="631">
                  <c:v>1.4339650543224725E-2</c:v>
                </c:pt>
                <c:pt idx="632">
                  <c:v>1.4798373886199645E-2</c:v>
                </c:pt>
                <c:pt idx="633">
                  <c:v>1.7127331771131127E-2</c:v>
                </c:pt>
                <c:pt idx="634">
                  <c:v>1.7142435710104209E-2</c:v>
                </c:pt>
                <c:pt idx="635">
                  <c:v>1.8236717759594345E-2</c:v>
                </c:pt>
                <c:pt idx="636">
                  <c:v>1.5123351706495702E-2</c:v>
                </c:pt>
                <c:pt idx="637">
                  <c:v>1.3494526888039982E-2</c:v>
                </c:pt>
                <c:pt idx="638">
                  <c:v>1.1592051426555505E-2</c:v>
                </c:pt>
                <c:pt idx="639">
                  <c:v>9.6750889321739475E-3</c:v>
                </c:pt>
                <c:pt idx="640">
                  <c:v>9.4013814274749308E-3</c:v>
                </c:pt>
                <c:pt idx="641">
                  <c:v>9.5019898499397737E-3</c:v>
                </c:pt>
                <c:pt idx="642">
                  <c:v>9.5775393021166888E-3</c:v>
                </c:pt>
                <c:pt idx="643">
                  <c:v>9.1710099500672548E-3</c:v>
                </c:pt>
                <c:pt idx="644">
                  <c:v>8.1438704983631816E-3</c:v>
                </c:pt>
                <c:pt idx="645">
                  <c:v>6.0271835501879423E-3</c:v>
                </c:pt>
                <c:pt idx="646">
                  <c:v>6.7205641104655101E-3</c:v>
                </c:pt>
                <c:pt idx="647">
                  <c:v>6.6189486646655027E-3</c:v>
                </c:pt>
                <c:pt idx="648">
                  <c:v>9.8353374155271123E-3</c:v>
                </c:pt>
                <c:pt idx="649">
                  <c:v>1.1244455921461061E-2</c:v>
                </c:pt>
                <c:pt idx="650">
                  <c:v>1.2097851736773357E-2</c:v>
                </c:pt>
                <c:pt idx="651">
                  <c:v>1.3155392125784537E-2</c:v>
                </c:pt>
                <c:pt idx="652">
                  <c:v>1.4540961794335727E-2</c:v>
                </c:pt>
                <c:pt idx="653">
                  <c:v>1.5836776766096738E-2</c:v>
                </c:pt>
                <c:pt idx="654">
                  <c:v>1.741483445742964E-2</c:v>
                </c:pt>
                <c:pt idx="655">
                  <c:v>1.9651571719433658E-2</c:v>
                </c:pt>
                <c:pt idx="656">
                  <c:v>1.9877227562006272E-2</c:v>
                </c:pt>
                <c:pt idx="657">
                  <c:v>2.1079204796465634E-2</c:v>
                </c:pt>
                <c:pt idx="658">
                  <c:v>2.138204538395394E-2</c:v>
                </c:pt>
                <c:pt idx="659">
                  <c:v>2.2766626338585061E-2</c:v>
                </c:pt>
                <c:pt idx="660">
                  <c:v>2.2773481506083826E-2</c:v>
                </c:pt>
                <c:pt idx="661">
                  <c:v>2.1598204405657295E-2</c:v>
                </c:pt>
                <c:pt idx="662">
                  <c:v>2.2483374654291177E-2</c:v>
                </c:pt>
                <c:pt idx="663">
                  <c:v>2.3144278518015149E-2</c:v>
                </c:pt>
                <c:pt idx="664">
                  <c:v>2.2522582803613078E-2</c:v>
                </c:pt>
                <c:pt idx="665">
                  <c:v>2.192285611289857E-2</c:v>
                </c:pt>
                <c:pt idx="666">
                  <c:v>2.109955687378462E-2</c:v>
                </c:pt>
                <c:pt idx="667">
                  <c:v>1.9352524993137443E-2</c:v>
                </c:pt>
                <c:pt idx="668">
                  <c:v>2.0082434834909124E-2</c:v>
                </c:pt>
                <c:pt idx="669">
                  <c:v>1.9946491483669337E-2</c:v>
                </c:pt>
                <c:pt idx="670">
                  <c:v>1.9528512686261434E-2</c:v>
                </c:pt>
                <c:pt idx="671">
                  <c:v>1.8996943778720743E-2</c:v>
                </c:pt>
                <c:pt idx="672">
                  <c:v>1.9098022178631435E-2</c:v>
                </c:pt>
                <c:pt idx="673">
                  <c:v>1.9887385214485631E-2</c:v>
                </c:pt>
                <c:pt idx="674">
                  <c:v>1.8890221377988237E-2</c:v>
                </c:pt>
                <c:pt idx="675">
                  <c:v>1.715558856294086E-2</c:v>
                </c:pt>
                <c:pt idx="676">
                  <c:v>1.6455519491850756E-2</c:v>
                </c:pt>
                <c:pt idx="677">
                  <c:v>1.6230952474272975E-2</c:v>
                </c:pt>
                <c:pt idx="678">
                  <c:v>1.7002217680567089E-2</c:v>
                </c:pt>
                <c:pt idx="679">
                  <c:v>1.7821076909044331E-2</c:v>
                </c:pt>
                <c:pt idx="680">
                  <c:v>1.7519368418314363E-2</c:v>
                </c:pt>
                <c:pt idx="681">
                  <c:v>1.6868377311448191E-2</c:v>
                </c:pt>
                <c:pt idx="682">
                  <c:v>1.7416677473738762E-2</c:v>
                </c:pt>
                <c:pt idx="683">
                  <c:v>1.7408566188369834E-2</c:v>
                </c:pt>
                <c:pt idx="684">
                  <c:v>1.6070344358370292E-2</c:v>
                </c:pt>
                <c:pt idx="685">
                  <c:v>1.5548073904948723E-2</c:v>
                </c:pt>
                <c:pt idx="686">
                  <c:v>1.6456609706435588E-2</c:v>
                </c:pt>
                <c:pt idx="687">
                  <c:v>1.8210555250137483E-2</c:v>
                </c:pt>
                <c:pt idx="688">
                  <c:v>1.9455269618362525E-2</c:v>
                </c:pt>
                <c:pt idx="689">
                  <c:v>1.9228626526676562E-2</c:v>
                </c:pt>
                <c:pt idx="690">
                  <c:v>1.8449632290063356E-2</c:v>
                </c:pt>
                <c:pt idx="691">
                  <c:v>1.7363956028949801E-2</c:v>
                </c:pt>
                <c:pt idx="692">
                  <c:v>1.7409458883681284E-2</c:v>
                </c:pt>
                <c:pt idx="693">
                  <c:v>1.817632310436279E-2</c:v>
                </c:pt>
                <c:pt idx="694">
                  <c:v>1.7415947552462452E-2</c:v>
                </c:pt>
                <c:pt idx="695">
                  <c:v>1.6224195046636636E-2</c:v>
                </c:pt>
                <c:pt idx="696">
                  <c:v>1.6316255652417011E-2</c:v>
                </c:pt>
                <c:pt idx="697">
                  <c:v>1.6880834938713285E-2</c:v>
                </c:pt>
                <c:pt idx="698">
                  <c:v>1.7453777073428434E-2</c:v>
                </c:pt>
                <c:pt idx="699">
                  <c:v>1.802827832894649E-2</c:v>
                </c:pt>
                <c:pt idx="700">
                  <c:v>1.7509440952473199E-2</c:v>
                </c:pt>
                <c:pt idx="701">
                  <c:v>1.7772676244655061E-2</c:v>
                </c:pt>
                <c:pt idx="702">
                  <c:v>1.8346312894897077E-2</c:v>
                </c:pt>
                <c:pt idx="703">
                  <c:v>1.8506323273421277E-2</c:v>
                </c:pt>
                <c:pt idx="704">
                  <c:v>1.8970961446650891E-2</c:v>
                </c:pt>
                <c:pt idx="705">
                  <c:v>1.9135335359607986E-2</c:v>
                </c:pt>
                <c:pt idx="706">
                  <c:v>1.9974275238246353E-2</c:v>
                </c:pt>
                <c:pt idx="707">
                  <c:v>2.0715072792840905E-2</c:v>
                </c:pt>
                <c:pt idx="708">
                  <c:v>2.1450225385824639E-2</c:v>
                </c:pt>
                <c:pt idx="709">
                  <c:v>2.2225738220941649E-2</c:v>
                </c:pt>
                <c:pt idx="710">
                  <c:v>2.142426948557663E-2</c:v>
                </c:pt>
                <c:pt idx="711">
                  <c:v>2.1566547612141829E-2</c:v>
                </c:pt>
                <c:pt idx="712">
                  <c:v>2.2545595974976074E-2</c:v>
                </c:pt>
                <c:pt idx="713">
                  <c:v>2.2622116465067066E-2</c:v>
                </c:pt>
                <c:pt idx="714">
                  <c:v>2.1701399624842965E-2</c:v>
                </c:pt>
                <c:pt idx="715">
                  <c:v>2.3087345614186683E-2</c:v>
                </c:pt>
                <c:pt idx="716">
                  <c:v>2.2711206825691832E-2</c:v>
                </c:pt>
                <c:pt idx="717">
                  <c:v>2.2045551507991146E-2</c:v>
                </c:pt>
                <c:pt idx="718">
                  <c:v>2.1454219398053587E-2</c:v>
                </c:pt>
                <c:pt idx="719">
                  <c:v>2.1971236613002709E-2</c:v>
                </c:pt>
                <c:pt idx="720">
                  <c:v>2.2481680308628071E-2</c:v>
                </c:pt>
                <c:pt idx="721">
                  <c:v>2.1966518675410329E-2</c:v>
                </c:pt>
                <c:pt idx="722">
                  <c:v>2.0019275109489865E-2</c:v>
                </c:pt>
                <c:pt idx="723">
                  <c:v>1.9067049008115955E-2</c:v>
                </c:pt>
                <c:pt idx="724">
                  <c:v>1.7605619555145502E-2</c:v>
                </c:pt>
                <c:pt idx="725">
                  <c:v>1.7298214429991132E-2</c:v>
                </c:pt>
                <c:pt idx="726">
                  <c:v>1.7019799942702418E-2</c:v>
                </c:pt>
                <c:pt idx="727">
                  <c:v>1.6801986933576929E-2</c:v>
                </c:pt>
                <c:pt idx="728">
                  <c:v>1.686612388583919E-2</c:v>
                </c:pt>
                <c:pt idx="729">
                  <c:v>1.7632514790761888E-2</c:v>
                </c:pt>
                <c:pt idx="730">
                  <c:v>1.7087473595183589E-2</c:v>
                </c:pt>
                <c:pt idx="731">
                  <c:v>1.7557618437900047E-2</c:v>
                </c:pt>
                <c:pt idx="732">
                  <c:v>1.814646533206643E-2</c:v>
                </c:pt>
                <c:pt idx="733">
                  <c:v>1.8210224668497421E-2</c:v>
                </c:pt>
                <c:pt idx="734">
                  <c:v>2.1053596772393046E-2</c:v>
                </c:pt>
                <c:pt idx="735">
                  <c:v>2.1508286501201956E-2</c:v>
                </c:pt>
                <c:pt idx="736">
                  <c:v>2.2541831021758441E-2</c:v>
                </c:pt>
                <c:pt idx="737">
                  <c:v>2.2682688565732967E-2</c:v>
                </c:pt>
                <c:pt idx="738">
                  <c:v>2.3340884834971209E-2</c:v>
                </c:pt>
                <c:pt idx="739">
                  <c:v>2.170651274559865E-2</c:v>
                </c:pt>
                <c:pt idx="740">
                  <c:v>2.1716020060148944E-2</c:v>
                </c:pt>
                <c:pt idx="741">
                  <c:v>2.1511822825250881E-2</c:v>
                </c:pt>
                <c:pt idx="742">
                  <c:v>2.2349296929188522E-2</c:v>
                </c:pt>
                <c:pt idx="743">
                  <c:v>2.1882913632288448E-2</c:v>
                </c:pt>
                <c:pt idx="744">
                  <c:v>2.1222946821067623E-2</c:v>
                </c:pt>
                <c:pt idx="745">
                  <c:v>2.0550197281893778E-2</c:v>
                </c:pt>
                <c:pt idx="746">
                  <c:v>2.0389119035440828E-2</c:v>
                </c:pt>
                <c:pt idx="747">
                  <c:v>2.1016457826818824E-2</c:v>
                </c:pt>
                <c:pt idx="748">
                  <c:v>2.0326104286486624E-2</c:v>
                </c:pt>
                <c:pt idx="749">
                  <c:v>2.1678690968959469E-2</c:v>
                </c:pt>
                <c:pt idx="750">
                  <c:v>2.2044740821153042E-2</c:v>
                </c:pt>
                <c:pt idx="751">
                  <c:v>2.3523713577185523E-2</c:v>
                </c:pt>
                <c:pt idx="752">
                  <c:v>2.3474668708951318E-2</c:v>
                </c:pt>
                <c:pt idx="753">
                  <c:v>2.330987030337206E-2</c:v>
                </c:pt>
                <c:pt idx="754">
                  <c:v>2.3175221170711024E-2</c:v>
                </c:pt>
                <c:pt idx="755">
                  <c:v>2.2233937346319177E-2</c:v>
                </c:pt>
                <c:pt idx="756">
                  <c:v>2.2605877451338019E-2</c:v>
                </c:pt>
                <c:pt idx="757">
                  <c:v>2.3603685151233789E-2</c:v>
                </c:pt>
                <c:pt idx="758">
                  <c:v>2.0972759519245043E-2</c:v>
                </c:pt>
                <c:pt idx="759">
                  <c:v>1.4447624499141387E-2</c:v>
                </c:pt>
                <c:pt idx="760">
                  <c:v>1.2397859625586927E-2</c:v>
                </c:pt>
                <c:pt idx="761">
                  <c:v>1.2028869286286881E-2</c:v>
                </c:pt>
                <c:pt idx="762">
                  <c:v>1.5575685846079157E-2</c:v>
                </c:pt>
                <c:pt idx="763">
                  <c:v>1.7047067775628255E-2</c:v>
                </c:pt>
                <c:pt idx="764">
                  <c:v>1.7203130727920568E-2</c:v>
                </c:pt>
                <c:pt idx="765">
                  <c:v>1.6315380377774247E-2</c:v>
                </c:pt>
                <c:pt idx="766">
                  <c:v>1.6546922505999762E-2</c:v>
                </c:pt>
                <c:pt idx="767">
                  <c:v>1.6145243195019088E-2</c:v>
                </c:pt>
                <c:pt idx="768">
                  <c:v>1.3965137848940712E-2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A36-4F25-93BA-F31CF323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83200"/>
        <c:axId val="206179872"/>
      </c:barChart>
      <c:dateAx>
        <c:axId val="206183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872"/>
        <c:crosses val="autoZero"/>
        <c:auto val="1"/>
        <c:lblOffset val="100"/>
        <c:baseTimeUnit val="months"/>
      </c:dateAx>
      <c:valAx>
        <c:axId val="2061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PCE All Items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'PCE All Items'!$K$16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'PCE All Items'!$J$17:$J$36</c:f>
              <c:strCache>
                <c:ptCount val="20"/>
                <c:pt idx="0">
                  <c:v>Less than -0.50%</c:v>
                </c:pt>
                <c:pt idx="1">
                  <c:v>-0.50% to -0.40%</c:v>
                </c:pt>
                <c:pt idx="2">
                  <c:v>-0.40% to -0.30%</c:v>
                </c:pt>
                <c:pt idx="3">
                  <c:v>-0.30% to -0.20%</c:v>
                </c:pt>
                <c:pt idx="4">
                  <c:v>-0.20% to -0.10%</c:v>
                </c:pt>
                <c:pt idx="5">
                  <c:v>-0.10% to 0.00%</c:v>
                </c:pt>
                <c:pt idx="6">
                  <c:v>0.00% to 0.10%</c:v>
                </c:pt>
                <c:pt idx="7">
                  <c:v>0.10% to 0.20%</c:v>
                </c:pt>
                <c:pt idx="8">
                  <c:v>0.20% to 0.30%</c:v>
                </c:pt>
                <c:pt idx="9">
                  <c:v>0.30% to 0.40%</c:v>
                </c:pt>
                <c:pt idx="10">
                  <c:v>0.40% to 0.50%</c:v>
                </c:pt>
                <c:pt idx="11">
                  <c:v>0.50% to 0.60%</c:v>
                </c:pt>
                <c:pt idx="12">
                  <c:v>0.60% to 0.70%</c:v>
                </c:pt>
                <c:pt idx="13">
                  <c:v>0.70% to 0.80%</c:v>
                </c:pt>
                <c:pt idx="14">
                  <c:v>0.80% to 0.90%</c:v>
                </c:pt>
                <c:pt idx="15">
                  <c:v>0.90% to 1.00%</c:v>
                </c:pt>
                <c:pt idx="16">
                  <c:v>1.00% to 1.10%</c:v>
                </c:pt>
                <c:pt idx="17">
                  <c:v>1.10% to 1.20%</c:v>
                </c:pt>
                <c:pt idx="18">
                  <c:v>1.20% to 1.30%</c:v>
                </c:pt>
                <c:pt idx="19">
                  <c:v>Greater than 1.30%</c:v>
                </c:pt>
              </c:strCache>
            </c:strRef>
          </c:cat>
          <c:val>
            <c:numRef>
              <c:f>'PCE All Items'!$K$17:$K$36</c:f>
              <c:numCache>
                <c:formatCode>0.00%</c:formatCode>
                <c:ptCount val="20"/>
                <c:pt idx="0">
                  <c:v>5.3763440860215058E-3</c:v>
                </c:pt>
                <c:pt idx="1">
                  <c:v>1.3440860215053765E-3</c:v>
                </c:pt>
                <c:pt idx="2">
                  <c:v>1.3440860215053765E-3</c:v>
                </c:pt>
                <c:pt idx="3">
                  <c:v>8.0645161290322578E-3</c:v>
                </c:pt>
                <c:pt idx="4">
                  <c:v>1.2096774193548387E-2</c:v>
                </c:pt>
                <c:pt idx="5">
                  <c:v>5.3763440860215055E-2</c:v>
                </c:pt>
                <c:pt idx="6">
                  <c:v>0.13978494623655913</c:v>
                </c:pt>
                <c:pt idx="7">
                  <c:v>0.23387096774193547</c:v>
                </c:pt>
                <c:pt idx="8">
                  <c:v>0.17607526881720431</c:v>
                </c:pt>
                <c:pt idx="9">
                  <c:v>0.14650537634408603</c:v>
                </c:pt>
                <c:pt idx="10">
                  <c:v>8.8709677419354843E-2</c:v>
                </c:pt>
                <c:pt idx="11">
                  <c:v>4.8387096774193547E-2</c:v>
                </c:pt>
                <c:pt idx="12">
                  <c:v>2.1505376344086023E-2</c:v>
                </c:pt>
                <c:pt idx="13">
                  <c:v>2.6881720430107527E-2</c:v>
                </c:pt>
                <c:pt idx="14">
                  <c:v>1.4784946236559141E-2</c:v>
                </c:pt>
                <c:pt idx="15">
                  <c:v>6.7204301075268818E-3</c:v>
                </c:pt>
                <c:pt idx="16">
                  <c:v>9.4086021505376347E-3</c:v>
                </c:pt>
                <c:pt idx="17">
                  <c:v>4.0322580645161289E-3</c:v>
                </c:pt>
                <c:pt idx="18">
                  <c:v>1.3440860215053765E-3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FBD-8DBF-FDD9DC7E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2448"/>
        <c:axId val="206129120"/>
      </c:barChart>
      <c:catAx>
        <c:axId val="2061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9120"/>
        <c:crosses val="autoZero"/>
        <c:auto val="1"/>
        <c:lblAlgn val="ctr"/>
        <c:lblOffset val="100"/>
        <c:noMultiLvlLbl val="0"/>
      </c:catAx>
      <c:valAx>
        <c:axId val="2061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33337</xdr:rowOff>
    </xdr:from>
    <xdr:to>
      <xdr:col>11</xdr:col>
      <xdr:colOff>1019175</xdr:colOff>
      <xdr:row>72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54</xdr:row>
      <xdr:rowOff>28575</xdr:rowOff>
    </xdr:from>
    <xdr:to>
      <xdr:col>18</xdr:col>
      <xdr:colOff>990600</xdr:colOff>
      <xdr:row>72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33337</xdr:rowOff>
    </xdr:from>
    <xdr:to>
      <xdr:col>11</xdr:col>
      <xdr:colOff>1019175</xdr:colOff>
      <xdr:row>72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54</xdr:row>
      <xdr:rowOff>28575</xdr:rowOff>
    </xdr:from>
    <xdr:to>
      <xdr:col>18</xdr:col>
      <xdr:colOff>990600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33337</xdr:rowOff>
    </xdr:from>
    <xdr:to>
      <xdr:col>11</xdr:col>
      <xdr:colOff>1019175</xdr:colOff>
      <xdr:row>72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54</xdr:row>
      <xdr:rowOff>28575</xdr:rowOff>
    </xdr:from>
    <xdr:to>
      <xdr:col>18</xdr:col>
      <xdr:colOff>990600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33337</xdr:rowOff>
    </xdr:from>
    <xdr:to>
      <xdr:col>11</xdr:col>
      <xdr:colOff>1019175</xdr:colOff>
      <xdr:row>72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54</xdr:row>
      <xdr:rowOff>28575</xdr:rowOff>
    </xdr:from>
    <xdr:to>
      <xdr:col>18</xdr:col>
      <xdr:colOff>990600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</xdr:row>
      <xdr:rowOff>28575</xdr:rowOff>
    </xdr:from>
    <xdr:to>
      <xdr:col>11</xdr:col>
      <xdr:colOff>1019175</xdr:colOff>
      <xdr:row>53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36</xdr:row>
      <xdr:rowOff>28575</xdr:rowOff>
    </xdr:from>
    <xdr:to>
      <xdr:col>18</xdr:col>
      <xdr:colOff>1009650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33337</xdr:rowOff>
    </xdr:from>
    <xdr:to>
      <xdr:col>11</xdr:col>
      <xdr:colOff>1019175</xdr:colOff>
      <xdr:row>72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54</xdr:row>
      <xdr:rowOff>28575</xdr:rowOff>
    </xdr:from>
    <xdr:to>
      <xdr:col>18</xdr:col>
      <xdr:colOff>990600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PCEPI" TargetMode="External"/><Relationship Id="rId2" Type="http://schemas.openxmlformats.org/officeDocument/2006/relationships/hyperlink" Target="https://fred.stlouisfed.org/series/CPILFESL" TargetMode="External"/><Relationship Id="rId1" Type="http://schemas.openxmlformats.org/officeDocument/2006/relationships/hyperlink" Target="https://fred.stlouisfed.org/series/CPIAUCSL" TargetMode="External"/><Relationship Id="rId5" Type="http://schemas.openxmlformats.org/officeDocument/2006/relationships/hyperlink" Target="https://fred.stlouisfed.org/series/PPIACO" TargetMode="External"/><Relationship Id="rId4" Type="http://schemas.openxmlformats.org/officeDocument/2006/relationships/hyperlink" Target="https://fred.stlouisfed.org/series/PCEPILF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2DE7-26F5-4E91-B3EC-5DC76DA0933E}">
  <dimension ref="A1:C20"/>
  <sheetViews>
    <sheetView showGridLines="0" workbookViewId="0">
      <selection activeCell="Z19" sqref="Z19"/>
    </sheetView>
  </sheetViews>
  <sheetFormatPr defaultRowHeight="15" x14ac:dyDescent="0.25"/>
  <cols>
    <col min="2" max="2" width="12.7109375" customWidth="1"/>
  </cols>
  <sheetData>
    <row r="1" spans="1:3" x14ac:dyDescent="0.25">
      <c r="A1" s="66" t="s">
        <v>77</v>
      </c>
    </row>
    <row r="3" spans="1:3" x14ac:dyDescent="0.25">
      <c r="A3" s="50">
        <v>1</v>
      </c>
      <c r="B3" s="50" t="s">
        <v>1</v>
      </c>
      <c r="C3" s="1"/>
    </row>
    <row r="4" spans="1:3" x14ac:dyDescent="0.25">
      <c r="A4" s="50"/>
      <c r="C4" s="1" t="s">
        <v>0</v>
      </c>
    </row>
    <row r="5" spans="1:3" x14ac:dyDescent="0.25">
      <c r="A5" s="50">
        <v>2</v>
      </c>
      <c r="B5" s="50" t="s">
        <v>3</v>
      </c>
    </row>
    <row r="6" spans="1:3" x14ac:dyDescent="0.25">
      <c r="A6" s="50"/>
      <c r="C6" s="1" t="s">
        <v>2</v>
      </c>
    </row>
    <row r="7" spans="1:3" x14ac:dyDescent="0.25">
      <c r="A7" s="50">
        <v>3</v>
      </c>
      <c r="B7" s="50" t="s">
        <v>4</v>
      </c>
    </row>
    <row r="8" spans="1:3" x14ac:dyDescent="0.25">
      <c r="A8" s="50"/>
      <c r="C8" s="1" t="s">
        <v>5</v>
      </c>
    </row>
    <row r="9" spans="1:3" x14ac:dyDescent="0.25">
      <c r="A9" s="50">
        <v>4</v>
      </c>
      <c r="B9" s="50" t="s">
        <v>6</v>
      </c>
    </row>
    <row r="10" spans="1:3" x14ac:dyDescent="0.25">
      <c r="A10" s="50"/>
      <c r="C10" s="1" t="s">
        <v>7</v>
      </c>
    </row>
    <row r="11" spans="1:3" x14ac:dyDescent="0.25">
      <c r="A11" s="50">
        <v>5</v>
      </c>
      <c r="B11" s="50" t="s">
        <v>9</v>
      </c>
    </row>
    <row r="12" spans="1:3" x14ac:dyDescent="0.25">
      <c r="C12" s="1" t="s">
        <v>8</v>
      </c>
    </row>
    <row r="14" spans="1:3" x14ac:dyDescent="0.25">
      <c r="A14" s="66" t="s">
        <v>78</v>
      </c>
    </row>
    <row r="15" spans="1:3" x14ac:dyDescent="0.25">
      <c r="A15" s="50">
        <v>1</v>
      </c>
      <c r="B15" t="s">
        <v>79</v>
      </c>
    </row>
    <row r="16" spans="1:3" x14ac:dyDescent="0.25">
      <c r="C16" t="s">
        <v>80</v>
      </c>
    </row>
    <row r="17" spans="3:3" x14ac:dyDescent="0.25">
      <c r="C17" t="s">
        <v>81</v>
      </c>
    </row>
    <row r="18" spans="3:3" x14ac:dyDescent="0.25">
      <c r="C18" t="s">
        <v>83</v>
      </c>
    </row>
    <row r="19" spans="3:3" x14ac:dyDescent="0.25">
      <c r="C19" t="s">
        <v>84</v>
      </c>
    </row>
    <row r="20" spans="3:3" x14ac:dyDescent="0.25">
      <c r="C20" t="s">
        <v>82</v>
      </c>
    </row>
  </sheetData>
  <hyperlinks>
    <hyperlink ref="C4" r:id="rId1" xr:uid="{5C64418A-EFC7-496A-A029-A67F99701546}"/>
    <hyperlink ref="C6" r:id="rId2" xr:uid="{EFF8CDF6-2AAE-4BFF-A4EF-A4494CB7ABB2}"/>
    <hyperlink ref="C8" r:id="rId3" xr:uid="{C56D88D5-F486-4B2B-B380-2C2B0523394C}"/>
    <hyperlink ref="C10" r:id="rId4" xr:uid="{C814D5DA-275C-4BE8-922A-518ABD6A3D1B}"/>
    <hyperlink ref="C12" r:id="rId5" xr:uid="{815E2388-1441-4790-B08A-12F5902E9C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0"/>
  <sheetViews>
    <sheetView workbookViewId="0"/>
  </sheetViews>
  <sheetFormatPr defaultRowHeight="15" x14ac:dyDescent="0.25"/>
  <cols>
    <col min="1" max="1" width="11.28515625" style="3" customWidth="1"/>
    <col min="2" max="2" width="23.85546875" customWidth="1"/>
    <col min="3" max="3" width="12.5703125" style="4" customWidth="1"/>
    <col min="4" max="4" width="12.42578125" style="4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45.75" thickBot="1" x14ac:dyDescent="0.3">
      <c r="B1" s="5" t="s">
        <v>10</v>
      </c>
      <c r="C1" s="6" t="s">
        <v>12</v>
      </c>
      <c r="D1" s="6" t="s">
        <v>11</v>
      </c>
      <c r="G1" s="67" t="s">
        <v>42</v>
      </c>
      <c r="H1" s="68"/>
      <c r="I1" s="68"/>
      <c r="J1" s="68"/>
      <c r="K1" s="68"/>
      <c r="L1" s="69"/>
      <c r="M1" s="61"/>
      <c r="N1" s="70" t="s">
        <v>43</v>
      </c>
      <c r="O1" s="71"/>
      <c r="P1" s="71"/>
      <c r="Q1" s="71"/>
      <c r="R1" s="71"/>
      <c r="S1" s="72"/>
    </row>
    <row r="2" spans="1:19" x14ac:dyDescent="0.25">
      <c r="A2" s="3">
        <v>17168</v>
      </c>
      <c r="B2" s="2">
        <v>21.48</v>
      </c>
      <c r="G2" s="7" t="s">
        <v>13</v>
      </c>
      <c r="H2" s="8"/>
      <c r="I2" s="9" t="s">
        <v>14</v>
      </c>
      <c r="J2" s="10">
        <v>1</v>
      </c>
      <c r="K2" s="10">
        <v>2</v>
      </c>
      <c r="L2" s="8">
        <v>3</v>
      </c>
      <c r="M2" s="62"/>
      <c r="N2" s="7" t="s">
        <v>13</v>
      </c>
      <c r="O2" s="8"/>
      <c r="P2" s="9" t="s">
        <v>14</v>
      </c>
      <c r="Q2" s="10">
        <v>1</v>
      </c>
      <c r="R2" s="10">
        <v>2</v>
      </c>
      <c r="S2" s="8">
        <v>3</v>
      </c>
    </row>
    <row r="3" spans="1:19" x14ac:dyDescent="0.25">
      <c r="A3" s="3">
        <v>17199</v>
      </c>
      <c r="B3" s="2">
        <v>21.62</v>
      </c>
      <c r="C3" s="4">
        <f>B3/B2-1</f>
        <v>6.5176908752329066E-3</v>
      </c>
      <c r="G3" s="11" t="s">
        <v>15</v>
      </c>
      <c r="H3" s="12">
        <f>AVERAGE(C:C)</f>
        <v>2.827520836784649E-3</v>
      </c>
      <c r="I3" s="13" t="s">
        <v>16</v>
      </c>
      <c r="J3" s="14">
        <f>$H$3+(J$2*$H$7)</f>
        <v>6.2610403191302247E-3</v>
      </c>
      <c r="K3" s="14">
        <f>$H$3+(K$2*$H$7)</f>
        <v>9.6945598014757991E-3</v>
      </c>
      <c r="L3" s="15">
        <f>$H$3+(L$2*$H$7)</f>
        <v>1.3128079283821373E-2</v>
      </c>
      <c r="M3" s="62"/>
      <c r="N3" s="11" t="s">
        <v>15</v>
      </c>
      <c r="O3" s="12">
        <f>AVERAGE(D:D)</f>
        <v>3.4511504819765837E-2</v>
      </c>
      <c r="P3" s="13" t="s">
        <v>16</v>
      </c>
      <c r="Q3" s="14">
        <f>$O$3+(Q$2*$O$7)</f>
        <v>6.3519059270784842E-2</v>
      </c>
      <c r="R3" s="14">
        <f>$O$3+(R$2*$O$7)</f>
        <v>9.2526613721803846E-2</v>
      </c>
      <c r="S3" s="15">
        <f>$O$3+(S$2*$O$7)</f>
        <v>0.12153416817282284</v>
      </c>
    </row>
    <row r="4" spans="1:19" x14ac:dyDescent="0.25">
      <c r="A4" s="3">
        <v>17227</v>
      </c>
      <c r="B4" s="2">
        <v>22</v>
      </c>
      <c r="C4" s="4">
        <f t="shared" ref="C4:C67" si="0">B4/B3-1</f>
        <v>1.7576318223866849E-2</v>
      </c>
      <c r="G4" s="11" t="s">
        <v>17</v>
      </c>
      <c r="H4" s="12">
        <f>_xlfn.STDEV.S(C:C)/SQRT(COUNT(C:C))</f>
        <v>1.1522136956357775E-4</v>
      </c>
      <c r="I4" s="11" t="s">
        <v>18</v>
      </c>
      <c r="J4" s="14">
        <f>$H$3-(J$2*$H$7)</f>
        <v>-6.0599864556092628E-4</v>
      </c>
      <c r="K4" s="14">
        <f>$H$3-(K$2*$H$7)</f>
        <v>-4.039518127906502E-3</v>
      </c>
      <c r="L4" s="15">
        <f>$H$3-(L$2*$H$7)</f>
        <v>-7.4730376102520764E-3</v>
      </c>
      <c r="M4" s="62"/>
      <c r="N4" s="11" t="s">
        <v>17</v>
      </c>
      <c r="O4" s="12">
        <f>_xlfn.STDEV.S(D:D)/SQRT(COUNT(D:D))</f>
        <v>9.795155151924135E-4</v>
      </c>
      <c r="P4" s="11" t="s">
        <v>18</v>
      </c>
      <c r="Q4" s="14">
        <f>$O$3-(Q$2*$O$7)</f>
        <v>5.5039503687468357E-3</v>
      </c>
      <c r="R4" s="14">
        <f>$O$3-(R$2*$O$7)</f>
        <v>-2.3503604082272166E-2</v>
      </c>
      <c r="S4" s="15">
        <f>$O$3-(S$2*$O$7)</f>
        <v>-5.2511158533291163E-2</v>
      </c>
    </row>
    <row r="5" spans="1:19" x14ac:dyDescent="0.25">
      <c r="A5" s="3">
        <v>17258</v>
      </c>
      <c r="B5" s="2">
        <v>22</v>
      </c>
      <c r="C5" s="4">
        <f t="shared" si="0"/>
        <v>0</v>
      </c>
      <c r="G5" s="11" t="s">
        <v>19</v>
      </c>
      <c r="H5" s="12">
        <f>MEDIAN(C:C)</f>
        <v>2.4295279537545067E-3</v>
      </c>
      <c r="I5" s="11" t="s">
        <v>20</v>
      </c>
      <c r="J5" s="16">
        <f>COUNTIFS($C:$C,"&gt;="&amp;J4,$C:$C,"&lt;="&amp;J3)</f>
        <v>705</v>
      </c>
      <c r="K5" s="16">
        <f t="shared" ref="K5:L5" si="1">COUNTIFS($C:$C,"&gt;="&amp;K4,$C:$C,"&lt;="&amp;K3)</f>
        <v>834</v>
      </c>
      <c r="L5" s="17">
        <f t="shared" si="1"/>
        <v>872</v>
      </c>
      <c r="M5" s="62"/>
      <c r="N5" s="11" t="s">
        <v>19</v>
      </c>
      <c r="O5" s="12">
        <f>MEDIAN(D:D)</f>
        <v>2.8215223097112663E-2</v>
      </c>
      <c r="P5" s="11" t="s">
        <v>20</v>
      </c>
      <c r="Q5" s="16">
        <f>COUNTIFS($D:$D,"&gt;="&amp;Q4,$D:$D,"&lt;="&amp;Q3)</f>
        <v>696</v>
      </c>
      <c r="R5" s="16">
        <f>COUNTIFS($D:$D,"&gt;="&amp;R4,$D:$D,"&lt;="&amp;R3)</f>
        <v>812</v>
      </c>
      <c r="S5" s="17">
        <f>COUNTIFS($D:$D,"&gt;="&amp;S4,$D:$D,"&lt;="&amp;S3)</f>
        <v>862</v>
      </c>
    </row>
    <row r="6" spans="1:19" x14ac:dyDescent="0.25">
      <c r="A6" s="3">
        <v>17288</v>
      </c>
      <c r="B6" s="2">
        <v>21.95</v>
      </c>
      <c r="C6" s="4">
        <f t="shared" si="0"/>
        <v>-2.2727272727273151E-3</v>
      </c>
      <c r="G6" s="11" t="s">
        <v>21</v>
      </c>
      <c r="H6" s="12">
        <f>MODE(C:C)</f>
        <v>0</v>
      </c>
      <c r="I6" s="11" t="s">
        <v>22</v>
      </c>
      <c r="J6" s="14">
        <f>J5/$H$15</f>
        <v>0.79391891891891897</v>
      </c>
      <c r="K6" s="14">
        <f>K5/$H$15</f>
        <v>0.93918918918918914</v>
      </c>
      <c r="L6" s="15">
        <f>L5/$H$15</f>
        <v>0.98198198198198194</v>
      </c>
      <c r="M6" s="62"/>
      <c r="N6" s="11" t="s">
        <v>21</v>
      </c>
      <c r="O6" s="12">
        <f>MODE(D:D)</f>
        <v>2.0833333333333259E-2</v>
      </c>
      <c r="P6" s="11" t="s">
        <v>22</v>
      </c>
      <c r="Q6" s="14">
        <f>Q5/$H$15</f>
        <v>0.78378378378378377</v>
      </c>
      <c r="R6" s="14">
        <f>R5/$H$15</f>
        <v>0.9144144144144144</v>
      </c>
      <c r="S6" s="15">
        <f>S5/$H$15</f>
        <v>0.97072072072072069</v>
      </c>
    </row>
    <row r="7" spans="1:19" ht="15.75" thickBot="1" x14ac:dyDescent="0.3">
      <c r="A7" s="3">
        <v>17319</v>
      </c>
      <c r="B7" s="2">
        <v>22.08</v>
      </c>
      <c r="C7" s="4">
        <f t="shared" si="0"/>
        <v>5.9225512528473523E-3</v>
      </c>
      <c r="G7" s="11" t="s">
        <v>23</v>
      </c>
      <c r="H7" s="12">
        <f>_xlfn.STDEV.S(C:C)</f>
        <v>3.4335194823455753E-3</v>
      </c>
      <c r="I7" s="18" t="s">
        <v>24</v>
      </c>
      <c r="J7" s="19">
        <v>0.68269999999999997</v>
      </c>
      <c r="K7" s="19">
        <v>0.95450000000000002</v>
      </c>
      <c r="L7" s="20">
        <v>0.99729999999999996</v>
      </c>
      <c r="M7" s="62"/>
      <c r="N7" s="11" t="s">
        <v>23</v>
      </c>
      <c r="O7" s="12">
        <f>_xlfn.STDEV.S(D:D)</f>
        <v>2.9007554451019001E-2</v>
      </c>
      <c r="P7" s="18" t="s">
        <v>24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3">
        <v>17349</v>
      </c>
      <c r="B8" s="2">
        <v>22.23</v>
      </c>
      <c r="C8" s="4">
        <f t="shared" si="0"/>
        <v>6.7934782608696231E-3</v>
      </c>
      <c r="G8" s="11" t="s">
        <v>25</v>
      </c>
      <c r="H8" s="21">
        <f>_xlfn.VAR.S(C:C)</f>
        <v>1.1789056035646628E-5</v>
      </c>
      <c r="I8" s="22"/>
      <c r="J8" s="23" t="s">
        <v>26</v>
      </c>
      <c r="K8" s="23" t="s">
        <v>27</v>
      </c>
      <c r="L8" s="24" t="s">
        <v>28</v>
      </c>
      <c r="M8" s="62"/>
      <c r="N8" s="11" t="s">
        <v>25</v>
      </c>
      <c r="O8" s="12">
        <f>_xlfn.VAR.S(D:D)</f>
        <v>8.4143821522883228E-4</v>
      </c>
      <c r="P8" s="22"/>
      <c r="Q8" s="23" t="s">
        <v>26</v>
      </c>
      <c r="R8" s="23" t="s">
        <v>27</v>
      </c>
      <c r="S8" s="24" t="s">
        <v>28</v>
      </c>
    </row>
    <row r="9" spans="1:19" x14ac:dyDescent="0.25">
      <c r="A9" s="3">
        <v>17380</v>
      </c>
      <c r="B9" s="2">
        <v>22.4</v>
      </c>
      <c r="C9" s="4">
        <f t="shared" si="0"/>
        <v>7.6473234367970822E-3</v>
      </c>
      <c r="G9" s="11" t="s">
        <v>29</v>
      </c>
      <c r="H9" s="25">
        <f>KURT(C:C)</f>
        <v>4.1950876823803593</v>
      </c>
      <c r="I9" s="11" t="s">
        <v>44</v>
      </c>
      <c r="J9" s="14">
        <f>AVERAGEIF(C:C,"&gt;0")</f>
        <v>3.7023901808870075E-3</v>
      </c>
      <c r="K9" s="14">
        <f>AVERAGEIF(C:C,"&lt;0")</f>
        <v>-2.194647367665171E-3</v>
      </c>
      <c r="L9" s="15">
        <v>0</v>
      </c>
      <c r="M9" s="62"/>
      <c r="N9" s="11" t="s">
        <v>29</v>
      </c>
      <c r="O9" s="26">
        <f>KURT(D:D)</f>
        <v>2.2296847699228031</v>
      </c>
      <c r="P9" s="11" t="s">
        <v>44</v>
      </c>
      <c r="Q9" s="14">
        <f>AVERAGEIF(D:D,"&gt;0")</f>
        <v>3.6652196576155663E-2</v>
      </c>
      <c r="R9" s="14">
        <f>AVERAGEIF(D:D,"&lt;0")</f>
        <v>-9.3661652682873464E-3</v>
      </c>
      <c r="S9" s="15">
        <v>0</v>
      </c>
    </row>
    <row r="10" spans="1:19" x14ac:dyDescent="0.25">
      <c r="A10" s="3">
        <v>17411</v>
      </c>
      <c r="B10" s="2">
        <v>22.84</v>
      </c>
      <c r="C10" s="4">
        <f t="shared" si="0"/>
        <v>1.9642857142857295E-2</v>
      </c>
      <c r="G10" s="11" t="s">
        <v>30</v>
      </c>
      <c r="H10" s="25">
        <f>SKEW(C:C)</f>
        <v>0.61577361392057151</v>
      </c>
      <c r="I10" s="11" t="s">
        <v>31</v>
      </c>
      <c r="J10" s="16">
        <f>COUNTIF(C:C,"&gt;0")</f>
        <v>741</v>
      </c>
      <c r="K10" s="16">
        <f>COUNTIF(C:C,"&lt;0")</f>
        <v>106</v>
      </c>
      <c r="L10" s="17">
        <f>COUNTIF(C:C,0)</f>
        <v>41</v>
      </c>
      <c r="M10" s="62"/>
      <c r="N10" s="11" t="s">
        <v>30</v>
      </c>
      <c r="O10" s="26">
        <f>SKEW(D:D)</f>
        <v>1.3922298724742339</v>
      </c>
      <c r="P10" s="11" t="s">
        <v>31</v>
      </c>
      <c r="Q10" s="16">
        <f>COUNTIF(D:D,"&gt;0")</f>
        <v>836</v>
      </c>
      <c r="R10" s="16">
        <f>COUNTIF(D:D,"&lt;0")</f>
        <v>40</v>
      </c>
      <c r="S10" s="17">
        <f>COUNTIF(J:J,0)</f>
        <v>0</v>
      </c>
    </row>
    <row r="11" spans="1:19" x14ac:dyDescent="0.25">
      <c r="A11" s="3">
        <v>17441</v>
      </c>
      <c r="B11" s="2">
        <v>22.91</v>
      </c>
      <c r="C11" s="4">
        <f t="shared" si="0"/>
        <v>3.0647985989491477E-3</v>
      </c>
      <c r="G11" s="11" t="s">
        <v>32</v>
      </c>
      <c r="H11" s="21">
        <f>H13-H12</f>
        <v>3.7348334227582769E-2</v>
      </c>
      <c r="I11" s="11" t="s">
        <v>33</v>
      </c>
      <c r="J11" s="14">
        <f>J10/$H$15</f>
        <v>0.83445945945945943</v>
      </c>
      <c r="K11" s="14">
        <f>K10/$H$15</f>
        <v>0.11936936936936937</v>
      </c>
      <c r="L11" s="15">
        <f>L10/$H$15</f>
        <v>4.6171171171171171E-2</v>
      </c>
      <c r="M11" s="62"/>
      <c r="N11" s="11" t="s">
        <v>32</v>
      </c>
      <c r="O11" s="12">
        <f>O13-O12</f>
        <v>0.17580404027272445</v>
      </c>
      <c r="P11" s="11" t="s">
        <v>33</v>
      </c>
      <c r="Q11" s="14">
        <f>Q10/$H$15</f>
        <v>0.94144144144144148</v>
      </c>
      <c r="R11" s="14">
        <f>R10/$H$15</f>
        <v>4.5045045045045043E-2</v>
      </c>
      <c r="S11" s="15">
        <f>S10/$H$15</f>
        <v>0</v>
      </c>
    </row>
    <row r="12" spans="1:19" x14ac:dyDescent="0.25">
      <c r="A12" s="3">
        <v>17472</v>
      </c>
      <c r="B12" s="2">
        <v>23.06</v>
      </c>
      <c r="C12" s="4">
        <f t="shared" si="0"/>
        <v>6.5473592317764062E-3</v>
      </c>
      <c r="G12" s="11" t="s">
        <v>34</v>
      </c>
      <c r="H12" s="21">
        <f>MIN(C:C)</f>
        <v>-1.7705477084725474E-2</v>
      </c>
      <c r="I12" s="11" t="s">
        <v>45</v>
      </c>
      <c r="J12" s="14">
        <f>J11*J9</f>
        <v>3.0894945090509823E-3</v>
      </c>
      <c r="K12" s="14">
        <f>K11*K9</f>
        <v>-2.6197367226633796E-4</v>
      </c>
      <c r="L12" s="15">
        <f>L11*L9</f>
        <v>0</v>
      </c>
      <c r="M12" s="62"/>
      <c r="N12" s="11" t="s">
        <v>34</v>
      </c>
      <c r="O12" s="12">
        <f>MIN(D:D)</f>
        <v>-2.9881293491608729E-2</v>
      </c>
      <c r="P12" s="11" t="s">
        <v>45</v>
      </c>
      <c r="Q12" s="14">
        <f>Q11*Q9</f>
        <v>3.450589677665105E-2</v>
      </c>
      <c r="R12" s="14">
        <f>R11*R9</f>
        <v>-4.2189933640933989E-4</v>
      </c>
      <c r="S12" s="15">
        <f>S11*S9</f>
        <v>0</v>
      </c>
    </row>
    <row r="13" spans="1:19" x14ac:dyDescent="0.25">
      <c r="A13" s="3">
        <v>17502</v>
      </c>
      <c r="B13" s="2">
        <v>23.41</v>
      </c>
      <c r="C13" s="4">
        <f t="shared" si="0"/>
        <v>1.5177797051170838E-2</v>
      </c>
      <c r="G13" s="11" t="s">
        <v>35</v>
      </c>
      <c r="H13" s="21">
        <f>MAX(C:C)</f>
        <v>1.9642857142857295E-2</v>
      </c>
      <c r="I13" s="27"/>
      <c r="J13" s="16"/>
      <c r="K13" s="16"/>
      <c r="L13" s="17"/>
      <c r="M13" s="62"/>
      <c r="N13" s="11" t="s">
        <v>35</v>
      </c>
      <c r="O13" s="12">
        <f>MAX(D:D)</f>
        <v>0.14592274678111572</v>
      </c>
      <c r="P13" s="27"/>
      <c r="Q13" s="16"/>
      <c r="R13" s="16"/>
      <c r="S13" s="17"/>
    </row>
    <row r="14" spans="1:19" x14ac:dyDescent="0.25">
      <c r="A14" s="3">
        <v>17533</v>
      </c>
      <c r="B14" s="2">
        <v>23.68</v>
      </c>
      <c r="C14" s="4">
        <f t="shared" si="0"/>
        <v>1.1533532678342562E-2</v>
      </c>
      <c r="D14" s="4">
        <f>B14/B2-1</f>
        <v>0.10242085661080069</v>
      </c>
      <c r="G14" s="11" t="s">
        <v>36</v>
      </c>
      <c r="H14" s="25">
        <f>SUM(C:C)</f>
        <v>2.5108385030647682</v>
      </c>
      <c r="I14" s="27"/>
      <c r="J14" s="16"/>
      <c r="K14" s="16"/>
      <c r="L14" s="17"/>
      <c r="M14" s="62"/>
      <c r="N14" s="11" t="s">
        <v>36</v>
      </c>
      <c r="O14" s="26">
        <f>SUM(D:D)</f>
        <v>30.26658972693464</v>
      </c>
      <c r="P14" s="27"/>
      <c r="Q14" s="16"/>
      <c r="R14" s="16"/>
      <c r="S14" s="17"/>
    </row>
    <row r="15" spans="1:19" ht="15.75" thickBot="1" x14ac:dyDescent="0.3">
      <c r="A15" s="3">
        <v>17564</v>
      </c>
      <c r="B15" s="2">
        <v>23.67</v>
      </c>
      <c r="C15" s="4">
        <f t="shared" si="0"/>
        <v>-4.2229729729725829E-4</v>
      </c>
      <c r="D15" s="4">
        <f t="shared" ref="D15:D78" si="2">B15/B3-1</f>
        <v>9.4819611470860377E-2</v>
      </c>
      <c r="G15" s="11" t="s">
        <v>31</v>
      </c>
      <c r="H15" s="16">
        <f>COUNT(C:C)</f>
        <v>888</v>
      </c>
      <c r="I15" s="27"/>
      <c r="J15" s="16"/>
      <c r="K15" s="16"/>
      <c r="L15" s="17"/>
      <c r="M15" s="62"/>
      <c r="N15" s="11" t="s">
        <v>31</v>
      </c>
      <c r="O15" s="17">
        <f>COUNT(D:D)</f>
        <v>877</v>
      </c>
      <c r="P15" s="27"/>
      <c r="Q15" s="16"/>
      <c r="R15" s="16"/>
      <c r="S15" s="17"/>
    </row>
    <row r="16" spans="1:19" x14ac:dyDescent="0.25">
      <c r="A16" s="3">
        <v>17593</v>
      </c>
      <c r="B16" s="2">
        <v>23.5</v>
      </c>
      <c r="C16" s="4">
        <f t="shared" si="0"/>
        <v>-7.1820870299958983E-3</v>
      </c>
      <c r="D16" s="4">
        <f t="shared" si="2"/>
        <v>6.8181818181818121E-2</v>
      </c>
      <c r="G16" s="28" t="s">
        <v>37</v>
      </c>
      <c r="H16" s="10" t="s">
        <v>38</v>
      </c>
      <c r="I16" s="10" t="s">
        <v>31</v>
      </c>
      <c r="J16" s="10" t="s">
        <v>32</v>
      </c>
      <c r="K16" s="10" t="s">
        <v>39</v>
      </c>
      <c r="L16" s="8" t="s">
        <v>40</v>
      </c>
      <c r="M16" s="62"/>
      <c r="N16" s="29" t="s">
        <v>37</v>
      </c>
      <c r="O16" s="10" t="s">
        <v>38</v>
      </c>
      <c r="P16" s="30" t="s">
        <v>31</v>
      </c>
      <c r="Q16" s="30" t="s">
        <v>32</v>
      </c>
      <c r="R16" s="30" t="s">
        <v>39</v>
      </c>
      <c r="S16" s="31" t="s">
        <v>40</v>
      </c>
    </row>
    <row r="17" spans="1:19" x14ac:dyDescent="0.25">
      <c r="A17" s="3">
        <v>17624</v>
      </c>
      <c r="B17" s="2">
        <v>23.82</v>
      </c>
      <c r="C17" s="4">
        <f t="shared" si="0"/>
        <v>1.3617021276595809E-2</v>
      </c>
      <c r="D17" s="4">
        <f t="shared" si="2"/>
        <v>8.272727272727276E-2</v>
      </c>
      <c r="G17" s="32">
        <v>-5.0000000000000001E-3</v>
      </c>
      <c r="H17" s="33">
        <v>-5.0000000000000001E-3</v>
      </c>
      <c r="I17" s="33">
        <f>COUNTIF(C:C,"&lt;"&amp;G17)</f>
        <v>10</v>
      </c>
      <c r="J17" s="34" t="str">
        <f>"Less than "&amp;TEXT(G17,"0.00%")</f>
        <v>Less than -0.50%</v>
      </c>
      <c r="K17" s="35">
        <f t="shared" ref="K17:K36" si="3">I17/$H$15</f>
        <v>1.1261261261261261E-2</v>
      </c>
      <c r="L17" s="36">
        <f>K17</f>
        <v>1.1261261261261261E-2</v>
      </c>
      <c r="M17" s="62"/>
      <c r="N17" s="32">
        <v>-0.02</v>
      </c>
      <c r="O17" s="33">
        <v>-0.02</v>
      </c>
      <c r="P17" s="33">
        <f>COUNTIF(D:D,"&lt;"&amp;N17)</f>
        <v>5</v>
      </c>
      <c r="Q17" s="34" t="str">
        <f>"Less than "&amp;TEXT(N17,"0.00%")</f>
        <v>Less than -2.00%</v>
      </c>
      <c r="R17" s="35">
        <f t="shared" ref="R17:R36" si="4">P17/$O$15</f>
        <v>5.7012542759407071E-3</v>
      </c>
      <c r="S17" s="36">
        <f>R17</f>
        <v>5.7012542759407071E-3</v>
      </c>
    </row>
    <row r="18" spans="1:19" x14ac:dyDescent="0.25">
      <c r="A18" s="3">
        <v>17654</v>
      </c>
      <c r="B18" s="2">
        <v>24.01</v>
      </c>
      <c r="C18" s="4">
        <f t="shared" si="0"/>
        <v>7.9764903442485213E-3</v>
      </c>
      <c r="D18" s="4">
        <f t="shared" si="2"/>
        <v>9.3849658314350881E-2</v>
      </c>
      <c r="G18" s="32">
        <v>-4.0000000000000001E-3</v>
      </c>
      <c r="H18" s="33">
        <v>-4.0000000000000001E-3</v>
      </c>
      <c r="I18" s="33">
        <f t="shared" ref="I18:I35" si="5">COUNTIFS(C:C,"&gt;="&amp;G17,C:C,"&lt;"&amp;G18)</f>
        <v>5</v>
      </c>
      <c r="J18" s="37" t="str">
        <f>TEXT(G17,"0.00%")&amp;" to "&amp;TEXT(G18,"0.00%")</f>
        <v>-0.50% to -0.40%</v>
      </c>
      <c r="K18" s="35">
        <f t="shared" si="3"/>
        <v>5.6306306306306304E-3</v>
      </c>
      <c r="L18" s="36">
        <f>L17+K18</f>
        <v>1.6891891891891893E-2</v>
      </c>
      <c r="M18" s="62"/>
      <c r="N18" s="32">
        <v>-0.01</v>
      </c>
      <c r="O18" s="33">
        <v>-0.01</v>
      </c>
      <c r="P18" s="33">
        <f t="shared" ref="P18:P35" si="6">COUNTIFS(D:D,"&gt;="&amp;N17,D:D,"&lt;"&amp;N18)</f>
        <v>10</v>
      </c>
      <c r="Q18" s="37" t="str">
        <f>TEXT(N17,"0.00%")&amp;" to "&amp;TEXT(N18,"0.00%")</f>
        <v>-2.00% to -1.00%</v>
      </c>
      <c r="R18" s="35">
        <f t="shared" si="4"/>
        <v>1.1402508551881414E-2</v>
      </c>
      <c r="S18" s="36">
        <f>S17+R18</f>
        <v>1.7103762827822121E-2</v>
      </c>
    </row>
    <row r="19" spans="1:19" x14ac:dyDescent="0.25">
      <c r="A19" s="3">
        <v>17685</v>
      </c>
      <c r="B19" s="2">
        <v>24.15</v>
      </c>
      <c r="C19" s="4">
        <f t="shared" si="0"/>
        <v>5.8309037900874383E-3</v>
      </c>
      <c r="D19" s="4">
        <f t="shared" si="2"/>
        <v>9.375E-2</v>
      </c>
      <c r="G19" s="32">
        <v>-3.0000000000000001E-3</v>
      </c>
      <c r="H19" s="33">
        <v>-3.0000000000000001E-3</v>
      </c>
      <c r="I19" s="33">
        <f t="shared" si="5"/>
        <v>9</v>
      </c>
      <c r="J19" s="37" t="str">
        <f t="shared" ref="J19:J35" si="7">TEXT(G18,"0.00%")&amp;" to "&amp;TEXT(G19,"0.00%")</f>
        <v>-0.40% to -0.30%</v>
      </c>
      <c r="K19" s="35">
        <f t="shared" si="3"/>
        <v>1.0135135135135136E-2</v>
      </c>
      <c r="L19" s="36">
        <f t="shared" ref="L19:L36" si="8">L18+K19</f>
        <v>2.7027027027027029E-2</v>
      </c>
      <c r="M19" s="62"/>
      <c r="N19" s="32">
        <v>0</v>
      </c>
      <c r="O19" s="33">
        <v>0</v>
      </c>
      <c r="P19" s="33">
        <f t="shared" si="6"/>
        <v>25</v>
      </c>
      <c r="Q19" s="37" t="str">
        <f t="shared" ref="Q19:Q35" si="9">TEXT(N18,"0.00%")&amp;" to "&amp;TEXT(N19,"0.00%")</f>
        <v>-1.00% to 0.00%</v>
      </c>
      <c r="R19" s="35">
        <f t="shared" si="4"/>
        <v>2.8506271379703536E-2</v>
      </c>
      <c r="S19" s="36">
        <f t="shared" ref="S19:S36" si="10">S18+R19</f>
        <v>4.5610034207525657E-2</v>
      </c>
    </row>
    <row r="20" spans="1:19" x14ac:dyDescent="0.25">
      <c r="A20" s="3">
        <v>17715</v>
      </c>
      <c r="B20" s="2">
        <v>24.4</v>
      </c>
      <c r="C20" s="4">
        <f t="shared" si="0"/>
        <v>1.0351966873705987E-2</v>
      </c>
      <c r="D20" s="4">
        <f t="shared" si="2"/>
        <v>9.7615834457939643E-2</v>
      </c>
      <c r="G20" s="32">
        <v>-2E-3</v>
      </c>
      <c r="H20" s="33">
        <v>-2E-3</v>
      </c>
      <c r="I20" s="33">
        <f t="shared" si="5"/>
        <v>16</v>
      </c>
      <c r="J20" s="37" t="str">
        <f t="shared" si="7"/>
        <v>-0.30% to -0.20%</v>
      </c>
      <c r="K20" s="35">
        <f t="shared" si="3"/>
        <v>1.8018018018018018E-2</v>
      </c>
      <c r="L20" s="36">
        <f t="shared" si="8"/>
        <v>4.5045045045045043E-2</v>
      </c>
      <c r="M20" s="62"/>
      <c r="N20" s="32">
        <v>0.01</v>
      </c>
      <c r="O20" s="33">
        <v>0.01</v>
      </c>
      <c r="P20" s="33">
        <f t="shared" si="6"/>
        <v>63</v>
      </c>
      <c r="Q20" s="37" t="str">
        <f t="shared" si="9"/>
        <v>0.00% to 1.00%</v>
      </c>
      <c r="R20" s="35">
        <f t="shared" si="4"/>
        <v>7.1835803876852913E-2</v>
      </c>
      <c r="S20" s="36">
        <f t="shared" si="10"/>
        <v>0.11744583808437857</v>
      </c>
    </row>
    <row r="21" spans="1:19" x14ac:dyDescent="0.25">
      <c r="A21" s="3">
        <v>17746</v>
      </c>
      <c r="B21" s="2">
        <v>24.43</v>
      </c>
      <c r="C21" s="4">
        <f t="shared" si="0"/>
        <v>1.2295081967212962E-3</v>
      </c>
      <c r="D21" s="4">
        <f t="shared" si="2"/>
        <v>9.0624999999999956E-2</v>
      </c>
      <c r="G21" s="32">
        <v>-1E-3</v>
      </c>
      <c r="H21" s="33">
        <v>-1E-3</v>
      </c>
      <c r="I21" s="33">
        <f t="shared" si="5"/>
        <v>26</v>
      </c>
      <c r="J21" s="37" t="str">
        <f t="shared" si="7"/>
        <v>-0.20% to -0.10%</v>
      </c>
      <c r="K21" s="35">
        <f t="shared" si="3"/>
        <v>2.9279279279279279E-2</v>
      </c>
      <c r="L21" s="36">
        <f t="shared" si="8"/>
        <v>7.4324324324324315E-2</v>
      </c>
      <c r="M21" s="62"/>
      <c r="N21" s="32">
        <v>0.02</v>
      </c>
      <c r="O21" s="33">
        <v>0.02</v>
      </c>
      <c r="P21" s="33">
        <f t="shared" si="6"/>
        <v>195</v>
      </c>
      <c r="Q21" s="37" t="str">
        <f t="shared" si="9"/>
        <v>1.00% to 2.00%</v>
      </c>
      <c r="R21" s="35">
        <f t="shared" si="4"/>
        <v>0.22234891676168758</v>
      </c>
      <c r="S21" s="36">
        <f t="shared" si="10"/>
        <v>0.33979475484606614</v>
      </c>
    </row>
    <row r="22" spans="1:19" x14ac:dyDescent="0.25">
      <c r="A22" s="3">
        <v>17777</v>
      </c>
      <c r="B22" s="2">
        <v>24.36</v>
      </c>
      <c r="C22" s="4">
        <f t="shared" si="0"/>
        <v>-2.8653295128939771E-3</v>
      </c>
      <c r="D22" s="4">
        <f t="shared" si="2"/>
        <v>6.654991243432562E-2</v>
      </c>
      <c r="G22" s="32">
        <v>0</v>
      </c>
      <c r="H22" s="33">
        <v>0</v>
      </c>
      <c r="I22" s="33">
        <f t="shared" si="5"/>
        <v>40</v>
      </c>
      <c r="J22" s="37" t="str">
        <f t="shared" si="7"/>
        <v>-0.10% to 0.00%</v>
      </c>
      <c r="K22" s="35">
        <f t="shared" si="3"/>
        <v>4.5045045045045043E-2</v>
      </c>
      <c r="L22" s="36">
        <f t="shared" si="8"/>
        <v>0.11936936936936936</v>
      </c>
      <c r="M22" s="62"/>
      <c r="N22" s="32">
        <v>0.03</v>
      </c>
      <c r="O22" s="33">
        <v>0.03</v>
      </c>
      <c r="P22" s="33">
        <f t="shared" si="6"/>
        <v>178</v>
      </c>
      <c r="Q22" s="37" t="str">
        <f t="shared" si="9"/>
        <v>2.00% to 3.00%</v>
      </c>
      <c r="R22" s="35">
        <f t="shared" si="4"/>
        <v>0.20296465222348917</v>
      </c>
      <c r="S22" s="36">
        <f t="shared" si="10"/>
        <v>0.54275940706955528</v>
      </c>
    </row>
    <row r="23" spans="1:19" x14ac:dyDescent="0.25">
      <c r="A23" s="3">
        <v>17807</v>
      </c>
      <c r="B23" s="2">
        <v>24.31</v>
      </c>
      <c r="C23" s="4">
        <f t="shared" si="0"/>
        <v>-2.0525451559935126E-3</v>
      </c>
      <c r="D23" s="4">
        <f t="shared" si="2"/>
        <v>6.1108686163247494E-2</v>
      </c>
      <c r="G23" s="32">
        <v>1E-3</v>
      </c>
      <c r="H23" s="33">
        <v>1E-3</v>
      </c>
      <c r="I23" s="33">
        <f t="shared" si="5"/>
        <v>119</v>
      </c>
      <c r="J23" s="37" t="str">
        <f t="shared" si="7"/>
        <v>0.00% to 0.10%</v>
      </c>
      <c r="K23" s="35">
        <f t="shared" si="3"/>
        <v>0.134009009009009</v>
      </c>
      <c r="L23" s="36">
        <f t="shared" si="8"/>
        <v>0.25337837837837834</v>
      </c>
      <c r="M23" s="62"/>
      <c r="N23" s="32">
        <v>0.04</v>
      </c>
      <c r="O23" s="33">
        <v>0.04</v>
      </c>
      <c r="P23" s="33">
        <f t="shared" si="6"/>
        <v>148</v>
      </c>
      <c r="Q23" s="37" t="str">
        <f t="shared" si="9"/>
        <v>3.00% to 4.00%</v>
      </c>
      <c r="R23" s="35">
        <f t="shared" si="4"/>
        <v>0.16875712656784492</v>
      </c>
      <c r="S23" s="36">
        <f t="shared" si="10"/>
        <v>0.71151653363740019</v>
      </c>
    </row>
    <row r="24" spans="1:19" x14ac:dyDescent="0.25">
      <c r="A24" s="3">
        <v>17838</v>
      </c>
      <c r="B24" s="2">
        <v>24.16</v>
      </c>
      <c r="C24" s="4">
        <f t="shared" si="0"/>
        <v>-6.1703002879472946E-3</v>
      </c>
      <c r="D24" s="4">
        <f t="shared" si="2"/>
        <v>4.7701647875108444E-2</v>
      </c>
      <c r="G24" s="32">
        <v>2E-3</v>
      </c>
      <c r="H24" s="33">
        <v>2E-3</v>
      </c>
      <c r="I24" s="33">
        <f t="shared" si="5"/>
        <v>145</v>
      </c>
      <c r="J24" s="37" t="str">
        <f t="shared" si="7"/>
        <v>0.10% to 0.20%</v>
      </c>
      <c r="K24" s="35">
        <f t="shared" si="3"/>
        <v>0.16328828828828829</v>
      </c>
      <c r="L24" s="36">
        <f t="shared" si="8"/>
        <v>0.41666666666666663</v>
      </c>
      <c r="M24" s="62"/>
      <c r="N24" s="32">
        <v>0.05</v>
      </c>
      <c r="O24" s="33">
        <v>0.05</v>
      </c>
      <c r="P24" s="33">
        <f t="shared" si="6"/>
        <v>76</v>
      </c>
      <c r="Q24" s="37" t="str">
        <f t="shared" si="9"/>
        <v>4.00% to 5.00%</v>
      </c>
      <c r="R24" s="35">
        <f t="shared" si="4"/>
        <v>8.6659064994298748E-2</v>
      </c>
      <c r="S24" s="36">
        <f t="shared" si="10"/>
        <v>0.79817559863169896</v>
      </c>
    </row>
    <row r="25" spans="1:19" x14ac:dyDescent="0.25">
      <c r="A25" s="3">
        <v>17868</v>
      </c>
      <c r="B25" s="2">
        <v>24.05</v>
      </c>
      <c r="C25" s="4">
        <f t="shared" si="0"/>
        <v>-4.5529801324503127E-3</v>
      </c>
      <c r="D25" s="4">
        <f t="shared" si="2"/>
        <v>2.7338744126441661E-2</v>
      </c>
      <c r="G25" s="32">
        <v>3.0000000000000001E-3</v>
      </c>
      <c r="H25" s="33">
        <v>3.0000000000000001E-3</v>
      </c>
      <c r="I25" s="33">
        <f t="shared" si="5"/>
        <v>173</v>
      </c>
      <c r="J25" s="37" t="str">
        <f t="shared" si="7"/>
        <v>0.20% to 0.30%</v>
      </c>
      <c r="K25" s="35">
        <f t="shared" si="3"/>
        <v>0.19481981981981983</v>
      </c>
      <c r="L25" s="36">
        <f t="shared" si="8"/>
        <v>0.6114864864864864</v>
      </c>
      <c r="M25" s="62"/>
      <c r="N25" s="32">
        <v>0.06</v>
      </c>
      <c r="O25" s="33">
        <v>0.06</v>
      </c>
      <c r="P25" s="33">
        <f t="shared" si="6"/>
        <v>47</v>
      </c>
      <c r="Q25" s="37" t="str">
        <f t="shared" si="9"/>
        <v>5.00% to 6.00%</v>
      </c>
      <c r="R25" s="35">
        <f t="shared" si="4"/>
        <v>5.3591790193842644E-2</v>
      </c>
      <c r="S25" s="36">
        <f t="shared" si="10"/>
        <v>0.85176738882554159</v>
      </c>
    </row>
    <row r="26" spans="1:19" x14ac:dyDescent="0.25">
      <c r="A26" s="3">
        <v>17899</v>
      </c>
      <c r="B26" s="2">
        <v>24.01</v>
      </c>
      <c r="C26" s="4">
        <f t="shared" si="0"/>
        <v>-1.6632016632016633E-3</v>
      </c>
      <c r="D26" s="4">
        <f t="shared" si="2"/>
        <v>1.3935810810810967E-2</v>
      </c>
      <c r="G26" s="32">
        <v>4.0000000000000001E-3</v>
      </c>
      <c r="H26" s="33">
        <v>4.0000000000000001E-3</v>
      </c>
      <c r="I26" s="33">
        <f t="shared" si="5"/>
        <v>96</v>
      </c>
      <c r="J26" s="37" t="str">
        <f t="shared" si="7"/>
        <v>0.30% to 0.40%</v>
      </c>
      <c r="K26" s="35">
        <f t="shared" si="3"/>
        <v>0.10810810810810811</v>
      </c>
      <c r="L26" s="36">
        <f t="shared" si="8"/>
        <v>0.71959459459459452</v>
      </c>
      <c r="M26" s="62"/>
      <c r="N26" s="32">
        <v>7.0000000000000007E-2</v>
      </c>
      <c r="O26" s="33">
        <v>7.0000000000000007E-2</v>
      </c>
      <c r="P26" s="33">
        <f t="shared" si="6"/>
        <v>40</v>
      </c>
      <c r="Q26" s="37" t="str">
        <f t="shared" si="9"/>
        <v>6.00% to 7.00%</v>
      </c>
      <c r="R26" s="35">
        <f t="shared" si="4"/>
        <v>4.5610034207525657E-2</v>
      </c>
      <c r="S26" s="36">
        <f t="shared" si="10"/>
        <v>0.89737742303306722</v>
      </c>
    </row>
    <row r="27" spans="1:19" x14ac:dyDescent="0.25">
      <c r="A27" s="3">
        <v>17930</v>
      </c>
      <c r="B27" s="2">
        <v>23.91</v>
      </c>
      <c r="C27" s="4">
        <f t="shared" si="0"/>
        <v>-4.1649312786339321E-3</v>
      </c>
      <c r="D27" s="4">
        <f t="shared" si="2"/>
        <v>1.0139416983523386E-2</v>
      </c>
      <c r="G27" s="32">
        <v>5.0000000000000001E-3</v>
      </c>
      <c r="H27" s="33">
        <v>5.0000000000000001E-3</v>
      </c>
      <c r="I27" s="33">
        <f t="shared" si="5"/>
        <v>70</v>
      </c>
      <c r="J27" s="37" t="str">
        <f t="shared" si="7"/>
        <v>0.40% to 0.50%</v>
      </c>
      <c r="K27" s="35">
        <f t="shared" si="3"/>
        <v>7.8828828828828829E-2</v>
      </c>
      <c r="L27" s="36">
        <f t="shared" si="8"/>
        <v>0.79842342342342332</v>
      </c>
      <c r="M27" s="62"/>
      <c r="N27" s="32">
        <v>0.08</v>
      </c>
      <c r="O27" s="33">
        <v>0.08</v>
      </c>
      <c r="P27" s="33">
        <f t="shared" si="6"/>
        <v>14</v>
      </c>
      <c r="Q27" s="37" t="str">
        <f t="shared" si="9"/>
        <v>7.00% to 8.00%</v>
      </c>
      <c r="R27" s="35">
        <f t="shared" si="4"/>
        <v>1.596351197263398E-2</v>
      </c>
      <c r="S27" s="36">
        <f t="shared" si="10"/>
        <v>0.91334093500570124</v>
      </c>
    </row>
    <row r="28" spans="1:19" x14ac:dyDescent="0.25">
      <c r="A28" s="3">
        <v>17958</v>
      </c>
      <c r="B28" s="2">
        <v>23.91</v>
      </c>
      <c r="C28" s="4">
        <f t="shared" si="0"/>
        <v>0</v>
      </c>
      <c r="D28" s="4">
        <f t="shared" si="2"/>
        <v>1.744680851063829E-2</v>
      </c>
      <c r="G28" s="32">
        <v>6.0000000000000001E-3</v>
      </c>
      <c r="H28" s="33">
        <v>6.0000000000000001E-3</v>
      </c>
      <c r="I28" s="33">
        <f t="shared" si="5"/>
        <v>69</v>
      </c>
      <c r="J28" s="37" t="str">
        <f t="shared" si="7"/>
        <v>0.50% to 0.60%</v>
      </c>
      <c r="K28" s="35">
        <f t="shared" si="3"/>
        <v>7.77027027027027E-2</v>
      </c>
      <c r="L28" s="36">
        <f t="shared" si="8"/>
        <v>0.87612612612612606</v>
      </c>
      <c r="M28" s="62"/>
      <c r="N28" s="32">
        <v>0.09</v>
      </c>
      <c r="O28" s="33">
        <v>0.09</v>
      </c>
      <c r="P28" s="33">
        <f t="shared" si="6"/>
        <v>12</v>
      </c>
      <c r="Q28" s="37" t="str">
        <f t="shared" si="9"/>
        <v>8.00% to 9.00%</v>
      </c>
      <c r="R28" s="35">
        <f t="shared" si="4"/>
        <v>1.3683010262257697E-2</v>
      </c>
      <c r="S28" s="36">
        <f t="shared" si="10"/>
        <v>0.92702394526795895</v>
      </c>
    </row>
    <row r="29" spans="1:19" x14ac:dyDescent="0.25">
      <c r="A29" s="3">
        <v>17989</v>
      </c>
      <c r="B29" s="2">
        <v>23.92</v>
      </c>
      <c r="C29" s="4">
        <f t="shared" si="0"/>
        <v>4.1823504809701539E-4</v>
      </c>
      <c r="D29" s="4">
        <f t="shared" si="2"/>
        <v>4.198152812762368E-3</v>
      </c>
      <c r="G29" s="32">
        <v>7.0000000000000001E-3</v>
      </c>
      <c r="H29" s="33">
        <v>7.0000000000000001E-3</v>
      </c>
      <c r="I29" s="33">
        <f t="shared" si="5"/>
        <v>30</v>
      </c>
      <c r="J29" s="37" t="str">
        <f t="shared" si="7"/>
        <v>0.60% to 0.70%</v>
      </c>
      <c r="K29" s="35">
        <f t="shared" si="3"/>
        <v>3.3783783783783786E-2</v>
      </c>
      <c r="L29" s="36">
        <f t="shared" si="8"/>
        <v>0.90990990990990983</v>
      </c>
      <c r="M29" s="62"/>
      <c r="N29" s="32">
        <v>0.1</v>
      </c>
      <c r="O29" s="33">
        <v>0.1</v>
      </c>
      <c r="P29" s="33">
        <f t="shared" si="6"/>
        <v>19</v>
      </c>
      <c r="Q29" s="37" t="str">
        <f t="shared" si="9"/>
        <v>9.00% to 10.00%</v>
      </c>
      <c r="R29" s="35">
        <f t="shared" si="4"/>
        <v>2.1664766248574687E-2</v>
      </c>
      <c r="S29" s="36">
        <f t="shared" si="10"/>
        <v>0.94868871151653367</v>
      </c>
    </row>
    <row r="30" spans="1:19" x14ac:dyDescent="0.25">
      <c r="A30" s="3">
        <v>18019</v>
      </c>
      <c r="B30" s="2">
        <v>23.91</v>
      </c>
      <c r="C30" s="4">
        <f t="shared" si="0"/>
        <v>-4.180602006689238E-4</v>
      </c>
      <c r="D30" s="4">
        <f t="shared" si="2"/>
        <v>-4.1649312786339321E-3</v>
      </c>
      <c r="G30" s="32">
        <v>8.0000000000000002E-3</v>
      </c>
      <c r="H30" s="33">
        <v>8.0000000000000002E-3</v>
      </c>
      <c r="I30" s="33">
        <f t="shared" si="5"/>
        <v>19</v>
      </c>
      <c r="J30" s="37" t="str">
        <f t="shared" si="7"/>
        <v>0.70% to 0.80%</v>
      </c>
      <c r="K30" s="35">
        <f t="shared" si="3"/>
        <v>2.1396396396396396E-2</v>
      </c>
      <c r="L30" s="36">
        <f t="shared" si="8"/>
        <v>0.93130630630630618</v>
      </c>
      <c r="M30" s="62"/>
      <c r="N30" s="32">
        <v>0.11</v>
      </c>
      <c r="O30" s="33">
        <v>0.11</v>
      </c>
      <c r="P30" s="33">
        <f t="shared" si="6"/>
        <v>17</v>
      </c>
      <c r="Q30" s="37" t="str">
        <f t="shared" si="9"/>
        <v>10.00% to 11.00%</v>
      </c>
      <c r="R30" s="35">
        <f t="shared" si="4"/>
        <v>1.9384264538198404E-2</v>
      </c>
      <c r="S30" s="36">
        <f t="shared" si="10"/>
        <v>0.96807297605473208</v>
      </c>
    </row>
    <row r="31" spans="1:19" x14ac:dyDescent="0.25">
      <c r="A31" s="3">
        <v>18050</v>
      </c>
      <c r="B31" s="2">
        <v>23.92</v>
      </c>
      <c r="C31" s="4">
        <f t="shared" si="0"/>
        <v>4.1823504809701539E-4</v>
      </c>
      <c r="D31" s="4">
        <f t="shared" si="2"/>
        <v>-9.523809523809379E-3</v>
      </c>
      <c r="G31" s="32">
        <v>8.9999999999999993E-3</v>
      </c>
      <c r="H31" s="33">
        <v>8.9999999999999993E-3</v>
      </c>
      <c r="I31" s="33">
        <f t="shared" si="5"/>
        <v>9</v>
      </c>
      <c r="J31" s="37" t="str">
        <f t="shared" si="7"/>
        <v>0.80% to 0.90%</v>
      </c>
      <c r="K31" s="35">
        <f t="shared" si="3"/>
        <v>1.0135135135135136E-2</v>
      </c>
      <c r="L31" s="36">
        <f t="shared" si="8"/>
        <v>0.94144144144144126</v>
      </c>
      <c r="M31" s="62"/>
      <c r="N31" s="32">
        <v>0.12</v>
      </c>
      <c r="O31" s="33">
        <v>0.12</v>
      </c>
      <c r="P31" s="33">
        <f t="shared" si="6"/>
        <v>11</v>
      </c>
      <c r="Q31" s="37" t="str">
        <f t="shared" si="9"/>
        <v>11.00% to 12.00%</v>
      </c>
      <c r="R31" s="35">
        <f t="shared" si="4"/>
        <v>1.2542759407069556E-2</v>
      </c>
      <c r="S31" s="36">
        <f t="shared" si="10"/>
        <v>0.98061573546180159</v>
      </c>
    </row>
    <row r="32" spans="1:19" x14ac:dyDescent="0.25">
      <c r="A32" s="3">
        <v>18080</v>
      </c>
      <c r="B32" s="2">
        <v>23.7</v>
      </c>
      <c r="C32" s="4">
        <f t="shared" si="0"/>
        <v>-9.1973244147157684E-3</v>
      </c>
      <c r="D32" s="4">
        <f t="shared" si="2"/>
        <v>-2.8688524590163911E-2</v>
      </c>
      <c r="G32" s="32">
        <v>0.01</v>
      </c>
      <c r="H32" s="33">
        <v>0.01</v>
      </c>
      <c r="I32" s="33">
        <f t="shared" si="5"/>
        <v>18</v>
      </c>
      <c r="J32" s="37" t="str">
        <f t="shared" si="7"/>
        <v>0.90% to 1.00%</v>
      </c>
      <c r="K32" s="35">
        <f t="shared" si="3"/>
        <v>2.0270270270270271E-2</v>
      </c>
      <c r="L32" s="36">
        <f t="shared" si="8"/>
        <v>0.96171171171171155</v>
      </c>
      <c r="M32" s="62"/>
      <c r="N32" s="32">
        <v>0.13</v>
      </c>
      <c r="O32" s="33">
        <v>0.13</v>
      </c>
      <c r="P32" s="33">
        <f t="shared" si="6"/>
        <v>9</v>
      </c>
      <c r="Q32" s="37" t="str">
        <f t="shared" si="9"/>
        <v>12.00% to 13.00%</v>
      </c>
      <c r="R32" s="35">
        <f t="shared" si="4"/>
        <v>1.0262257696693273E-2</v>
      </c>
      <c r="S32" s="36">
        <f t="shared" si="10"/>
        <v>0.9908779931584949</v>
      </c>
    </row>
    <row r="33" spans="1:19" x14ac:dyDescent="0.25">
      <c r="A33" s="3">
        <v>18111</v>
      </c>
      <c r="B33" s="2">
        <v>23.7</v>
      </c>
      <c r="C33" s="4">
        <f t="shared" si="0"/>
        <v>0</v>
      </c>
      <c r="D33" s="4">
        <f t="shared" si="2"/>
        <v>-2.9881293491608729E-2</v>
      </c>
      <c r="G33" s="32">
        <v>1.0999999999999999E-2</v>
      </c>
      <c r="H33" s="33">
        <v>1.0999999999999999E-2</v>
      </c>
      <c r="I33" s="33">
        <f t="shared" si="5"/>
        <v>13</v>
      </c>
      <c r="J33" s="37" t="str">
        <f t="shared" si="7"/>
        <v>1.00% to 1.10%</v>
      </c>
      <c r="K33" s="35">
        <f t="shared" si="3"/>
        <v>1.4639639639639639E-2</v>
      </c>
      <c r="L33" s="36">
        <f t="shared" si="8"/>
        <v>0.9763513513513512</v>
      </c>
      <c r="M33" s="62"/>
      <c r="N33" s="32">
        <v>0.14000000000000001</v>
      </c>
      <c r="O33" s="33">
        <v>0.14000000000000001</v>
      </c>
      <c r="P33" s="33">
        <f t="shared" si="6"/>
        <v>3</v>
      </c>
      <c r="Q33" s="37" t="str">
        <f t="shared" si="9"/>
        <v>13.00% to 14.00%</v>
      </c>
      <c r="R33" s="35">
        <f t="shared" si="4"/>
        <v>3.4207525655644243E-3</v>
      </c>
      <c r="S33" s="36">
        <f t="shared" si="10"/>
        <v>0.9942987457240593</v>
      </c>
    </row>
    <row r="34" spans="1:19" x14ac:dyDescent="0.25">
      <c r="A34" s="3">
        <v>18142</v>
      </c>
      <c r="B34" s="2">
        <v>23.75</v>
      </c>
      <c r="C34" s="4">
        <f t="shared" si="0"/>
        <v>2.1097046413502962E-3</v>
      </c>
      <c r="D34" s="4">
        <f t="shared" si="2"/>
        <v>-2.504105090311981E-2</v>
      </c>
      <c r="G34" s="32">
        <v>1.2E-2</v>
      </c>
      <c r="H34" s="33">
        <v>1.2E-2</v>
      </c>
      <c r="I34" s="33">
        <f t="shared" si="5"/>
        <v>7</v>
      </c>
      <c r="J34" s="37" t="str">
        <f t="shared" si="7"/>
        <v>1.10% to 1.20%</v>
      </c>
      <c r="K34" s="35">
        <f t="shared" si="3"/>
        <v>7.8828828828828822E-3</v>
      </c>
      <c r="L34" s="36">
        <f t="shared" si="8"/>
        <v>0.98423423423423406</v>
      </c>
      <c r="M34" s="62"/>
      <c r="N34" s="32">
        <v>0.15</v>
      </c>
      <c r="O34" s="33">
        <v>0.15</v>
      </c>
      <c r="P34" s="33">
        <f t="shared" si="6"/>
        <v>5</v>
      </c>
      <c r="Q34" s="37" t="str">
        <f t="shared" si="9"/>
        <v>14.00% to 15.00%</v>
      </c>
      <c r="R34" s="35">
        <f t="shared" si="4"/>
        <v>5.7012542759407071E-3</v>
      </c>
      <c r="S34" s="36">
        <f t="shared" si="10"/>
        <v>1</v>
      </c>
    </row>
    <row r="35" spans="1:19" x14ac:dyDescent="0.25">
      <c r="A35" s="3">
        <v>18172</v>
      </c>
      <c r="B35" s="2">
        <v>23.67</v>
      </c>
      <c r="C35" s="4">
        <f t="shared" si="0"/>
        <v>-3.3684210526314651E-3</v>
      </c>
      <c r="D35" s="4">
        <f t="shared" si="2"/>
        <v>-2.6326614561908546E-2</v>
      </c>
      <c r="G35" s="32">
        <v>1.2999999999999999E-2</v>
      </c>
      <c r="H35" s="33">
        <v>1.2999999999999999E-2</v>
      </c>
      <c r="I35" s="33">
        <f t="shared" si="5"/>
        <v>2</v>
      </c>
      <c r="J35" s="37" t="str">
        <f t="shared" si="7"/>
        <v>1.20% to 1.30%</v>
      </c>
      <c r="K35" s="35">
        <f t="shared" si="3"/>
        <v>2.2522522522522522E-3</v>
      </c>
      <c r="L35" s="36">
        <f t="shared" si="8"/>
        <v>0.98648648648648629</v>
      </c>
      <c r="M35" s="62"/>
      <c r="N35" s="32">
        <v>0.16</v>
      </c>
      <c r="O35" s="33">
        <v>0.16</v>
      </c>
      <c r="P35" s="33">
        <f t="shared" si="6"/>
        <v>0</v>
      </c>
      <c r="Q35" s="37" t="str">
        <f t="shared" si="9"/>
        <v>15.00% to 16.00%</v>
      </c>
      <c r="R35" s="35">
        <f t="shared" si="4"/>
        <v>0</v>
      </c>
      <c r="S35" s="36">
        <f t="shared" si="10"/>
        <v>1</v>
      </c>
    </row>
    <row r="36" spans="1:19" ht="15.75" thickBot="1" x14ac:dyDescent="0.3">
      <c r="A36" s="3">
        <v>18203</v>
      </c>
      <c r="B36" s="2">
        <v>23.7</v>
      </c>
      <c r="C36" s="4">
        <f t="shared" si="0"/>
        <v>1.2674271229402567E-3</v>
      </c>
      <c r="D36" s="4">
        <f t="shared" si="2"/>
        <v>-1.9039735099337762E-2</v>
      </c>
      <c r="G36" s="38"/>
      <c r="H36" s="39" t="s">
        <v>41</v>
      </c>
      <c r="I36" s="39">
        <f>COUNTIF(C:C,"&gt;"&amp;G35)</f>
        <v>12</v>
      </c>
      <c r="J36" s="40" t="str">
        <f>"Greater than "&amp;TEXT(G35,"0.00%")</f>
        <v>Greater than 1.30%</v>
      </c>
      <c r="K36" s="41">
        <f t="shared" si="3"/>
        <v>1.3513513513513514E-2</v>
      </c>
      <c r="L36" s="42">
        <f t="shared" si="8"/>
        <v>0.99999999999999978</v>
      </c>
      <c r="M36" s="62"/>
      <c r="N36" s="38"/>
      <c r="O36" s="39" t="s">
        <v>41</v>
      </c>
      <c r="P36" s="39">
        <f>COUNTIF(D:D,"&gt;"&amp;N35)</f>
        <v>0</v>
      </c>
      <c r="Q36" s="40" t="str">
        <f>"Greater than "&amp;TEXT(N35,"0.00%")</f>
        <v>Greater than 16.00%</v>
      </c>
      <c r="R36" s="41">
        <f t="shared" si="4"/>
        <v>0</v>
      </c>
      <c r="S36" s="42">
        <f t="shared" si="10"/>
        <v>1</v>
      </c>
    </row>
    <row r="37" spans="1:19" x14ac:dyDescent="0.25">
      <c r="A37" s="3">
        <v>18233</v>
      </c>
      <c r="B37" s="2">
        <v>23.61</v>
      </c>
      <c r="C37" s="4">
        <f t="shared" si="0"/>
        <v>-3.7974683544304E-3</v>
      </c>
      <c r="D37" s="4">
        <f t="shared" si="2"/>
        <v>-1.8295218295218296E-2</v>
      </c>
      <c r="G37" s="27"/>
      <c r="H37" s="16"/>
      <c r="I37" s="16"/>
      <c r="J37" s="16"/>
      <c r="K37" s="16"/>
      <c r="L37" s="17"/>
      <c r="M37" s="62"/>
      <c r="N37" s="27"/>
      <c r="O37" s="16"/>
      <c r="P37" s="16"/>
      <c r="Q37" s="16"/>
      <c r="R37" s="16"/>
      <c r="S37" s="17"/>
    </row>
    <row r="38" spans="1:19" x14ac:dyDescent="0.25">
      <c r="A38" s="3">
        <v>18264</v>
      </c>
      <c r="B38" s="2">
        <v>23.51</v>
      </c>
      <c r="C38" s="4">
        <f t="shared" si="0"/>
        <v>-4.2354934349850826E-3</v>
      </c>
      <c r="D38" s="4">
        <f t="shared" si="2"/>
        <v>-2.0824656393169549E-2</v>
      </c>
      <c r="G38" s="27"/>
      <c r="H38" s="16"/>
      <c r="I38" s="16"/>
      <c r="J38" s="16"/>
      <c r="K38" s="16"/>
      <c r="L38" s="17"/>
      <c r="M38" s="62"/>
      <c r="N38" s="27"/>
      <c r="O38" s="16"/>
      <c r="P38" s="16"/>
      <c r="Q38" s="16"/>
      <c r="R38" s="16"/>
      <c r="S38" s="17"/>
    </row>
    <row r="39" spans="1:19" x14ac:dyDescent="0.25">
      <c r="A39" s="3">
        <v>18295</v>
      </c>
      <c r="B39" s="2">
        <v>23.61</v>
      </c>
      <c r="C39" s="4">
        <f t="shared" si="0"/>
        <v>4.2535091450446316E-3</v>
      </c>
      <c r="D39" s="4">
        <f t="shared" si="2"/>
        <v>-1.2547051442910906E-2</v>
      </c>
      <c r="G39" s="27"/>
      <c r="H39" s="16"/>
      <c r="I39" s="16"/>
      <c r="J39" s="16"/>
      <c r="K39" s="16"/>
      <c r="L39" s="17"/>
      <c r="M39" s="62"/>
      <c r="N39" s="27"/>
      <c r="O39" s="16"/>
      <c r="P39" s="16"/>
      <c r="Q39" s="16"/>
      <c r="R39" s="16"/>
      <c r="S39" s="17"/>
    </row>
    <row r="40" spans="1:19" x14ac:dyDescent="0.25">
      <c r="A40" s="3">
        <v>18323</v>
      </c>
      <c r="B40" s="2">
        <v>23.64</v>
      </c>
      <c r="C40" s="4">
        <f t="shared" si="0"/>
        <v>1.2706480304955914E-3</v>
      </c>
      <c r="D40" s="4">
        <f t="shared" si="2"/>
        <v>-1.129234629861986E-2</v>
      </c>
      <c r="G40" s="27"/>
      <c r="H40" s="16"/>
      <c r="I40" s="16"/>
      <c r="J40" s="16"/>
      <c r="K40" s="16"/>
      <c r="L40" s="17"/>
      <c r="M40" s="62"/>
      <c r="N40" s="27"/>
      <c r="O40" s="16"/>
      <c r="P40" s="16"/>
      <c r="Q40" s="16"/>
      <c r="R40" s="16"/>
      <c r="S40" s="17"/>
    </row>
    <row r="41" spans="1:19" x14ac:dyDescent="0.25">
      <c r="A41" s="3">
        <v>18354</v>
      </c>
      <c r="B41" s="2">
        <v>23.65</v>
      </c>
      <c r="C41" s="4">
        <f t="shared" si="0"/>
        <v>4.2301184433157779E-4</v>
      </c>
      <c r="D41" s="4">
        <f t="shared" si="2"/>
        <v>-1.1287625418060276E-2</v>
      </c>
      <c r="G41" s="27"/>
      <c r="H41" s="16"/>
      <c r="I41" s="16"/>
      <c r="J41" s="16"/>
      <c r="K41" s="16"/>
      <c r="L41" s="17"/>
      <c r="M41" s="62"/>
      <c r="N41" s="27"/>
      <c r="O41" s="16"/>
      <c r="P41" s="16"/>
      <c r="Q41" s="16"/>
      <c r="R41" s="16"/>
      <c r="S41" s="17"/>
    </row>
    <row r="42" spans="1:19" x14ac:dyDescent="0.25">
      <c r="A42" s="3">
        <v>18384</v>
      </c>
      <c r="B42" s="2">
        <v>23.77</v>
      </c>
      <c r="C42" s="4">
        <f t="shared" si="0"/>
        <v>5.0739957716703366E-3</v>
      </c>
      <c r="D42" s="4">
        <f t="shared" si="2"/>
        <v>-5.8552906733584376E-3</v>
      </c>
      <c r="G42" s="27"/>
      <c r="H42" s="16"/>
      <c r="I42" s="16"/>
      <c r="J42" s="16"/>
      <c r="K42" s="16"/>
      <c r="L42" s="17"/>
      <c r="M42" s="62"/>
      <c r="N42" s="27"/>
      <c r="O42" s="16"/>
      <c r="P42" s="16"/>
      <c r="Q42" s="16"/>
      <c r="R42" s="16"/>
      <c r="S42" s="17"/>
    </row>
    <row r="43" spans="1:19" x14ac:dyDescent="0.25">
      <c r="A43" s="3">
        <v>18415</v>
      </c>
      <c r="B43" s="2">
        <v>23.88</v>
      </c>
      <c r="C43" s="4">
        <f t="shared" si="0"/>
        <v>4.6276819520403301E-3</v>
      </c>
      <c r="D43" s="4">
        <f t="shared" si="2"/>
        <v>-1.6722408026756952E-3</v>
      </c>
      <c r="G43" s="27"/>
      <c r="H43" s="16"/>
      <c r="I43" s="16"/>
      <c r="J43" s="16"/>
      <c r="K43" s="16"/>
      <c r="L43" s="17"/>
      <c r="M43" s="62"/>
      <c r="N43" s="27"/>
      <c r="O43" s="16"/>
      <c r="P43" s="16"/>
      <c r="Q43" s="16"/>
      <c r="R43" s="16"/>
      <c r="S43" s="17"/>
    </row>
    <row r="44" spans="1:19" x14ac:dyDescent="0.25">
      <c r="A44" s="3">
        <v>18445</v>
      </c>
      <c r="B44" s="2">
        <v>24.07</v>
      </c>
      <c r="C44" s="4">
        <f t="shared" si="0"/>
        <v>7.9564489112229353E-3</v>
      </c>
      <c r="D44" s="4">
        <f t="shared" si="2"/>
        <v>1.561181434599157E-2</v>
      </c>
      <c r="G44" s="27"/>
      <c r="H44" s="16"/>
      <c r="I44" s="16"/>
      <c r="J44" s="16"/>
      <c r="K44" s="16"/>
      <c r="L44" s="17"/>
      <c r="M44" s="62"/>
      <c r="N44" s="27"/>
      <c r="O44" s="16"/>
      <c r="P44" s="16"/>
      <c r="Q44" s="16"/>
      <c r="R44" s="16"/>
      <c r="S44" s="17"/>
    </row>
    <row r="45" spans="1:19" x14ac:dyDescent="0.25">
      <c r="A45" s="3">
        <v>18476</v>
      </c>
      <c r="B45" s="2">
        <v>24.2</v>
      </c>
      <c r="C45" s="4">
        <f t="shared" si="0"/>
        <v>5.4009140008308698E-3</v>
      </c>
      <c r="D45" s="4">
        <f t="shared" si="2"/>
        <v>2.1097046413502074E-2</v>
      </c>
      <c r="G45" s="27"/>
      <c r="H45" s="16"/>
      <c r="I45" s="16"/>
      <c r="J45" s="16"/>
      <c r="K45" s="16"/>
      <c r="L45" s="17"/>
      <c r="M45" s="62"/>
      <c r="N45" s="27"/>
      <c r="O45" s="16"/>
      <c r="P45" s="16"/>
      <c r="Q45" s="16"/>
      <c r="R45" s="16"/>
      <c r="S45" s="17"/>
    </row>
    <row r="46" spans="1:19" x14ac:dyDescent="0.25">
      <c r="A46" s="3">
        <v>18507</v>
      </c>
      <c r="B46" s="2">
        <v>24.34</v>
      </c>
      <c r="C46" s="4">
        <f t="shared" si="0"/>
        <v>5.7851239669421961E-3</v>
      </c>
      <c r="D46" s="4">
        <f t="shared" si="2"/>
        <v>2.4842105263157999E-2</v>
      </c>
      <c r="G46" s="27"/>
      <c r="H46" s="16"/>
      <c r="I46" s="16"/>
      <c r="J46" s="16"/>
      <c r="K46" s="16"/>
      <c r="L46" s="17"/>
      <c r="M46" s="62"/>
      <c r="N46" s="27"/>
      <c r="O46" s="16"/>
      <c r="P46" s="16"/>
      <c r="Q46" s="16"/>
      <c r="R46" s="16"/>
      <c r="S46" s="17"/>
    </row>
    <row r="47" spans="1:19" x14ac:dyDescent="0.25">
      <c r="A47" s="3">
        <v>18537</v>
      </c>
      <c r="B47" s="2">
        <v>24.5</v>
      </c>
      <c r="C47" s="4">
        <f t="shared" si="0"/>
        <v>6.5735414954806171E-3</v>
      </c>
      <c r="D47" s="4">
        <f t="shared" si="2"/>
        <v>3.5065483734685099E-2</v>
      </c>
      <c r="G47" s="27"/>
      <c r="H47" s="16"/>
      <c r="I47" s="16"/>
      <c r="J47" s="16"/>
      <c r="K47" s="16"/>
      <c r="L47" s="17"/>
      <c r="M47" s="62"/>
      <c r="N47" s="27"/>
      <c r="O47" s="16"/>
      <c r="P47" s="16"/>
      <c r="Q47" s="16"/>
      <c r="R47" s="16"/>
      <c r="S47" s="17"/>
    </row>
    <row r="48" spans="1:19" x14ac:dyDescent="0.25">
      <c r="A48" s="3">
        <v>18568</v>
      </c>
      <c r="B48" s="2">
        <v>24.6</v>
      </c>
      <c r="C48" s="4">
        <f t="shared" si="0"/>
        <v>4.0816326530612734E-3</v>
      </c>
      <c r="D48" s="4">
        <f t="shared" si="2"/>
        <v>3.7974683544303778E-2</v>
      </c>
      <c r="G48" s="27"/>
      <c r="H48" s="16"/>
      <c r="I48" s="16"/>
      <c r="J48" s="16"/>
      <c r="K48" s="16"/>
      <c r="L48" s="17"/>
      <c r="M48" s="62"/>
      <c r="N48" s="27"/>
      <c r="O48" s="16"/>
      <c r="P48" s="16"/>
      <c r="Q48" s="16"/>
      <c r="R48" s="16"/>
      <c r="S48" s="17"/>
    </row>
    <row r="49" spans="1:19" x14ac:dyDescent="0.25">
      <c r="A49" s="3">
        <v>18598</v>
      </c>
      <c r="B49" s="2">
        <v>24.98</v>
      </c>
      <c r="C49" s="4">
        <f t="shared" si="0"/>
        <v>1.5447154471544655E-2</v>
      </c>
      <c r="D49" s="4">
        <f t="shared" si="2"/>
        <v>5.8026260059296897E-2</v>
      </c>
      <c r="G49" s="27"/>
      <c r="H49" s="16"/>
      <c r="I49" s="16"/>
      <c r="J49" s="16"/>
      <c r="K49" s="16"/>
      <c r="L49" s="17"/>
      <c r="M49" s="62"/>
      <c r="N49" s="27"/>
      <c r="O49" s="16"/>
      <c r="P49" s="16"/>
      <c r="Q49" s="16"/>
      <c r="R49" s="16"/>
      <c r="S49" s="17"/>
    </row>
    <row r="50" spans="1:19" x14ac:dyDescent="0.25">
      <c r="A50" s="3">
        <v>18629</v>
      </c>
      <c r="B50" s="2">
        <v>25.38</v>
      </c>
      <c r="C50" s="4">
        <f t="shared" si="0"/>
        <v>1.601281024819845E-2</v>
      </c>
      <c r="D50" s="4">
        <f t="shared" si="2"/>
        <v>7.9540621012335055E-2</v>
      </c>
      <c r="G50" s="27"/>
      <c r="H50" s="16"/>
      <c r="I50" s="16"/>
      <c r="J50" s="16"/>
      <c r="K50" s="16"/>
      <c r="L50" s="17"/>
      <c r="M50" s="62"/>
      <c r="N50" s="27"/>
      <c r="O50" s="16"/>
      <c r="P50" s="16"/>
      <c r="Q50" s="16"/>
      <c r="R50" s="16"/>
      <c r="S50" s="17"/>
    </row>
    <row r="51" spans="1:19" x14ac:dyDescent="0.25">
      <c r="A51" s="3">
        <v>18660</v>
      </c>
      <c r="B51" s="2">
        <v>25.83</v>
      </c>
      <c r="C51" s="4">
        <f t="shared" si="0"/>
        <v>1.7730496453900679E-2</v>
      </c>
      <c r="D51" s="4">
        <f t="shared" si="2"/>
        <v>9.4027954256670876E-2</v>
      </c>
      <c r="G51" s="27"/>
      <c r="H51" s="16"/>
      <c r="I51" s="16"/>
      <c r="J51" s="16"/>
      <c r="K51" s="16"/>
      <c r="L51" s="17"/>
      <c r="M51" s="62"/>
      <c r="N51" s="27"/>
      <c r="O51" s="16"/>
      <c r="P51" s="16"/>
      <c r="Q51" s="16"/>
      <c r="R51" s="16"/>
      <c r="S51" s="17"/>
    </row>
    <row r="52" spans="1:19" x14ac:dyDescent="0.25">
      <c r="A52" s="3">
        <v>18688</v>
      </c>
      <c r="B52" s="2">
        <v>25.88</v>
      </c>
      <c r="C52" s="4">
        <f t="shared" si="0"/>
        <v>1.9357336430507743E-3</v>
      </c>
      <c r="D52" s="4">
        <f t="shared" si="2"/>
        <v>9.4754653130287636E-2</v>
      </c>
      <c r="G52" s="27"/>
      <c r="H52" s="16"/>
      <c r="I52" s="16"/>
      <c r="J52" s="16"/>
      <c r="K52" s="16"/>
      <c r="L52" s="17"/>
      <c r="M52" s="62"/>
      <c r="N52" s="27"/>
      <c r="O52" s="16"/>
      <c r="P52" s="16"/>
      <c r="Q52" s="16"/>
      <c r="R52" s="16"/>
      <c r="S52" s="17"/>
    </row>
    <row r="53" spans="1:19" x14ac:dyDescent="0.25">
      <c r="A53" s="3">
        <v>18719</v>
      </c>
      <c r="B53" s="2">
        <v>25.92</v>
      </c>
      <c r="C53" s="4">
        <f t="shared" si="0"/>
        <v>1.5455950540959051E-3</v>
      </c>
      <c r="D53" s="4">
        <f t="shared" si="2"/>
        <v>9.5983086680761165E-2</v>
      </c>
      <c r="G53" s="27"/>
      <c r="H53" s="16"/>
      <c r="I53" s="16"/>
      <c r="J53" s="16"/>
      <c r="K53" s="16"/>
      <c r="L53" s="17"/>
      <c r="M53" s="62"/>
      <c r="N53" s="27"/>
      <c r="O53" s="16"/>
      <c r="P53" s="16"/>
      <c r="Q53" s="16"/>
      <c r="R53" s="16"/>
      <c r="S53" s="17"/>
    </row>
    <row r="54" spans="1:19" ht="15.75" thickBot="1" x14ac:dyDescent="0.3">
      <c r="A54" s="3">
        <v>18749</v>
      </c>
      <c r="B54" s="2">
        <v>25.99</v>
      </c>
      <c r="C54" s="4">
        <f t="shared" si="0"/>
        <v>2.700617283950546E-3</v>
      </c>
      <c r="D54" s="4">
        <f t="shared" si="2"/>
        <v>9.3395035759360479E-2</v>
      </c>
      <c r="G54" s="27"/>
      <c r="H54" s="16"/>
      <c r="I54" s="16"/>
      <c r="J54" s="43"/>
      <c r="K54" s="16"/>
      <c r="L54" s="17"/>
      <c r="M54" s="62"/>
      <c r="N54" s="27"/>
      <c r="O54" s="16"/>
      <c r="P54" s="16"/>
      <c r="Q54" s="16"/>
      <c r="R54" s="16"/>
      <c r="S54" s="17"/>
    </row>
    <row r="55" spans="1:19" x14ac:dyDescent="0.25">
      <c r="A55" s="3">
        <v>18780</v>
      </c>
      <c r="B55" s="2">
        <v>25.93</v>
      </c>
      <c r="C55" s="4">
        <f t="shared" si="0"/>
        <v>-2.3085802231627151E-3</v>
      </c>
      <c r="D55" s="4">
        <f t="shared" si="2"/>
        <v>8.5845896147403788E-2</v>
      </c>
      <c r="G55" s="22"/>
      <c r="H55" s="44"/>
      <c r="I55" s="44"/>
      <c r="J55" s="44"/>
      <c r="K55" s="44"/>
      <c r="L55" s="45"/>
      <c r="M55" s="62"/>
      <c r="N55" s="22"/>
      <c r="O55" s="44"/>
      <c r="P55" s="44"/>
      <c r="Q55" s="44"/>
      <c r="R55" s="44"/>
      <c r="S55" s="45"/>
    </row>
    <row r="56" spans="1:19" x14ac:dyDescent="0.25">
      <c r="A56" s="3">
        <v>18810</v>
      </c>
      <c r="B56" s="2">
        <v>25.91</v>
      </c>
      <c r="C56" s="4">
        <f t="shared" si="0"/>
        <v>-7.7130736598529648E-4</v>
      </c>
      <c r="D56" s="4">
        <f t="shared" si="2"/>
        <v>7.6443705857914379E-2</v>
      </c>
      <c r="G56" s="27"/>
      <c r="H56" s="16"/>
      <c r="I56" s="16"/>
      <c r="J56" s="16"/>
      <c r="K56" s="16"/>
      <c r="L56" s="17"/>
      <c r="M56" s="62"/>
      <c r="N56" s="27"/>
      <c r="O56" s="16"/>
      <c r="P56" s="16"/>
      <c r="Q56" s="16"/>
      <c r="R56" s="16"/>
      <c r="S56" s="17"/>
    </row>
    <row r="57" spans="1:19" x14ac:dyDescent="0.25">
      <c r="A57" s="3">
        <v>18841</v>
      </c>
      <c r="B57" s="2">
        <v>25.86</v>
      </c>
      <c r="C57" s="4">
        <f t="shared" si="0"/>
        <v>-1.9297568506368989E-3</v>
      </c>
      <c r="D57" s="4">
        <f t="shared" si="2"/>
        <v>6.8595041322313977E-2</v>
      </c>
      <c r="G57" s="27"/>
      <c r="H57" s="16"/>
      <c r="I57" s="16"/>
      <c r="J57" s="16"/>
      <c r="K57" s="16"/>
      <c r="L57" s="17"/>
      <c r="M57" s="62"/>
      <c r="N57" s="27"/>
      <c r="O57" s="16"/>
      <c r="P57" s="16"/>
      <c r="Q57" s="16"/>
      <c r="R57" s="16"/>
      <c r="S57" s="17"/>
    </row>
    <row r="58" spans="1:19" x14ac:dyDescent="0.25">
      <c r="A58" s="3">
        <v>18872</v>
      </c>
      <c r="B58" s="2">
        <v>26.03</v>
      </c>
      <c r="C58" s="4">
        <f t="shared" si="0"/>
        <v>6.573859242072766E-3</v>
      </c>
      <c r="D58" s="4">
        <f t="shared" si="2"/>
        <v>6.9433032046014809E-2</v>
      </c>
      <c r="G58" s="27"/>
      <c r="H58" s="16"/>
      <c r="I58" s="16"/>
      <c r="J58" s="16"/>
      <c r="K58" s="16"/>
      <c r="L58" s="17"/>
      <c r="M58" s="62"/>
      <c r="N58" s="27"/>
      <c r="O58" s="16"/>
      <c r="P58" s="16"/>
      <c r="Q58" s="16"/>
      <c r="R58" s="16"/>
      <c r="S58" s="17"/>
    </row>
    <row r="59" spans="1:19" x14ac:dyDescent="0.25">
      <c r="A59" s="3">
        <v>18902</v>
      </c>
      <c r="B59" s="2">
        <v>26.16</v>
      </c>
      <c r="C59" s="4">
        <f t="shared" si="0"/>
        <v>4.9942374183633564E-3</v>
      </c>
      <c r="D59" s="4">
        <f t="shared" si="2"/>
        <v>6.7755102040816251E-2</v>
      </c>
      <c r="G59" s="27"/>
      <c r="H59" s="16"/>
      <c r="I59" s="16"/>
      <c r="J59" s="16"/>
      <c r="K59" s="16"/>
      <c r="L59" s="17"/>
      <c r="M59" s="62"/>
      <c r="N59" s="27"/>
      <c r="O59" s="16"/>
      <c r="P59" s="16"/>
      <c r="Q59" s="16"/>
      <c r="R59" s="16"/>
      <c r="S59" s="17"/>
    </row>
    <row r="60" spans="1:19" x14ac:dyDescent="0.25">
      <c r="A60" s="3">
        <v>18933</v>
      </c>
      <c r="B60" s="2">
        <v>26.32</v>
      </c>
      <c r="C60" s="4">
        <f t="shared" si="0"/>
        <v>6.1162079510703737E-3</v>
      </c>
      <c r="D60" s="4">
        <f t="shared" si="2"/>
        <v>6.9918699186991784E-2</v>
      </c>
      <c r="G60" s="27"/>
      <c r="H60" s="16"/>
      <c r="I60" s="16"/>
      <c r="J60" s="16"/>
      <c r="K60" s="16"/>
      <c r="L60" s="17"/>
      <c r="M60" s="62"/>
      <c r="N60" s="27"/>
      <c r="O60" s="16"/>
      <c r="P60" s="16"/>
      <c r="Q60" s="16"/>
      <c r="R60" s="16"/>
      <c r="S60" s="17"/>
    </row>
    <row r="61" spans="1:19" x14ac:dyDescent="0.25">
      <c r="A61" s="3">
        <v>18963</v>
      </c>
      <c r="B61" s="2">
        <v>26.47</v>
      </c>
      <c r="C61" s="4">
        <f t="shared" si="0"/>
        <v>5.6990881458967024E-3</v>
      </c>
      <c r="D61" s="4">
        <f t="shared" si="2"/>
        <v>5.9647718174539621E-2</v>
      </c>
      <c r="G61" s="27"/>
      <c r="H61" s="16"/>
      <c r="I61" s="16"/>
      <c r="J61" s="16"/>
      <c r="K61" s="16"/>
      <c r="L61" s="17"/>
      <c r="M61" s="62"/>
      <c r="N61" s="27"/>
      <c r="O61" s="16"/>
      <c r="P61" s="16"/>
      <c r="Q61" s="16"/>
      <c r="R61" s="16"/>
      <c r="S61" s="17"/>
    </row>
    <row r="62" spans="1:19" x14ac:dyDescent="0.25">
      <c r="A62" s="3">
        <v>18994</v>
      </c>
      <c r="B62" s="2">
        <v>26.45</v>
      </c>
      <c r="C62" s="4">
        <f t="shared" si="0"/>
        <v>-7.5557234605216905E-4</v>
      </c>
      <c r="D62" s="4">
        <f t="shared" si="2"/>
        <v>4.2159180457052914E-2</v>
      </c>
      <c r="G62" s="27"/>
      <c r="H62" s="16"/>
      <c r="I62" s="16"/>
      <c r="J62" s="16"/>
      <c r="K62" s="16"/>
      <c r="L62" s="17"/>
      <c r="M62" s="62"/>
      <c r="N62" s="27"/>
      <c r="O62" s="16"/>
      <c r="P62" s="16"/>
      <c r="Q62" s="16"/>
      <c r="R62" s="16"/>
      <c r="S62" s="17"/>
    </row>
    <row r="63" spans="1:19" x14ac:dyDescent="0.25">
      <c r="A63" s="3">
        <v>19025</v>
      </c>
      <c r="B63" s="2">
        <v>26.41</v>
      </c>
      <c r="C63" s="4">
        <f t="shared" si="0"/>
        <v>-1.5122873345935206E-3</v>
      </c>
      <c r="D63" s="4">
        <f t="shared" si="2"/>
        <v>2.2454510259388272E-2</v>
      </c>
      <c r="G63" s="27"/>
      <c r="H63" s="16"/>
      <c r="I63" s="16"/>
      <c r="J63" s="16"/>
      <c r="K63" s="16"/>
      <c r="L63" s="17"/>
      <c r="M63" s="62"/>
      <c r="N63" s="27"/>
      <c r="O63" s="16"/>
      <c r="P63" s="16"/>
      <c r="Q63" s="16"/>
      <c r="R63" s="16"/>
      <c r="S63" s="17"/>
    </row>
    <row r="64" spans="1:19" x14ac:dyDescent="0.25">
      <c r="A64" s="3">
        <v>19054</v>
      </c>
      <c r="B64" s="2">
        <v>26.39</v>
      </c>
      <c r="C64" s="4">
        <f t="shared" si="0"/>
        <v>-7.572889057174681E-4</v>
      </c>
      <c r="D64" s="4">
        <f t="shared" si="2"/>
        <v>1.9706336939721902E-2</v>
      </c>
      <c r="G64" s="27"/>
      <c r="H64" s="16"/>
      <c r="I64" s="16"/>
      <c r="J64" s="16"/>
      <c r="K64" s="16"/>
      <c r="L64" s="17"/>
      <c r="M64" s="62"/>
      <c r="N64" s="27"/>
      <c r="O64" s="16"/>
      <c r="P64" s="16"/>
      <c r="Q64" s="16"/>
      <c r="R64" s="16"/>
      <c r="S64" s="17"/>
    </row>
    <row r="65" spans="1:19" x14ac:dyDescent="0.25">
      <c r="A65" s="3">
        <v>19085</v>
      </c>
      <c r="B65" s="2">
        <v>26.46</v>
      </c>
      <c r="C65" s="4">
        <f t="shared" si="0"/>
        <v>2.6525198938991412E-3</v>
      </c>
      <c r="D65" s="4">
        <f t="shared" si="2"/>
        <v>2.0833333333333259E-2</v>
      </c>
      <c r="G65" s="27"/>
      <c r="H65" s="16"/>
      <c r="I65" s="16"/>
      <c r="J65" s="16"/>
      <c r="K65" s="16"/>
      <c r="L65" s="17"/>
      <c r="M65" s="62"/>
      <c r="N65" s="27"/>
      <c r="O65" s="16"/>
      <c r="P65" s="16"/>
      <c r="Q65" s="16"/>
      <c r="R65" s="16"/>
      <c r="S65" s="17"/>
    </row>
    <row r="66" spans="1:19" x14ac:dyDescent="0.25">
      <c r="A66" s="3">
        <v>19115</v>
      </c>
      <c r="B66" s="2">
        <v>26.47</v>
      </c>
      <c r="C66" s="4">
        <f t="shared" si="0"/>
        <v>3.7792894935750887E-4</v>
      </c>
      <c r="D66" s="4">
        <f t="shared" si="2"/>
        <v>1.8468641785302164E-2</v>
      </c>
      <c r="G66" s="27"/>
      <c r="H66" s="16"/>
      <c r="I66" s="16"/>
      <c r="J66" s="16"/>
      <c r="K66" s="16"/>
      <c r="L66" s="17"/>
      <c r="M66" s="62"/>
      <c r="N66" s="27"/>
      <c r="O66" s="16"/>
      <c r="P66" s="16"/>
      <c r="Q66" s="16"/>
      <c r="R66" s="16"/>
      <c r="S66" s="17"/>
    </row>
    <row r="67" spans="1:19" x14ac:dyDescent="0.25">
      <c r="A67" s="3">
        <v>19146</v>
      </c>
      <c r="B67" s="2">
        <v>26.53</v>
      </c>
      <c r="C67" s="4">
        <f t="shared" si="0"/>
        <v>2.2667170381565072E-3</v>
      </c>
      <c r="D67" s="4">
        <f t="shared" si="2"/>
        <v>2.3139220979560449E-2</v>
      </c>
      <c r="G67" s="27"/>
      <c r="H67" s="16"/>
      <c r="I67" s="16"/>
      <c r="J67" s="16"/>
      <c r="K67" s="16"/>
      <c r="L67" s="17"/>
      <c r="M67" s="62"/>
      <c r="N67" s="27"/>
      <c r="O67" s="16"/>
      <c r="P67" s="16"/>
      <c r="Q67" s="16"/>
      <c r="R67" s="16"/>
      <c r="S67" s="17"/>
    </row>
    <row r="68" spans="1:19" x14ac:dyDescent="0.25">
      <c r="A68" s="3">
        <v>19176</v>
      </c>
      <c r="B68" s="2">
        <v>26.68</v>
      </c>
      <c r="C68" s="4">
        <f t="shared" ref="C68:C131" si="11">B68/B67-1</f>
        <v>5.6539766302299288E-3</v>
      </c>
      <c r="D68" s="4">
        <f t="shared" si="2"/>
        <v>2.9718255499807E-2</v>
      </c>
      <c r="G68" s="27"/>
      <c r="H68" s="16"/>
      <c r="I68" s="16"/>
      <c r="J68" s="16"/>
      <c r="K68" s="16"/>
      <c r="L68" s="17"/>
      <c r="M68" s="62"/>
      <c r="N68" s="27"/>
      <c r="O68" s="16"/>
      <c r="P68" s="16"/>
      <c r="Q68" s="16"/>
      <c r="R68" s="16"/>
      <c r="S68" s="17"/>
    </row>
    <row r="69" spans="1:19" x14ac:dyDescent="0.25">
      <c r="A69" s="3">
        <v>19207</v>
      </c>
      <c r="B69" s="2">
        <v>26.69</v>
      </c>
      <c r="C69" s="4">
        <f t="shared" si="11"/>
        <v>3.7481259370331088E-4</v>
      </c>
      <c r="D69" s="4">
        <f t="shared" si="2"/>
        <v>3.2095901005413818E-2</v>
      </c>
      <c r="G69" s="27"/>
      <c r="H69" s="16"/>
      <c r="I69" s="16"/>
      <c r="J69" s="16"/>
      <c r="K69" s="16"/>
      <c r="L69" s="17"/>
      <c r="M69" s="62"/>
      <c r="N69" s="27"/>
      <c r="O69" s="16"/>
      <c r="P69" s="16"/>
      <c r="Q69" s="16"/>
      <c r="R69" s="16"/>
      <c r="S69" s="17"/>
    </row>
    <row r="70" spans="1:19" x14ac:dyDescent="0.25">
      <c r="A70" s="3">
        <v>19238</v>
      </c>
      <c r="B70" s="2">
        <v>26.63</v>
      </c>
      <c r="C70" s="4">
        <f t="shared" si="11"/>
        <v>-2.2480329711502822E-3</v>
      </c>
      <c r="D70" s="4">
        <f t="shared" si="2"/>
        <v>2.3050326546292688E-2</v>
      </c>
      <c r="G70" s="27"/>
      <c r="H70" s="16"/>
      <c r="I70" s="16"/>
      <c r="J70" s="16"/>
      <c r="K70" s="16"/>
      <c r="L70" s="17"/>
      <c r="M70" s="62"/>
      <c r="N70" s="27"/>
      <c r="O70" s="16"/>
      <c r="P70" s="16"/>
      <c r="Q70" s="16"/>
      <c r="R70" s="16"/>
      <c r="S70" s="17"/>
    </row>
    <row r="71" spans="1:19" x14ac:dyDescent="0.25">
      <c r="A71" s="3">
        <v>19268</v>
      </c>
      <c r="B71" s="2">
        <v>26.69</v>
      </c>
      <c r="C71" s="4">
        <f t="shared" si="11"/>
        <v>2.2530980097634767E-3</v>
      </c>
      <c r="D71" s="4">
        <f t="shared" si="2"/>
        <v>2.0259938837920544E-2</v>
      </c>
      <c r="G71" s="27"/>
      <c r="H71" s="16"/>
      <c r="I71" s="16"/>
      <c r="J71" s="16"/>
      <c r="K71" s="16"/>
      <c r="L71" s="17"/>
      <c r="M71" s="62"/>
      <c r="N71" s="27"/>
      <c r="O71" s="16"/>
      <c r="P71" s="16"/>
      <c r="Q71" s="16"/>
      <c r="R71" s="16"/>
      <c r="S71" s="17"/>
    </row>
    <row r="72" spans="1:19" x14ac:dyDescent="0.25">
      <c r="A72" s="3">
        <v>19299</v>
      </c>
      <c r="B72" s="2">
        <v>26.69</v>
      </c>
      <c r="C72" s="4">
        <f t="shared" si="11"/>
        <v>0</v>
      </c>
      <c r="D72" s="4">
        <f t="shared" si="2"/>
        <v>1.4057750759878473E-2</v>
      </c>
      <c r="G72" s="27"/>
      <c r="H72" s="16"/>
      <c r="I72" s="16"/>
      <c r="J72" s="16"/>
      <c r="K72" s="16"/>
      <c r="L72" s="17"/>
      <c r="M72" s="62"/>
      <c r="N72" s="27"/>
      <c r="O72" s="16"/>
      <c r="P72" s="16"/>
      <c r="Q72" s="16"/>
      <c r="R72" s="16"/>
      <c r="S72" s="17"/>
    </row>
    <row r="73" spans="1:19" ht="15.75" thickBot="1" x14ac:dyDescent="0.3">
      <c r="A73" s="3">
        <v>19329</v>
      </c>
      <c r="B73" s="2">
        <v>26.71</v>
      </c>
      <c r="C73" s="4">
        <f t="shared" si="11"/>
        <v>7.4934432371676074E-4</v>
      </c>
      <c r="D73" s="4">
        <f t="shared" si="2"/>
        <v>9.0668681526255845E-3</v>
      </c>
      <c r="G73" s="46"/>
      <c r="H73" s="47"/>
      <c r="I73" s="47"/>
      <c r="J73" s="47"/>
      <c r="K73" s="47"/>
      <c r="L73" s="48"/>
      <c r="M73" s="62"/>
      <c r="N73" s="46"/>
      <c r="O73" s="47"/>
      <c r="P73" s="47"/>
      <c r="Q73" s="47"/>
      <c r="R73" s="47"/>
      <c r="S73" s="48"/>
    </row>
    <row r="74" spans="1:19" x14ac:dyDescent="0.25">
      <c r="A74" s="3">
        <v>19360</v>
      </c>
      <c r="B74" s="2">
        <v>26.64</v>
      </c>
      <c r="C74" s="4">
        <f t="shared" si="11"/>
        <v>-2.6207412953950238E-3</v>
      </c>
      <c r="D74" s="4">
        <f t="shared" si="2"/>
        <v>7.1833648393195837E-3</v>
      </c>
      <c r="G74" s="28" t="s">
        <v>61</v>
      </c>
      <c r="H74" s="10" t="s">
        <v>64</v>
      </c>
      <c r="I74" s="44"/>
      <c r="J74" s="44"/>
      <c r="K74" s="44"/>
      <c r="L74" s="44"/>
      <c r="M74" s="62"/>
      <c r="N74" s="10" t="s">
        <v>61</v>
      </c>
      <c r="O74" s="10" t="s">
        <v>65</v>
      </c>
      <c r="P74" s="44"/>
      <c r="Q74" s="44"/>
      <c r="R74" s="44"/>
      <c r="S74" s="45"/>
    </row>
    <row r="75" spans="1:19" x14ac:dyDescent="0.25">
      <c r="A75" s="3">
        <v>19391</v>
      </c>
      <c r="B75" s="2">
        <v>26.59</v>
      </c>
      <c r="C75" s="4">
        <f t="shared" si="11"/>
        <v>-1.8768768768768762E-3</v>
      </c>
      <c r="D75" s="4">
        <f t="shared" si="2"/>
        <v>6.815600151457879E-3</v>
      </c>
      <c r="G75" s="51">
        <v>0.01</v>
      </c>
      <c r="H75" s="14">
        <f>_xlfn.PERCENTILE.INC(C:C,G75)</f>
        <v>-5.0806935677274829E-3</v>
      </c>
      <c r="I75" s="16"/>
      <c r="J75" s="16"/>
      <c r="K75" s="16"/>
      <c r="L75" s="16"/>
      <c r="M75" s="62"/>
      <c r="N75" s="52">
        <v>0.01</v>
      </c>
      <c r="O75" s="14">
        <f>_xlfn.PERCENTILE.INC(D:D,N75)</f>
        <v>-1.403357111712142E-2</v>
      </c>
      <c r="P75" s="16"/>
      <c r="Q75" s="16"/>
      <c r="R75" s="16"/>
      <c r="S75" s="17"/>
    </row>
    <row r="76" spans="1:19" x14ac:dyDescent="0.25">
      <c r="A76" s="3">
        <v>19419</v>
      </c>
      <c r="B76" s="2">
        <v>26.63</v>
      </c>
      <c r="C76" s="4">
        <f t="shared" si="11"/>
        <v>1.5043249341857301E-3</v>
      </c>
      <c r="D76" s="4">
        <f t="shared" si="2"/>
        <v>9.0943539219401348E-3</v>
      </c>
      <c r="G76" s="51">
        <v>0.02</v>
      </c>
      <c r="H76" s="14">
        <f t="shared" ref="H76:H89" si="12">_xlfn.PERCENTILE.INC(C:C,G76)</f>
        <v>-3.6778567772413218E-3</v>
      </c>
      <c r="I76" s="16"/>
      <c r="J76" s="16"/>
      <c r="K76" s="16"/>
      <c r="L76" s="16"/>
      <c r="M76" s="62"/>
      <c r="N76" s="52">
        <v>0.02</v>
      </c>
      <c r="O76" s="14">
        <f t="shared" ref="O76:O89" si="13">_xlfn.PERCENTILE.INC(D:D,N76)</f>
        <v>-7.3778409521330357E-3</v>
      </c>
      <c r="P76" s="16"/>
      <c r="Q76" s="16"/>
      <c r="R76" s="16"/>
      <c r="S76" s="17"/>
    </row>
    <row r="77" spans="1:19" x14ac:dyDescent="0.25">
      <c r="A77" s="3">
        <v>19450</v>
      </c>
      <c r="B77" s="2">
        <v>26.69</v>
      </c>
      <c r="C77" s="4">
        <f t="shared" si="11"/>
        <v>2.2530980097634767E-3</v>
      </c>
      <c r="D77" s="4">
        <f t="shared" si="2"/>
        <v>8.6923658352229261E-3</v>
      </c>
      <c r="G77" s="51">
        <v>0.03</v>
      </c>
      <c r="H77" s="14">
        <f t="shared" si="12"/>
        <v>-2.8091695055968103E-3</v>
      </c>
      <c r="I77" s="16"/>
      <c r="J77" s="16"/>
      <c r="K77" s="16"/>
      <c r="L77" s="16"/>
      <c r="M77" s="62"/>
      <c r="N77" s="52">
        <v>0.03</v>
      </c>
      <c r="O77" s="14">
        <f t="shared" si="13"/>
        <v>-4.0411928139894703E-3</v>
      </c>
      <c r="P77" s="16"/>
      <c r="Q77" s="16"/>
      <c r="R77" s="16"/>
      <c r="S77" s="17"/>
    </row>
    <row r="78" spans="1:19" x14ac:dyDescent="0.25">
      <c r="A78" s="3">
        <v>19480</v>
      </c>
      <c r="B78" s="2">
        <v>26.7</v>
      </c>
      <c r="C78" s="4">
        <f t="shared" si="11"/>
        <v>3.7467216185826935E-4</v>
      </c>
      <c r="D78" s="4">
        <f t="shared" si="2"/>
        <v>8.6890819795995E-3</v>
      </c>
      <c r="G78" s="51">
        <v>0.04</v>
      </c>
      <c r="H78" s="14">
        <f t="shared" si="12"/>
        <v>-2.1582137456247347E-3</v>
      </c>
      <c r="I78" s="16"/>
      <c r="J78" s="16"/>
      <c r="K78" s="16"/>
      <c r="L78" s="16"/>
      <c r="M78" s="62"/>
      <c r="N78" s="52">
        <v>0.04</v>
      </c>
      <c r="O78" s="14">
        <f t="shared" si="13"/>
        <v>-1.1320381783699852E-3</v>
      </c>
      <c r="P78" s="16"/>
      <c r="Q78" s="16"/>
      <c r="R78" s="16"/>
      <c r="S78" s="17"/>
    </row>
    <row r="79" spans="1:19" x14ac:dyDescent="0.25">
      <c r="A79" s="3">
        <v>19511</v>
      </c>
      <c r="B79" s="2">
        <v>26.77</v>
      </c>
      <c r="C79" s="4">
        <f t="shared" si="11"/>
        <v>2.6217228464420206E-3</v>
      </c>
      <c r="D79" s="4">
        <f t="shared" ref="D79:D142" si="14">B79/B67-1</f>
        <v>9.0463626083678861E-3</v>
      </c>
      <c r="G79" s="51">
        <v>0.05</v>
      </c>
      <c r="H79" s="14">
        <f t="shared" si="12"/>
        <v>-1.6851256659023484E-3</v>
      </c>
      <c r="I79" s="16"/>
      <c r="J79" s="16"/>
      <c r="K79" s="16"/>
      <c r="L79" s="16"/>
      <c r="M79" s="62"/>
      <c r="N79" s="52">
        <v>0.05</v>
      </c>
      <c r="O79" s="14">
        <f t="shared" si="13"/>
        <v>1.0909989218526523E-3</v>
      </c>
      <c r="P79" s="16"/>
      <c r="Q79" s="16"/>
      <c r="R79" s="16"/>
      <c r="S79" s="17"/>
    </row>
    <row r="80" spans="1:19" x14ac:dyDescent="0.25">
      <c r="A80" s="3">
        <v>19541</v>
      </c>
      <c r="B80" s="2">
        <v>26.79</v>
      </c>
      <c r="C80" s="4">
        <f t="shared" si="11"/>
        <v>7.4710496824792472E-4</v>
      </c>
      <c r="D80" s="4">
        <f t="shared" si="14"/>
        <v>4.1229385307346433E-3</v>
      </c>
      <c r="G80" s="51">
        <v>0.1</v>
      </c>
      <c r="H80" s="14">
        <f t="shared" si="12"/>
        <v>-5.0746919880386701E-4</v>
      </c>
      <c r="I80" s="16"/>
      <c r="J80" s="16"/>
      <c r="K80" s="16"/>
      <c r="L80" s="16"/>
      <c r="M80" s="62"/>
      <c r="N80" s="52">
        <v>0.1</v>
      </c>
      <c r="O80" s="14">
        <f t="shared" si="13"/>
        <v>8.8568931532777579E-3</v>
      </c>
      <c r="P80" s="16"/>
      <c r="Q80" s="16"/>
      <c r="R80" s="16"/>
      <c r="S80" s="17"/>
    </row>
    <row r="81" spans="1:19" x14ac:dyDescent="0.25">
      <c r="A81" s="3">
        <v>19572</v>
      </c>
      <c r="B81" s="2">
        <v>26.85</v>
      </c>
      <c r="C81" s="4">
        <f t="shared" si="11"/>
        <v>2.2396416573349232E-3</v>
      </c>
      <c r="D81" s="4">
        <f t="shared" si="14"/>
        <v>5.9947545897340859E-3</v>
      </c>
      <c r="G81" s="51">
        <v>0.25</v>
      </c>
      <c r="H81" s="14">
        <f t="shared" si="12"/>
        <v>9.8817450464400158E-4</v>
      </c>
      <c r="I81" s="16"/>
      <c r="J81" s="16"/>
      <c r="K81" s="16"/>
      <c r="L81" s="16"/>
      <c r="M81" s="62"/>
      <c r="N81" s="52">
        <v>0.25</v>
      </c>
      <c r="O81" s="14">
        <f t="shared" si="13"/>
        <v>1.606922126081578E-2</v>
      </c>
      <c r="P81" s="16"/>
      <c r="Q81" s="16"/>
      <c r="R81" s="16"/>
      <c r="S81" s="17"/>
    </row>
    <row r="82" spans="1:19" x14ac:dyDescent="0.25">
      <c r="A82" s="3">
        <v>19603</v>
      </c>
      <c r="B82" s="2">
        <v>26.89</v>
      </c>
      <c r="C82" s="4">
        <f t="shared" si="11"/>
        <v>1.4897579143389184E-3</v>
      </c>
      <c r="D82" s="4">
        <f t="shared" si="14"/>
        <v>9.7634247089748438E-3</v>
      </c>
      <c r="G82" s="51">
        <v>0.5</v>
      </c>
      <c r="H82" s="14">
        <f t="shared" si="12"/>
        <v>2.4295279537545067E-3</v>
      </c>
      <c r="I82" s="16"/>
      <c r="J82" s="16"/>
      <c r="K82" s="16"/>
      <c r="L82" s="16"/>
      <c r="M82" s="62"/>
      <c r="N82" s="52">
        <v>0.5</v>
      </c>
      <c r="O82" s="14">
        <f t="shared" si="13"/>
        <v>2.8215223097112663E-2</v>
      </c>
      <c r="P82" s="16"/>
      <c r="Q82" s="16"/>
      <c r="R82" s="16"/>
      <c r="S82" s="17"/>
    </row>
    <row r="83" spans="1:19" x14ac:dyDescent="0.25">
      <c r="A83" s="3">
        <v>19633</v>
      </c>
      <c r="B83" s="2">
        <v>26.95</v>
      </c>
      <c r="C83" s="4">
        <f t="shared" si="11"/>
        <v>2.2313127556712331E-3</v>
      </c>
      <c r="D83" s="4">
        <f t="shared" si="14"/>
        <v>9.7414762083176676E-3</v>
      </c>
      <c r="G83" s="51">
        <v>0.75</v>
      </c>
      <c r="H83" s="14">
        <f t="shared" si="12"/>
        <v>4.364832083324055E-3</v>
      </c>
      <c r="I83" s="16"/>
      <c r="J83" s="16"/>
      <c r="K83" s="16"/>
      <c r="L83" s="16"/>
      <c r="M83" s="62"/>
      <c r="N83" s="52">
        <v>0.75</v>
      </c>
      <c r="O83" s="14">
        <f t="shared" si="13"/>
        <v>4.3589743589743657E-2</v>
      </c>
      <c r="P83" s="16"/>
      <c r="Q83" s="16"/>
      <c r="R83" s="16"/>
      <c r="S83" s="17"/>
    </row>
    <row r="84" spans="1:19" x14ac:dyDescent="0.25">
      <c r="A84" s="3">
        <v>19664</v>
      </c>
      <c r="B84" s="2">
        <v>26.85</v>
      </c>
      <c r="C84" s="4">
        <f t="shared" si="11"/>
        <v>-3.7105751391465214E-3</v>
      </c>
      <c r="D84" s="4">
        <f t="shared" si="14"/>
        <v>5.9947545897340859E-3</v>
      </c>
      <c r="G84" s="51">
        <v>0.9</v>
      </c>
      <c r="H84" s="14">
        <f t="shared" si="12"/>
        <v>6.6857529158792306E-3</v>
      </c>
      <c r="I84" s="16"/>
      <c r="J84" s="16"/>
      <c r="K84" s="16"/>
      <c r="L84" s="16"/>
      <c r="M84" s="62"/>
      <c r="N84" s="52">
        <v>0.9</v>
      </c>
      <c r="O84" s="14">
        <f t="shared" si="13"/>
        <v>7.1586424625098607E-2</v>
      </c>
      <c r="P84" s="16"/>
      <c r="Q84" s="16"/>
      <c r="R84" s="16"/>
      <c r="S84" s="17"/>
    </row>
    <row r="85" spans="1:19" x14ac:dyDescent="0.25">
      <c r="A85" s="3">
        <v>19694</v>
      </c>
      <c r="B85" s="2">
        <v>26.87</v>
      </c>
      <c r="C85" s="4">
        <f t="shared" si="11"/>
        <v>7.4487895716934815E-4</v>
      </c>
      <c r="D85" s="4">
        <f t="shared" si="14"/>
        <v>5.9902658180457369E-3</v>
      </c>
      <c r="G85" s="51">
        <v>0.95</v>
      </c>
      <c r="H85" s="14">
        <f t="shared" si="12"/>
        <v>9.3743144223596853E-3</v>
      </c>
      <c r="I85" s="16"/>
      <c r="J85" s="16"/>
      <c r="K85" s="16"/>
      <c r="L85" s="16"/>
      <c r="M85" s="62"/>
      <c r="N85" s="52">
        <v>0.95</v>
      </c>
      <c r="O85" s="14">
        <f t="shared" si="13"/>
        <v>0.10082113975215878</v>
      </c>
      <c r="P85" s="16"/>
      <c r="Q85" s="16"/>
      <c r="R85" s="16"/>
      <c r="S85" s="17"/>
    </row>
    <row r="86" spans="1:19" x14ac:dyDescent="0.25">
      <c r="A86" s="3">
        <v>19725</v>
      </c>
      <c r="B86" s="2">
        <v>26.94</v>
      </c>
      <c r="C86" s="4">
        <f t="shared" si="11"/>
        <v>2.6051358392258361E-3</v>
      </c>
      <c r="D86" s="4">
        <f t="shared" si="14"/>
        <v>1.1261261261261257E-2</v>
      </c>
      <c r="G86" s="51">
        <v>0.96</v>
      </c>
      <c r="H86" s="14">
        <f t="shared" si="12"/>
        <v>9.8480331564021906E-3</v>
      </c>
      <c r="I86" s="16"/>
      <c r="J86" s="16"/>
      <c r="K86" s="16"/>
      <c r="L86" s="16"/>
      <c r="M86" s="62"/>
      <c r="N86" s="52">
        <v>0.96</v>
      </c>
      <c r="O86" s="14">
        <f t="shared" si="13"/>
        <v>0.10606671238416761</v>
      </c>
      <c r="P86" s="16"/>
      <c r="Q86" s="16"/>
      <c r="R86" s="16"/>
      <c r="S86" s="17"/>
    </row>
    <row r="87" spans="1:19" x14ac:dyDescent="0.25">
      <c r="A87" s="3">
        <v>19756</v>
      </c>
      <c r="B87" s="2">
        <v>26.99</v>
      </c>
      <c r="C87" s="4">
        <f t="shared" si="11"/>
        <v>1.8559762435039762E-3</v>
      </c>
      <c r="D87" s="4">
        <f t="shared" si="14"/>
        <v>1.5043249341857745E-2</v>
      </c>
      <c r="G87" s="51">
        <v>0.97</v>
      </c>
      <c r="H87" s="14">
        <f t="shared" si="12"/>
        <v>1.0514344920491038E-2</v>
      </c>
      <c r="I87" s="16"/>
      <c r="J87" s="16"/>
      <c r="K87" s="16"/>
      <c r="L87" s="16"/>
      <c r="M87" s="62"/>
      <c r="N87" s="52">
        <v>0.97</v>
      </c>
      <c r="O87" s="14">
        <f t="shared" si="13"/>
        <v>0.11169191738494078</v>
      </c>
      <c r="P87" s="16"/>
      <c r="Q87" s="16"/>
      <c r="R87" s="16"/>
      <c r="S87" s="17"/>
    </row>
    <row r="88" spans="1:19" x14ac:dyDescent="0.25">
      <c r="A88" s="3">
        <v>19784</v>
      </c>
      <c r="B88" s="2">
        <v>26.93</v>
      </c>
      <c r="C88" s="4">
        <f t="shared" si="11"/>
        <v>-2.2230455724341347E-3</v>
      </c>
      <c r="D88" s="4">
        <f t="shared" si="14"/>
        <v>1.1265490048817162E-2</v>
      </c>
      <c r="G88" s="51">
        <v>0.98</v>
      </c>
      <c r="H88" s="14">
        <f t="shared" si="12"/>
        <v>1.1237492164004433E-2</v>
      </c>
      <c r="I88" s="16"/>
      <c r="J88" s="16"/>
      <c r="K88" s="16"/>
      <c r="L88" s="16"/>
      <c r="M88" s="62"/>
      <c r="N88" s="52">
        <v>0.98</v>
      </c>
      <c r="O88" s="14">
        <f t="shared" si="13"/>
        <v>0.1191195688335884</v>
      </c>
      <c r="P88" s="16"/>
      <c r="Q88" s="16"/>
      <c r="R88" s="16"/>
      <c r="S88" s="17"/>
    </row>
    <row r="89" spans="1:19" ht="15.75" thickBot="1" x14ac:dyDescent="0.3">
      <c r="A89" s="3">
        <v>19815</v>
      </c>
      <c r="B89" s="2">
        <v>26.86</v>
      </c>
      <c r="C89" s="4">
        <f t="shared" si="11"/>
        <v>-2.5993316004455647E-3</v>
      </c>
      <c r="D89" s="4">
        <f t="shared" si="14"/>
        <v>6.3694267515923553E-3</v>
      </c>
      <c r="G89" s="53">
        <v>0.99</v>
      </c>
      <c r="H89" s="19">
        <f t="shared" si="12"/>
        <v>1.3937571345221977E-2</v>
      </c>
      <c r="I89" s="47"/>
      <c r="J89" s="47"/>
      <c r="K89" s="47"/>
      <c r="L89" s="47"/>
      <c r="M89" s="63"/>
      <c r="N89" s="54">
        <v>0.99</v>
      </c>
      <c r="O89" s="19">
        <f t="shared" si="13"/>
        <v>0.12797923870384151</v>
      </c>
      <c r="P89" s="47"/>
      <c r="Q89" s="47"/>
      <c r="R89" s="47"/>
      <c r="S89" s="48"/>
    </row>
    <row r="90" spans="1:19" x14ac:dyDescent="0.25">
      <c r="A90" s="3">
        <v>19845</v>
      </c>
      <c r="B90" s="2">
        <v>26.93</v>
      </c>
      <c r="C90" s="4">
        <f t="shared" si="11"/>
        <v>2.6061057334325621E-3</v>
      </c>
      <c r="D90" s="4">
        <f t="shared" si="14"/>
        <v>8.6142322097377821E-3</v>
      </c>
    </row>
    <row r="91" spans="1:19" x14ac:dyDescent="0.25">
      <c r="A91" s="3">
        <v>19876</v>
      </c>
      <c r="B91" s="2">
        <v>26.94</v>
      </c>
      <c r="C91" s="4">
        <f t="shared" si="11"/>
        <v>3.7133308577796953E-4</v>
      </c>
      <c r="D91" s="4">
        <f t="shared" si="14"/>
        <v>6.3503922301084703E-3</v>
      </c>
    </row>
    <row r="92" spans="1:19" x14ac:dyDescent="0.25">
      <c r="A92" s="3">
        <v>19906</v>
      </c>
      <c r="B92" s="2">
        <v>26.86</v>
      </c>
      <c r="C92" s="4">
        <f t="shared" si="11"/>
        <v>-2.9695619896066283E-3</v>
      </c>
      <c r="D92" s="4">
        <f t="shared" si="14"/>
        <v>2.6129152668905586E-3</v>
      </c>
    </row>
    <row r="93" spans="1:19" x14ac:dyDescent="0.25">
      <c r="A93" s="3">
        <v>19937</v>
      </c>
      <c r="B93" s="2">
        <v>26.85</v>
      </c>
      <c r="C93" s="4">
        <f t="shared" si="11"/>
        <v>-3.7230081906169943E-4</v>
      </c>
      <c r="D93" s="4">
        <f t="shared" si="14"/>
        <v>0</v>
      </c>
    </row>
    <row r="94" spans="1:19" x14ac:dyDescent="0.25">
      <c r="A94" s="3">
        <v>19968</v>
      </c>
      <c r="B94" s="2">
        <v>26.81</v>
      </c>
      <c r="C94" s="4">
        <f t="shared" si="11"/>
        <v>-1.4897579143390294E-3</v>
      </c>
      <c r="D94" s="4">
        <f t="shared" si="14"/>
        <v>-2.9750836742283848E-3</v>
      </c>
    </row>
    <row r="95" spans="1:19" x14ac:dyDescent="0.25">
      <c r="A95" s="3">
        <v>19998</v>
      </c>
      <c r="B95" s="2">
        <v>26.72</v>
      </c>
      <c r="C95" s="4">
        <f t="shared" si="11"/>
        <v>-3.3569563595673424E-3</v>
      </c>
      <c r="D95" s="4">
        <f t="shared" si="14"/>
        <v>-8.5343228200370769E-3</v>
      </c>
    </row>
    <row r="96" spans="1:19" x14ac:dyDescent="0.25">
      <c r="A96" s="3">
        <v>20029</v>
      </c>
      <c r="B96" s="2">
        <v>26.78</v>
      </c>
      <c r="C96" s="4">
        <f t="shared" si="11"/>
        <v>2.2455089820359042E-3</v>
      </c>
      <c r="D96" s="4">
        <f t="shared" si="14"/>
        <v>-2.6070763500931626E-3</v>
      </c>
    </row>
    <row r="97" spans="1:4" x14ac:dyDescent="0.25">
      <c r="A97" s="3">
        <v>20059</v>
      </c>
      <c r="B97" s="2">
        <v>26.77</v>
      </c>
      <c r="C97" s="4">
        <f t="shared" si="11"/>
        <v>-3.7341299477222645E-4</v>
      </c>
      <c r="D97" s="4">
        <f t="shared" si="14"/>
        <v>-3.7216226274656705E-3</v>
      </c>
    </row>
    <row r="98" spans="1:4" x14ac:dyDescent="0.25">
      <c r="A98" s="3">
        <v>20090</v>
      </c>
      <c r="B98" s="2">
        <v>26.77</v>
      </c>
      <c r="C98" s="4">
        <f t="shared" si="11"/>
        <v>0</v>
      </c>
      <c r="D98" s="4">
        <f t="shared" si="14"/>
        <v>-6.3103192279139186E-3</v>
      </c>
    </row>
    <row r="99" spans="1:4" x14ac:dyDescent="0.25">
      <c r="A99" s="3">
        <v>20121</v>
      </c>
      <c r="B99" s="2">
        <v>26.82</v>
      </c>
      <c r="C99" s="4">
        <f t="shared" si="11"/>
        <v>1.8677624206200338E-3</v>
      </c>
      <c r="D99" s="4">
        <f t="shared" si="14"/>
        <v>-6.298629121896937E-3</v>
      </c>
    </row>
    <row r="100" spans="1:4" x14ac:dyDescent="0.25">
      <c r="A100" s="3">
        <v>20149</v>
      </c>
      <c r="B100" s="2">
        <v>26.79</v>
      </c>
      <c r="C100" s="4">
        <f t="shared" si="11"/>
        <v>-1.1185682326622093E-3</v>
      </c>
      <c r="D100" s="4">
        <f t="shared" si="14"/>
        <v>-5.1986632008912403E-3</v>
      </c>
    </row>
    <row r="101" spans="1:4" x14ac:dyDescent="0.25">
      <c r="A101" s="3">
        <v>20180</v>
      </c>
      <c r="B101" s="2">
        <v>26.79</v>
      </c>
      <c r="C101" s="4">
        <f t="shared" si="11"/>
        <v>0</v>
      </c>
      <c r="D101" s="4">
        <f t="shared" si="14"/>
        <v>-2.6061057334326732E-3</v>
      </c>
    </row>
    <row r="102" spans="1:4" x14ac:dyDescent="0.25">
      <c r="A102" s="3">
        <v>20210</v>
      </c>
      <c r="B102" s="2">
        <v>26.77</v>
      </c>
      <c r="C102" s="4">
        <f t="shared" si="11"/>
        <v>-7.4654721911160404E-4</v>
      </c>
      <c r="D102" s="4">
        <f t="shared" si="14"/>
        <v>-5.9413293724470684E-3</v>
      </c>
    </row>
    <row r="103" spans="1:4" x14ac:dyDescent="0.25">
      <c r="A103" s="3">
        <v>20241</v>
      </c>
      <c r="B103" s="2">
        <v>26.71</v>
      </c>
      <c r="C103" s="4">
        <f t="shared" si="11"/>
        <v>-2.2413149047441072E-3</v>
      </c>
      <c r="D103" s="4">
        <f t="shared" si="14"/>
        <v>-8.5374907201187789E-3</v>
      </c>
    </row>
    <row r="104" spans="1:4" x14ac:dyDescent="0.25">
      <c r="A104" s="3">
        <v>20271</v>
      </c>
      <c r="B104" s="2">
        <v>26.76</v>
      </c>
      <c r="C104" s="4">
        <f t="shared" si="11"/>
        <v>1.8719580681392234E-3</v>
      </c>
      <c r="D104" s="4">
        <f t="shared" si="14"/>
        <v>-3.7230081906179935E-3</v>
      </c>
    </row>
    <row r="105" spans="1:4" x14ac:dyDescent="0.25">
      <c r="A105" s="3">
        <v>20302</v>
      </c>
      <c r="B105" s="2">
        <v>26.72</v>
      </c>
      <c r="C105" s="4">
        <f t="shared" si="11"/>
        <v>-1.494768310911887E-3</v>
      </c>
      <c r="D105" s="4">
        <f t="shared" si="14"/>
        <v>-4.8417132216015402E-3</v>
      </c>
    </row>
    <row r="106" spans="1:4" x14ac:dyDescent="0.25">
      <c r="A106" s="3">
        <v>20333</v>
      </c>
      <c r="B106" s="2">
        <v>26.85</v>
      </c>
      <c r="C106" s="4">
        <f t="shared" si="11"/>
        <v>4.8652694610780145E-3</v>
      </c>
      <c r="D106" s="4">
        <f t="shared" si="14"/>
        <v>1.4919806042521522E-3</v>
      </c>
    </row>
    <row r="107" spans="1:4" x14ac:dyDescent="0.25">
      <c r="A107" s="3">
        <v>20363</v>
      </c>
      <c r="B107" s="2">
        <v>26.82</v>
      </c>
      <c r="C107" s="4">
        <f t="shared" si="11"/>
        <v>-1.1173184357542443E-3</v>
      </c>
      <c r="D107" s="4">
        <f t="shared" si="14"/>
        <v>3.7425149700598404E-3</v>
      </c>
    </row>
    <row r="108" spans="1:4" x14ac:dyDescent="0.25">
      <c r="A108" s="3">
        <v>20394</v>
      </c>
      <c r="B108" s="2">
        <v>26.88</v>
      </c>
      <c r="C108" s="4">
        <f t="shared" si="11"/>
        <v>2.2371364653244186E-3</v>
      </c>
      <c r="D108" s="4">
        <f t="shared" si="14"/>
        <v>3.7341299477220424E-3</v>
      </c>
    </row>
    <row r="109" spans="1:4" x14ac:dyDescent="0.25">
      <c r="A109" s="3">
        <v>20424</v>
      </c>
      <c r="B109" s="2">
        <v>26.87</v>
      </c>
      <c r="C109" s="4">
        <f t="shared" si="11"/>
        <v>-3.7202380952372494E-4</v>
      </c>
      <c r="D109" s="4">
        <f t="shared" si="14"/>
        <v>3.7355248412402897E-3</v>
      </c>
    </row>
    <row r="110" spans="1:4" x14ac:dyDescent="0.25">
      <c r="A110" s="3">
        <v>20455</v>
      </c>
      <c r="B110" s="2">
        <v>26.83</v>
      </c>
      <c r="C110" s="4">
        <f t="shared" si="11"/>
        <v>-1.4886490509863348E-3</v>
      </c>
      <c r="D110" s="4">
        <f t="shared" si="14"/>
        <v>2.2413149047439962E-3</v>
      </c>
    </row>
    <row r="111" spans="1:4" x14ac:dyDescent="0.25">
      <c r="A111" s="3">
        <v>20486</v>
      </c>
      <c r="B111" s="2">
        <v>26.86</v>
      </c>
      <c r="C111" s="4">
        <f t="shared" si="11"/>
        <v>1.1181513231457441E-3</v>
      </c>
      <c r="D111" s="4">
        <f t="shared" si="14"/>
        <v>1.491424310216205E-3</v>
      </c>
    </row>
    <row r="112" spans="1:4" x14ac:dyDescent="0.25">
      <c r="A112" s="3">
        <v>20515</v>
      </c>
      <c r="B112" s="2">
        <v>26.89</v>
      </c>
      <c r="C112" s="4">
        <f t="shared" si="11"/>
        <v>1.1169024571855424E-3</v>
      </c>
      <c r="D112" s="4">
        <f t="shared" si="14"/>
        <v>3.7327360955581312E-3</v>
      </c>
    </row>
    <row r="113" spans="1:4" x14ac:dyDescent="0.25">
      <c r="A113" s="3">
        <v>20546</v>
      </c>
      <c r="B113" s="2">
        <v>26.93</v>
      </c>
      <c r="C113" s="4">
        <f t="shared" si="11"/>
        <v>1.4875418371140814E-3</v>
      </c>
      <c r="D113" s="4">
        <f t="shared" si="14"/>
        <v>5.2258305337813393E-3</v>
      </c>
    </row>
    <row r="114" spans="1:4" x14ac:dyDescent="0.25">
      <c r="A114" s="3">
        <v>20576</v>
      </c>
      <c r="B114" s="2">
        <v>27.03</v>
      </c>
      <c r="C114" s="4">
        <f t="shared" si="11"/>
        <v>3.7133308577794732E-3</v>
      </c>
      <c r="D114" s="4">
        <f t="shared" si="14"/>
        <v>9.7123645872245756E-3</v>
      </c>
    </row>
    <row r="115" spans="1:4" x14ac:dyDescent="0.25">
      <c r="A115" s="3">
        <v>20607</v>
      </c>
      <c r="B115" s="2">
        <v>27.15</v>
      </c>
      <c r="C115" s="4">
        <f t="shared" si="11"/>
        <v>4.4395116537179202E-3</v>
      </c>
      <c r="D115" s="4">
        <f t="shared" si="14"/>
        <v>1.647323099962561E-2</v>
      </c>
    </row>
    <row r="116" spans="1:4" x14ac:dyDescent="0.25">
      <c r="A116" s="3">
        <v>20637</v>
      </c>
      <c r="B116" s="2">
        <v>27.29</v>
      </c>
      <c r="C116" s="4">
        <f t="shared" si="11"/>
        <v>5.1565377532227785E-3</v>
      </c>
      <c r="D116" s="4">
        <f t="shared" si="14"/>
        <v>1.9805680119581393E-2</v>
      </c>
    </row>
    <row r="117" spans="1:4" x14ac:dyDescent="0.25">
      <c r="A117" s="3">
        <v>20668</v>
      </c>
      <c r="B117" s="2">
        <v>27.31</v>
      </c>
      <c r="C117" s="4">
        <f t="shared" si="11"/>
        <v>7.3286918285075942E-4</v>
      </c>
      <c r="D117" s="4">
        <f t="shared" si="14"/>
        <v>2.208083832335328E-2</v>
      </c>
    </row>
    <row r="118" spans="1:4" x14ac:dyDescent="0.25">
      <c r="A118" s="3">
        <v>20699</v>
      </c>
      <c r="B118" s="2">
        <v>27.35</v>
      </c>
      <c r="C118" s="4">
        <f t="shared" si="11"/>
        <v>1.4646649578908821E-3</v>
      </c>
      <c r="D118" s="4">
        <f t="shared" si="14"/>
        <v>1.862197392923659E-2</v>
      </c>
    </row>
    <row r="119" spans="1:4" x14ac:dyDescent="0.25">
      <c r="A119" s="3">
        <v>20729</v>
      </c>
      <c r="B119" s="2">
        <v>27.51</v>
      </c>
      <c r="C119" s="4">
        <f t="shared" si="11"/>
        <v>5.8500914076782262E-3</v>
      </c>
      <c r="D119" s="4">
        <f t="shared" si="14"/>
        <v>2.5727069351230369E-2</v>
      </c>
    </row>
    <row r="120" spans="1:4" x14ac:dyDescent="0.25">
      <c r="A120" s="3">
        <v>20760</v>
      </c>
      <c r="B120" s="2">
        <v>27.51</v>
      </c>
      <c r="C120" s="4">
        <f t="shared" si="11"/>
        <v>0</v>
      </c>
      <c r="D120" s="4">
        <f t="shared" si="14"/>
        <v>2.34375E-2</v>
      </c>
    </row>
    <row r="121" spans="1:4" x14ac:dyDescent="0.25">
      <c r="A121" s="3">
        <v>20790</v>
      </c>
      <c r="B121" s="2">
        <v>27.63</v>
      </c>
      <c r="C121" s="4">
        <f t="shared" si="11"/>
        <v>4.362050163576825E-3</v>
      </c>
      <c r="D121" s="4">
        <f t="shared" si="14"/>
        <v>2.8284331968738252E-2</v>
      </c>
    </row>
    <row r="122" spans="1:4" x14ac:dyDescent="0.25">
      <c r="A122" s="3">
        <v>20821</v>
      </c>
      <c r="B122" s="2">
        <v>27.67</v>
      </c>
      <c r="C122" s="4">
        <f t="shared" si="11"/>
        <v>1.4477017734346731E-3</v>
      </c>
      <c r="D122" s="4">
        <f t="shared" si="14"/>
        <v>3.1308237048080612E-2</v>
      </c>
    </row>
    <row r="123" spans="1:4" x14ac:dyDescent="0.25">
      <c r="A123" s="3">
        <v>20852</v>
      </c>
      <c r="B123" s="2">
        <v>27.8</v>
      </c>
      <c r="C123" s="4">
        <f t="shared" si="11"/>
        <v>4.6982291290205147E-3</v>
      </c>
      <c r="D123" s="4">
        <f t="shared" si="14"/>
        <v>3.4996276991809516E-2</v>
      </c>
    </row>
    <row r="124" spans="1:4" x14ac:dyDescent="0.25">
      <c r="A124" s="3">
        <v>20880</v>
      </c>
      <c r="B124" s="2">
        <v>27.86</v>
      </c>
      <c r="C124" s="4">
        <f t="shared" si="11"/>
        <v>2.1582733812948174E-3</v>
      </c>
      <c r="D124" s="4">
        <f t="shared" si="14"/>
        <v>3.6072889550018639E-2</v>
      </c>
    </row>
    <row r="125" spans="1:4" x14ac:dyDescent="0.25">
      <c r="A125" s="3">
        <v>20911</v>
      </c>
      <c r="B125" s="2">
        <v>27.93</v>
      </c>
      <c r="C125" s="4">
        <f t="shared" si="11"/>
        <v>2.5125628140703071E-3</v>
      </c>
      <c r="D125" s="4">
        <f t="shared" si="14"/>
        <v>3.7133308577794288E-2</v>
      </c>
    </row>
    <row r="126" spans="1:4" x14ac:dyDescent="0.25">
      <c r="A126" s="3">
        <v>20941</v>
      </c>
      <c r="B126" s="2">
        <v>28</v>
      </c>
      <c r="C126" s="4">
        <f t="shared" si="11"/>
        <v>2.5062656641603454E-3</v>
      </c>
      <c r="D126" s="4">
        <f t="shared" si="14"/>
        <v>3.588605253422128E-2</v>
      </c>
    </row>
    <row r="127" spans="1:4" x14ac:dyDescent="0.25">
      <c r="A127" s="3">
        <v>20972</v>
      </c>
      <c r="B127" s="2">
        <v>28.11</v>
      </c>
      <c r="C127" s="4">
        <f t="shared" si="11"/>
        <v>3.9285714285715034E-3</v>
      </c>
      <c r="D127" s="4">
        <f t="shared" si="14"/>
        <v>3.5359116022099402E-2</v>
      </c>
    </row>
    <row r="128" spans="1:4" x14ac:dyDescent="0.25">
      <c r="A128" s="3">
        <v>21002</v>
      </c>
      <c r="B128" s="2">
        <v>28.19</v>
      </c>
      <c r="C128" s="4">
        <f t="shared" si="11"/>
        <v>2.8459622909997595E-3</v>
      </c>
      <c r="D128" s="4">
        <f t="shared" si="14"/>
        <v>3.2979113228288837E-2</v>
      </c>
    </row>
    <row r="129" spans="1:4" x14ac:dyDescent="0.25">
      <c r="A129" s="3">
        <v>21033</v>
      </c>
      <c r="B129" s="2">
        <v>28.28</v>
      </c>
      <c r="C129" s="4">
        <f t="shared" si="11"/>
        <v>3.1926214969848488E-3</v>
      </c>
      <c r="D129" s="4">
        <f t="shared" si="14"/>
        <v>3.5518125228853892E-2</v>
      </c>
    </row>
    <row r="130" spans="1:4" x14ac:dyDescent="0.25">
      <c r="A130" s="3">
        <v>21064</v>
      </c>
      <c r="B130" s="2">
        <v>28.32</v>
      </c>
      <c r="C130" s="4">
        <f t="shared" si="11"/>
        <v>1.4144271570013522E-3</v>
      </c>
      <c r="D130" s="4">
        <f t="shared" si="14"/>
        <v>3.5466179159049371E-2</v>
      </c>
    </row>
    <row r="131" spans="1:4" x14ac:dyDescent="0.25">
      <c r="A131" s="3">
        <v>21094</v>
      </c>
      <c r="B131" s="2">
        <v>28.32</v>
      </c>
      <c r="C131" s="4">
        <f t="shared" si="11"/>
        <v>0</v>
      </c>
      <c r="D131" s="4">
        <f t="shared" si="14"/>
        <v>2.9443838604143791E-2</v>
      </c>
    </row>
    <row r="132" spans="1:4" x14ac:dyDescent="0.25">
      <c r="A132" s="3">
        <v>21125</v>
      </c>
      <c r="B132" s="2">
        <v>28.41</v>
      </c>
      <c r="C132" s="4">
        <f t="shared" ref="C132:C195" si="15">B132/B131-1</f>
        <v>3.1779661016948513E-3</v>
      </c>
      <c r="D132" s="4">
        <f t="shared" si="14"/>
        <v>3.2715376226826631E-2</v>
      </c>
    </row>
    <row r="133" spans="1:4" x14ac:dyDescent="0.25">
      <c r="A133" s="3">
        <v>21155</v>
      </c>
      <c r="B133" s="2">
        <v>28.47</v>
      </c>
      <c r="C133" s="4">
        <f t="shared" si="15"/>
        <v>2.1119324181626542E-3</v>
      </c>
      <c r="D133" s="4">
        <f t="shared" si="14"/>
        <v>3.0401737242128135E-2</v>
      </c>
    </row>
    <row r="134" spans="1:4" x14ac:dyDescent="0.25">
      <c r="A134" s="3">
        <v>21186</v>
      </c>
      <c r="B134" s="2">
        <v>28.64</v>
      </c>
      <c r="C134" s="4">
        <f t="shared" si="15"/>
        <v>5.9711977520198189E-3</v>
      </c>
      <c r="D134" s="4">
        <f t="shared" si="14"/>
        <v>3.5056017347307566E-2</v>
      </c>
    </row>
    <row r="135" spans="1:4" x14ac:dyDescent="0.25">
      <c r="A135" s="3">
        <v>21217</v>
      </c>
      <c r="B135" s="2">
        <v>28.7</v>
      </c>
      <c r="C135" s="4">
        <f t="shared" si="15"/>
        <v>2.0949720670391248E-3</v>
      </c>
      <c r="D135" s="4">
        <f t="shared" si="14"/>
        <v>3.2374100719424481E-2</v>
      </c>
    </row>
    <row r="136" spans="1:4" x14ac:dyDescent="0.25">
      <c r="A136" s="3">
        <v>21245</v>
      </c>
      <c r="B136" s="2">
        <v>28.87</v>
      </c>
      <c r="C136" s="4">
        <f t="shared" si="15"/>
        <v>5.9233449477351652E-3</v>
      </c>
      <c r="D136" s="4">
        <f t="shared" si="14"/>
        <v>3.6252692031586653E-2</v>
      </c>
    </row>
    <row r="137" spans="1:4" x14ac:dyDescent="0.25">
      <c r="A137" s="3">
        <v>21276</v>
      </c>
      <c r="B137" s="2">
        <v>28.94</v>
      </c>
      <c r="C137" s="4">
        <f t="shared" si="15"/>
        <v>2.4246622791825878E-3</v>
      </c>
      <c r="D137" s="4">
        <f t="shared" si="14"/>
        <v>3.6161833154314316E-2</v>
      </c>
    </row>
    <row r="138" spans="1:4" x14ac:dyDescent="0.25">
      <c r="A138" s="3">
        <v>21306</v>
      </c>
      <c r="B138" s="2">
        <v>28.94</v>
      </c>
      <c r="C138" s="4">
        <f t="shared" si="15"/>
        <v>0</v>
      </c>
      <c r="D138" s="4">
        <f t="shared" si="14"/>
        <v>3.3571428571428585E-2</v>
      </c>
    </row>
    <row r="139" spans="1:4" x14ac:dyDescent="0.25">
      <c r="A139" s="3">
        <v>21337</v>
      </c>
      <c r="B139" s="2">
        <v>28.91</v>
      </c>
      <c r="C139" s="4">
        <f t="shared" si="15"/>
        <v>-1.0366275051831852E-3</v>
      </c>
      <c r="D139" s="4">
        <f t="shared" si="14"/>
        <v>2.8459622909996485E-2</v>
      </c>
    </row>
    <row r="140" spans="1:4" x14ac:dyDescent="0.25">
      <c r="A140" s="3">
        <v>21367</v>
      </c>
      <c r="B140" s="2">
        <v>28.89</v>
      </c>
      <c r="C140" s="4">
        <f t="shared" si="15"/>
        <v>-6.9180214458663958E-4</v>
      </c>
      <c r="D140" s="4">
        <f t="shared" si="14"/>
        <v>2.483150053210359E-2</v>
      </c>
    </row>
    <row r="141" spans="1:4" x14ac:dyDescent="0.25">
      <c r="A141" s="3">
        <v>21398</v>
      </c>
      <c r="B141" s="2">
        <v>28.94</v>
      </c>
      <c r="C141" s="4">
        <f t="shared" si="15"/>
        <v>1.7307026652821911E-3</v>
      </c>
      <c r="D141" s="4">
        <f t="shared" si="14"/>
        <v>2.3338048090523422E-2</v>
      </c>
    </row>
    <row r="142" spans="1:4" x14ac:dyDescent="0.25">
      <c r="A142" s="3">
        <v>21429</v>
      </c>
      <c r="B142" s="2">
        <v>28.91</v>
      </c>
      <c r="C142" s="4">
        <f t="shared" si="15"/>
        <v>-1.0366275051831852E-3</v>
      </c>
      <c r="D142" s="4">
        <f t="shared" si="14"/>
        <v>2.0833333333333259E-2</v>
      </c>
    </row>
    <row r="143" spans="1:4" x14ac:dyDescent="0.25">
      <c r="A143" s="3">
        <v>21459</v>
      </c>
      <c r="B143" s="2">
        <v>28.91</v>
      </c>
      <c r="C143" s="4">
        <f t="shared" si="15"/>
        <v>0</v>
      </c>
      <c r="D143" s="4">
        <f t="shared" ref="D143:D206" si="16">B143/B131-1</f>
        <v>2.0833333333333259E-2</v>
      </c>
    </row>
    <row r="144" spans="1:4" x14ac:dyDescent="0.25">
      <c r="A144" s="3">
        <v>21490</v>
      </c>
      <c r="B144" s="2">
        <v>28.95</v>
      </c>
      <c r="C144" s="4">
        <f t="shared" si="15"/>
        <v>1.3836042891732792E-3</v>
      </c>
      <c r="D144" s="4">
        <f t="shared" si="16"/>
        <v>1.9007391763463444E-2</v>
      </c>
    </row>
    <row r="145" spans="1:4" x14ac:dyDescent="0.25">
      <c r="A145" s="3">
        <v>21520</v>
      </c>
      <c r="B145" s="2">
        <v>28.97</v>
      </c>
      <c r="C145" s="4">
        <f t="shared" si="15"/>
        <v>6.9084628670124104E-4</v>
      </c>
      <c r="D145" s="4">
        <f t="shared" si="16"/>
        <v>1.7562346329469625E-2</v>
      </c>
    </row>
    <row r="146" spans="1:4" x14ac:dyDescent="0.25">
      <c r="A146" s="3">
        <v>21551</v>
      </c>
      <c r="B146" s="2">
        <v>29.01</v>
      </c>
      <c r="C146" s="4">
        <f t="shared" si="15"/>
        <v>1.3807386952020551E-3</v>
      </c>
      <c r="D146" s="4">
        <f t="shared" si="16"/>
        <v>1.2918994413407825E-2</v>
      </c>
    </row>
    <row r="147" spans="1:4" x14ac:dyDescent="0.25">
      <c r="A147" s="3">
        <v>21582</v>
      </c>
      <c r="B147" s="2">
        <v>29</v>
      </c>
      <c r="C147" s="4">
        <f t="shared" si="15"/>
        <v>-3.4470872113068207E-4</v>
      </c>
      <c r="D147" s="4">
        <f t="shared" si="16"/>
        <v>1.0452961672473782E-2</v>
      </c>
    </row>
    <row r="148" spans="1:4" x14ac:dyDescent="0.25">
      <c r="A148" s="3">
        <v>21610</v>
      </c>
      <c r="B148" s="2">
        <v>28.97</v>
      </c>
      <c r="C148" s="4">
        <f t="shared" si="15"/>
        <v>-1.034482758620725E-3</v>
      </c>
      <c r="D148" s="4">
        <f t="shared" si="16"/>
        <v>3.463803255975062E-3</v>
      </c>
    </row>
    <row r="149" spans="1:4" x14ac:dyDescent="0.25">
      <c r="A149" s="3">
        <v>21641</v>
      </c>
      <c r="B149" s="2">
        <v>28.98</v>
      </c>
      <c r="C149" s="4">
        <f t="shared" si="15"/>
        <v>3.4518467380051376E-4</v>
      </c>
      <c r="D149" s="4">
        <f t="shared" si="16"/>
        <v>1.3821700069107656E-3</v>
      </c>
    </row>
    <row r="150" spans="1:4" x14ac:dyDescent="0.25">
      <c r="A150" s="3">
        <v>21671</v>
      </c>
      <c r="B150" s="2">
        <v>29.04</v>
      </c>
      <c r="C150" s="4">
        <f t="shared" si="15"/>
        <v>2.0703933747412417E-3</v>
      </c>
      <c r="D150" s="4">
        <f t="shared" si="16"/>
        <v>3.4554250172771361E-3</v>
      </c>
    </row>
    <row r="151" spans="1:4" x14ac:dyDescent="0.25">
      <c r="A151" s="3">
        <v>21702</v>
      </c>
      <c r="B151" s="2">
        <v>29.11</v>
      </c>
      <c r="C151" s="4">
        <f t="shared" si="15"/>
        <v>2.4104683195591559E-3</v>
      </c>
      <c r="D151" s="4">
        <f t="shared" si="16"/>
        <v>6.9180214458663958E-3</v>
      </c>
    </row>
    <row r="152" spans="1:4" x14ac:dyDescent="0.25">
      <c r="A152" s="3">
        <v>21732</v>
      </c>
      <c r="B152" s="2">
        <v>29.15</v>
      </c>
      <c r="C152" s="4">
        <f t="shared" si="15"/>
        <v>1.3740982480248132E-3</v>
      </c>
      <c r="D152" s="4">
        <f t="shared" si="16"/>
        <v>8.9996538594667719E-3</v>
      </c>
    </row>
    <row r="153" spans="1:4" x14ac:dyDescent="0.25">
      <c r="A153" s="3">
        <v>21763</v>
      </c>
      <c r="B153" s="2">
        <v>29.18</v>
      </c>
      <c r="C153" s="4">
        <f t="shared" si="15"/>
        <v>1.0291595197255976E-3</v>
      </c>
      <c r="D153" s="4">
        <f t="shared" si="16"/>
        <v>8.2930200414650379E-3</v>
      </c>
    </row>
    <row r="154" spans="1:4" x14ac:dyDescent="0.25">
      <c r="A154" s="3">
        <v>21794</v>
      </c>
      <c r="B154" s="2">
        <v>29.25</v>
      </c>
      <c r="C154" s="4">
        <f t="shared" si="15"/>
        <v>2.3989033584648212E-3</v>
      </c>
      <c r="D154" s="4">
        <f t="shared" si="16"/>
        <v>1.1760636457972984E-2</v>
      </c>
    </row>
    <row r="155" spans="1:4" x14ac:dyDescent="0.25">
      <c r="A155" s="3">
        <v>21824</v>
      </c>
      <c r="B155" s="2">
        <v>29.35</v>
      </c>
      <c r="C155" s="4">
        <f t="shared" si="15"/>
        <v>3.4188034188034067E-3</v>
      </c>
      <c r="D155" s="4">
        <f t="shared" si="16"/>
        <v>1.5219647180906293E-2</v>
      </c>
    </row>
    <row r="156" spans="1:4" x14ac:dyDescent="0.25">
      <c r="A156" s="3">
        <v>21855</v>
      </c>
      <c r="B156" s="2">
        <v>29.35</v>
      </c>
      <c r="C156" s="4">
        <f t="shared" si="15"/>
        <v>0</v>
      </c>
      <c r="D156" s="4">
        <f t="shared" si="16"/>
        <v>1.3816925734024155E-2</v>
      </c>
    </row>
    <row r="157" spans="1:4" x14ac:dyDescent="0.25">
      <c r="A157" s="3">
        <v>21885</v>
      </c>
      <c r="B157" s="2">
        <v>29.41</v>
      </c>
      <c r="C157" s="4">
        <f t="shared" si="15"/>
        <v>2.0442930153321548E-3</v>
      </c>
      <c r="D157" s="4">
        <f t="shared" si="16"/>
        <v>1.5188125647221273E-2</v>
      </c>
    </row>
    <row r="158" spans="1:4" x14ac:dyDescent="0.25">
      <c r="A158" s="3">
        <v>21916</v>
      </c>
      <c r="B158" s="2">
        <v>29.37</v>
      </c>
      <c r="C158" s="4">
        <f t="shared" si="15"/>
        <v>-1.3600816048963127E-3</v>
      </c>
      <c r="D158" s="4">
        <f t="shared" si="16"/>
        <v>1.2409513960703222E-2</v>
      </c>
    </row>
    <row r="159" spans="1:4" x14ac:dyDescent="0.25">
      <c r="A159" s="3">
        <v>21947</v>
      </c>
      <c r="B159" s="2">
        <v>29.41</v>
      </c>
      <c r="C159" s="4">
        <f t="shared" si="15"/>
        <v>1.3619339462036528E-3</v>
      </c>
      <c r="D159" s="4">
        <f t="shared" si="16"/>
        <v>1.4137931034482687E-2</v>
      </c>
    </row>
    <row r="160" spans="1:4" x14ac:dyDescent="0.25">
      <c r="A160" s="3">
        <v>21976</v>
      </c>
      <c r="B160" s="2">
        <v>29.41</v>
      </c>
      <c r="C160" s="4">
        <f t="shared" si="15"/>
        <v>0</v>
      </c>
      <c r="D160" s="4">
        <f t="shared" si="16"/>
        <v>1.5188125647221273E-2</v>
      </c>
    </row>
    <row r="161" spans="1:4" x14ac:dyDescent="0.25">
      <c r="A161" s="3">
        <v>22007</v>
      </c>
      <c r="B161" s="2">
        <v>29.54</v>
      </c>
      <c r="C161" s="4">
        <f t="shared" si="15"/>
        <v>4.4202652159128775E-3</v>
      </c>
      <c r="D161" s="4">
        <f t="shared" si="16"/>
        <v>1.9323671497584405E-2</v>
      </c>
    </row>
    <row r="162" spans="1:4" x14ac:dyDescent="0.25">
      <c r="A162" s="3">
        <v>22037</v>
      </c>
      <c r="B162" s="2">
        <v>29.57</v>
      </c>
      <c r="C162" s="4">
        <f t="shared" si="15"/>
        <v>1.0155721056195333E-3</v>
      </c>
      <c r="D162" s="4">
        <f t="shared" si="16"/>
        <v>1.8250688705234275E-2</v>
      </c>
    </row>
    <row r="163" spans="1:4" x14ac:dyDescent="0.25">
      <c r="A163" s="3">
        <v>22068</v>
      </c>
      <c r="B163" s="2">
        <v>29.61</v>
      </c>
      <c r="C163" s="4">
        <f t="shared" si="15"/>
        <v>1.352722353736846E-3</v>
      </c>
      <c r="D163" s="4">
        <f t="shared" si="16"/>
        <v>1.7176228100309165E-2</v>
      </c>
    </row>
    <row r="164" spans="1:4" x14ac:dyDescent="0.25">
      <c r="A164" s="3">
        <v>22098</v>
      </c>
      <c r="B164" s="2">
        <v>29.55</v>
      </c>
      <c r="C164" s="4">
        <f t="shared" si="15"/>
        <v>-2.0263424518742745E-3</v>
      </c>
      <c r="D164" s="4">
        <f t="shared" si="16"/>
        <v>1.3722126929674117E-2</v>
      </c>
    </row>
    <row r="165" spans="1:4" x14ac:dyDescent="0.25">
      <c r="A165" s="3">
        <v>22129</v>
      </c>
      <c r="B165" s="2">
        <v>29.61</v>
      </c>
      <c r="C165" s="4">
        <f t="shared" si="15"/>
        <v>2.0304568527917954E-3</v>
      </c>
      <c r="D165" s="4">
        <f t="shared" si="16"/>
        <v>1.473612063056895E-2</v>
      </c>
    </row>
    <row r="166" spans="1:4" x14ac:dyDescent="0.25">
      <c r="A166" s="3">
        <v>22160</v>
      </c>
      <c r="B166" s="2">
        <v>29.61</v>
      </c>
      <c r="C166" s="4">
        <f t="shared" si="15"/>
        <v>0</v>
      </c>
      <c r="D166" s="4">
        <f t="shared" si="16"/>
        <v>1.2307692307692353E-2</v>
      </c>
    </row>
    <row r="167" spans="1:4" x14ac:dyDescent="0.25">
      <c r="A167" s="3">
        <v>22190</v>
      </c>
      <c r="B167" s="2">
        <v>29.75</v>
      </c>
      <c r="C167" s="4">
        <f t="shared" si="15"/>
        <v>4.7281323877068626E-3</v>
      </c>
      <c r="D167" s="4">
        <f t="shared" si="16"/>
        <v>1.3628620102214661E-2</v>
      </c>
    </row>
    <row r="168" spans="1:4" x14ac:dyDescent="0.25">
      <c r="A168" s="3">
        <v>22221</v>
      </c>
      <c r="B168" s="2">
        <v>29.78</v>
      </c>
      <c r="C168" s="4">
        <f t="shared" si="15"/>
        <v>1.0084033613446675E-3</v>
      </c>
      <c r="D168" s="4">
        <f t="shared" si="16"/>
        <v>1.4650766609880739E-2</v>
      </c>
    </row>
    <row r="169" spans="1:4" x14ac:dyDescent="0.25">
      <c r="A169" s="3">
        <v>22251</v>
      </c>
      <c r="B169" s="2">
        <v>29.81</v>
      </c>
      <c r="C169" s="4">
        <f t="shared" si="15"/>
        <v>1.007387508394908E-3</v>
      </c>
      <c r="D169" s="4">
        <f t="shared" si="16"/>
        <v>1.3600816048962905E-2</v>
      </c>
    </row>
    <row r="170" spans="1:4" x14ac:dyDescent="0.25">
      <c r="A170" s="3">
        <v>22282</v>
      </c>
      <c r="B170" s="2">
        <v>29.84</v>
      </c>
      <c r="C170" s="4">
        <f t="shared" si="15"/>
        <v>1.0063737001007045E-3</v>
      </c>
      <c r="D170" s="4">
        <f t="shared" si="16"/>
        <v>1.6002723867892366E-2</v>
      </c>
    </row>
    <row r="171" spans="1:4" x14ac:dyDescent="0.25">
      <c r="A171" s="3">
        <v>22313</v>
      </c>
      <c r="B171" s="2">
        <v>29.84</v>
      </c>
      <c r="C171" s="4">
        <f t="shared" si="15"/>
        <v>0</v>
      </c>
      <c r="D171" s="4">
        <f t="shared" si="16"/>
        <v>1.4620877252635056E-2</v>
      </c>
    </row>
    <row r="172" spans="1:4" x14ac:dyDescent="0.25">
      <c r="A172" s="3">
        <v>22341</v>
      </c>
      <c r="B172" s="2">
        <v>29.84</v>
      </c>
      <c r="C172" s="4">
        <f t="shared" si="15"/>
        <v>0</v>
      </c>
      <c r="D172" s="4">
        <f t="shared" si="16"/>
        <v>1.4620877252635056E-2</v>
      </c>
    </row>
    <row r="173" spans="1:4" x14ac:dyDescent="0.25">
      <c r="A173" s="3">
        <v>22372</v>
      </c>
      <c r="B173" s="2">
        <v>29.81</v>
      </c>
      <c r="C173" s="4">
        <f t="shared" si="15"/>
        <v>-1.0053619302949901E-3</v>
      </c>
      <c r="D173" s="4">
        <f t="shared" si="16"/>
        <v>9.1401489505755773E-3</v>
      </c>
    </row>
    <row r="174" spans="1:4" x14ac:dyDescent="0.25">
      <c r="A174" s="3">
        <v>22402</v>
      </c>
      <c r="B174" s="2">
        <v>29.84</v>
      </c>
      <c r="C174" s="4">
        <f t="shared" si="15"/>
        <v>1.0063737001007045E-3</v>
      </c>
      <c r="D174" s="4">
        <f t="shared" si="16"/>
        <v>9.1308758877239882E-3</v>
      </c>
    </row>
    <row r="175" spans="1:4" x14ac:dyDescent="0.25">
      <c r="A175" s="3">
        <v>22433</v>
      </c>
      <c r="B175" s="2">
        <v>29.84</v>
      </c>
      <c r="C175" s="4">
        <f t="shared" si="15"/>
        <v>0</v>
      </c>
      <c r="D175" s="4">
        <f t="shared" si="16"/>
        <v>7.7676460655184965E-3</v>
      </c>
    </row>
    <row r="176" spans="1:4" x14ac:dyDescent="0.25">
      <c r="A176" s="3">
        <v>22463</v>
      </c>
      <c r="B176" s="2">
        <v>29.92</v>
      </c>
      <c r="C176" s="4">
        <f t="shared" si="15"/>
        <v>2.6809651474530849E-3</v>
      </c>
      <c r="D176" s="4">
        <f t="shared" si="16"/>
        <v>1.2521150592216701E-2</v>
      </c>
    </row>
    <row r="177" spans="1:4" x14ac:dyDescent="0.25">
      <c r="A177" s="3">
        <v>22494</v>
      </c>
      <c r="B177" s="2">
        <v>29.94</v>
      </c>
      <c r="C177" s="4">
        <f t="shared" si="15"/>
        <v>6.6844919786102075E-4</v>
      </c>
      <c r="D177" s="4">
        <f t="shared" si="16"/>
        <v>1.1144883485309176E-2</v>
      </c>
    </row>
    <row r="178" spans="1:4" x14ac:dyDescent="0.25">
      <c r="A178" s="3">
        <v>22525</v>
      </c>
      <c r="B178" s="2">
        <v>29.98</v>
      </c>
      <c r="C178" s="4">
        <f t="shared" si="15"/>
        <v>1.3360053440214514E-3</v>
      </c>
      <c r="D178" s="4">
        <f t="shared" si="16"/>
        <v>1.2495778453225359E-2</v>
      </c>
    </row>
    <row r="179" spans="1:4" x14ac:dyDescent="0.25">
      <c r="A179" s="3">
        <v>22555</v>
      </c>
      <c r="B179" s="2">
        <v>29.98</v>
      </c>
      <c r="C179" s="4">
        <f t="shared" si="15"/>
        <v>0</v>
      </c>
      <c r="D179" s="4">
        <f t="shared" si="16"/>
        <v>7.7310924369748957E-3</v>
      </c>
    </row>
    <row r="180" spans="1:4" x14ac:dyDescent="0.25">
      <c r="A180" s="3">
        <v>22586</v>
      </c>
      <c r="B180" s="2">
        <v>29.98</v>
      </c>
      <c r="C180" s="4">
        <f t="shared" si="15"/>
        <v>0</v>
      </c>
      <c r="D180" s="4">
        <f t="shared" si="16"/>
        <v>6.7159167226327199E-3</v>
      </c>
    </row>
    <row r="181" spans="1:4" x14ac:dyDescent="0.25">
      <c r="A181" s="3">
        <v>22616</v>
      </c>
      <c r="B181" s="2">
        <v>30.01</v>
      </c>
      <c r="C181" s="4">
        <f t="shared" si="15"/>
        <v>1.0006671114075605E-3</v>
      </c>
      <c r="D181" s="4">
        <f t="shared" si="16"/>
        <v>6.7091580006710672E-3</v>
      </c>
    </row>
    <row r="182" spans="1:4" x14ac:dyDescent="0.25">
      <c r="A182" s="3">
        <v>22647</v>
      </c>
      <c r="B182" s="2">
        <v>30.04</v>
      </c>
      <c r="C182" s="4">
        <f t="shared" si="15"/>
        <v>9.9966677774077084E-4</v>
      </c>
      <c r="D182" s="4">
        <f t="shared" si="16"/>
        <v>6.7024128686326012E-3</v>
      </c>
    </row>
    <row r="183" spans="1:4" x14ac:dyDescent="0.25">
      <c r="A183" s="3">
        <v>22678</v>
      </c>
      <c r="B183" s="2">
        <v>30.11</v>
      </c>
      <c r="C183" s="4">
        <f t="shared" si="15"/>
        <v>2.3302263648468102E-3</v>
      </c>
      <c r="D183" s="4">
        <f t="shared" si="16"/>
        <v>9.0482573726542448E-3</v>
      </c>
    </row>
    <row r="184" spans="1:4" x14ac:dyDescent="0.25">
      <c r="A184" s="3">
        <v>22706</v>
      </c>
      <c r="B184" s="2">
        <v>30.17</v>
      </c>
      <c r="C184" s="4">
        <f t="shared" si="15"/>
        <v>1.9926934573231136E-3</v>
      </c>
      <c r="D184" s="4">
        <f t="shared" si="16"/>
        <v>1.1058981233244003E-2</v>
      </c>
    </row>
    <row r="185" spans="1:4" x14ac:dyDescent="0.25">
      <c r="A185" s="3">
        <v>22737</v>
      </c>
      <c r="B185" s="2">
        <v>30.21</v>
      </c>
      <c r="C185" s="4">
        <f t="shared" si="15"/>
        <v>1.3258203513424327E-3</v>
      </c>
      <c r="D185" s="4">
        <f t="shared" si="16"/>
        <v>1.3418316001341912E-2</v>
      </c>
    </row>
    <row r="186" spans="1:4" x14ac:dyDescent="0.25">
      <c r="A186" s="3">
        <v>22767</v>
      </c>
      <c r="B186" s="2">
        <v>30.24</v>
      </c>
      <c r="C186" s="4">
        <f t="shared" si="15"/>
        <v>9.930486593843213E-4</v>
      </c>
      <c r="D186" s="4">
        <f t="shared" si="16"/>
        <v>1.3404825737265424E-2</v>
      </c>
    </row>
    <row r="187" spans="1:4" x14ac:dyDescent="0.25">
      <c r="A187" s="3">
        <v>22798</v>
      </c>
      <c r="B187" s="2">
        <v>30.21</v>
      </c>
      <c r="C187" s="4">
        <f t="shared" si="15"/>
        <v>-9.9206349206337752E-4</v>
      </c>
      <c r="D187" s="4">
        <f t="shared" si="16"/>
        <v>1.2399463806970434E-2</v>
      </c>
    </row>
    <row r="188" spans="1:4" x14ac:dyDescent="0.25">
      <c r="A188" s="3">
        <v>22828</v>
      </c>
      <c r="B188" s="2">
        <v>30.22</v>
      </c>
      <c r="C188" s="4">
        <f t="shared" si="15"/>
        <v>3.3101621979469975E-4</v>
      </c>
      <c r="D188" s="4">
        <f t="shared" si="16"/>
        <v>1.0026737967914423E-2</v>
      </c>
    </row>
    <row r="189" spans="1:4" x14ac:dyDescent="0.25">
      <c r="A189" s="3">
        <v>22859</v>
      </c>
      <c r="B189" s="2">
        <v>30.28</v>
      </c>
      <c r="C189" s="4">
        <f t="shared" si="15"/>
        <v>1.9854401058903015E-3</v>
      </c>
      <c r="D189" s="4">
        <f t="shared" si="16"/>
        <v>1.1356045424181671E-2</v>
      </c>
    </row>
    <row r="190" spans="1:4" x14ac:dyDescent="0.25">
      <c r="A190" s="3">
        <v>22890</v>
      </c>
      <c r="B190" s="2">
        <v>30.42</v>
      </c>
      <c r="C190" s="4">
        <f t="shared" si="15"/>
        <v>4.6235138705417178E-3</v>
      </c>
      <c r="D190" s="4">
        <f t="shared" si="16"/>
        <v>1.4676450967311627E-2</v>
      </c>
    </row>
    <row r="191" spans="1:4" x14ac:dyDescent="0.25">
      <c r="A191" s="3">
        <v>22920</v>
      </c>
      <c r="B191" s="2">
        <v>30.38</v>
      </c>
      <c r="C191" s="4">
        <f t="shared" si="15"/>
        <v>-1.3149243918475495E-3</v>
      </c>
      <c r="D191" s="4">
        <f t="shared" si="16"/>
        <v>1.3342228152101399E-2</v>
      </c>
    </row>
    <row r="192" spans="1:4" x14ac:dyDescent="0.25">
      <c r="A192" s="3">
        <v>22951</v>
      </c>
      <c r="B192" s="2">
        <v>30.38</v>
      </c>
      <c r="C192" s="4">
        <f t="shared" si="15"/>
        <v>0</v>
      </c>
      <c r="D192" s="4">
        <f t="shared" si="16"/>
        <v>1.3342228152101399E-2</v>
      </c>
    </row>
    <row r="193" spans="1:4" x14ac:dyDescent="0.25">
      <c r="A193" s="3">
        <v>22981</v>
      </c>
      <c r="B193" s="2">
        <v>30.38</v>
      </c>
      <c r="C193" s="4">
        <f t="shared" si="15"/>
        <v>0</v>
      </c>
      <c r="D193" s="4">
        <f t="shared" si="16"/>
        <v>1.2329223592135952E-2</v>
      </c>
    </row>
    <row r="194" spans="1:4" x14ac:dyDescent="0.25">
      <c r="A194" s="3">
        <v>23012</v>
      </c>
      <c r="B194" s="2">
        <v>30.44</v>
      </c>
      <c r="C194" s="4">
        <f t="shared" si="15"/>
        <v>1.9749835418039208E-3</v>
      </c>
      <c r="D194" s="4">
        <f t="shared" si="16"/>
        <v>1.3315579227696439E-2</v>
      </c>
    </row>
    <row r="195" spans="1:4" x14ac:dyDescent="0.25">
      <c r="A195" s="3">
        <v>23043</v>
      </c>
      <c r="B195" s="2">
        <v>30.48</v>
      </c>
      <c r="C195" s="4">
        <f t="shared" si="15"/>
        <v>1.3140604467805073E-3</v>
      </c>
      <c r="D195" s="4">
        <f t="shared" si="16"/>
        <v>1.2288276320159497E-2</v>
      </c>
    </row>
    <row r="196" spans="1:4" x14ac:dyDescent="0.25">
      <c r="A196" s="3">
        <v>23071</v>
      </c>
      <c r="B196" s="2">
        <v>30.51</v>
      </c>
      <c r="C196" s="4">
        <f t="shared" ref="C196:C259" si="17">B196/B195-1</f>
        <v>9.8425196850393526E-4</v>
      </c>
      <c r="D196" s="4">
        <f t="shared" si="16"/>
        <v>1.1269472986410234E-2</v>
      </c>
    </row>
    <row r="197" spans="1:4" x14ac:dyDescent="0.25">
      <c r="A197" s="3">
        <v>23102</v>
      </c>
      <c r="B197" s="2">
        <v>30.48</v>
      </c>
      <c r="C197" s="4">
        <f t="shared" si="17"/>
        <v>-9.8328416912496497E-4</v>
      </c>
      <c r="D197" s="4">
        <f t="shared" si="16"/>
        <v>8.9374379344586696E-3</v>
      </c>
    </row>
    <row r="198" spans="1:4" x14ac:dyDescent="0.25">
      <c r="A198" s="3">
        <v>23132</v>
      </c>
      <c r="B198" s="2">
        <v>30.51</v>
      </c>
      <c r="C198" s="4">
        <f t="shared" si="17"/>
        <v>9.8425196850393526E-4</v>
      </c>
      <c r="D198" s="4">
        <f t="shared" si="16"/>
        <v>8.9285714285716189E-3</v>
      </c>
    </row>
    <row r="199" spans="1:4" x14ac:dyDescent="0.25">
      <c r="A199" s="3">
        <v>23163</v>
      </c>
      <c r="B199" s="2">
        <v>30.61</v>
      </c>
      <c r="C199" s="4">
        <f t="shared" si="17"/>
        <v>3.2776138970829205E-3</v>
      </c>
      <c r="D199" s="4">
        <f t="shared" si="16"/>
        <v>1.3240648791790655E-2</v>
      </c>
    </row>
    <row r="200" spans="1:4" x14ac:dyDescent="0.25">
      <c r="A200" s="3">
        <v>23193</v>
      </c>
      <c r="B200" s="2">
        <v>30.69</v>
      </c>
      <c r="C200" s="4">
        <f t="shared" si="17"/>
        <v>2.6135249918328718E-3</v>
      </c>
      <c r="D200" s="4">
        <f t="shared" si="16"/>
        <v>1.5552614162806178E-2</v>
      </c>
    </row>
    <row r="201" spans="1:4" x14ac:dyDescent="0.25">
      <c r="A201" s="3">
        <v>23224</v>
      </c>
      <c r="B201" s="2">
        <v>30.75</v>
      </c>
      <c r="C201" s="4">
        <f t="shared" si="17"/>
        <v>1.9550342130987275E-3</v>
      </c>
      <c r="D201" s="4">
        <f t="shared" si="16"/>
        <v>1.5521796565389767E-2</v>
      </c>
    </row>
    <row r="202" spans="1:4" x14ac:dyDescent="0.25">
      <c r="A202" s="3">
        <v>23255</v>
      </c>
      <c r="B202" s="2">
        <v>30.72</v>
      </c>
      <c r="C202" s="4">
        <f t="shared" si="17"/>
        <v>-9.7560975609756184E-4</v>
      </c>
      <c r="D202" s="4">
        <f t="shared" si="16"/>
        <v>9.8619329388558441E-3</v>
      </c>
    </row>
    <row r="203" spans="1:4" x14ac:dyDescent="0.25">
      <c r="A203" s="3">
        <v>23285</v>
      </c>
      <c r="B203" s="2">
        <v>30.75</v>
      </c>
      <c r="C203" s="4">
        <f t="shared" si="17"/>
        <v>9.765625E-4</v>
      </c>
      <c r="D203" s="4">
        <f t="shared" si="16"/>
        <v>1.2179065174456882E-2</v>
      </c>
    </row>
    <row r="204" spans="1:4" x14ac:dyDescent="0.25">
      <c r="A204" s="3">
        <v>23316</v>
      </c>
      <c r="B204" s="2">
        <v>30.78</v>
      </c>
      <c r="C204" s="4">
        <f t="shared" si="17"/>
        <v>9.7560975609756184E-4</v>
      </c>
      <c r="D204" s="4">
        <f t="shared" si="16"/>
        <v>1.3166556945358954E-2</v>
      </c>
    </row>
    <row r="205" spans="1:4" x14ac:dyDescent="0.25">
      <c r="A205" s="3">
        <v>23346</v>
      </c>
      <c r="B205" s="2">
        <v>30.88</v>
      </c>
      <c r="C205" s="4">
        <f t="shared" si="17"/>
        <v>3.2488628979856493E-3</v>
      </c>
      <c r="D205" s="4">
        <f t="shared" si="16"/>
        <v>1.6458196181698526E-2</v>
      </c>
    </row>
    <row r="206" spans="1:4" x14ac:dyDescent="0.25">
      <c r="A206" s="3">
        <v>23377</v>
      </c>
      <c r="B206" s="2">
        <v>30.94</v>
      </c>
      <c r="C206" s="4">
        <f t="shared" si="17"/>
        <v>1.9430051813471572E-3</v>
      </c>
      <c r="D206" s="4">
        <f t="shared" si="16"/>
        <v>1.6425755584756896E-2</v>
      </c>
    </row>
    <row r="207" spans="1:4" x14ac:dyDescent="0.25">
      <c r="A207" s="3">
        <v>23408</v>
      </c>
      <c r="B207" s="2">
        <v>30.91</v>
      </c>
      <c r="C207" s="4">
        <f t="shared" si="17"/>
        <v>-9.6961861667743676E-4</v>
      </c>
      <c r="D207" s="4">
        <f t="shared" ref="D207:D270" si="18">B207/B195-1</f>
        <v>1.4107611548556331E-2</v>
      </c>
    </row>
    <row r="208" spans="1:4" x14ac:dyDescent="0.25">
      <c r="A208" s="3">
        <v>23437</v>
      </c>
      <c r="B208" s="2">
        <v>30.94</v>
      </c>
      <c r="C208" s="4">
        <f t="shared" si="17"/>
        <v>9.7055968942094673E-4</v>
      </c>
      <c r="D208" s="4">
        <f t="shared" si="18"/>
        <v>1.4093739757456536E-2</v>
      </c>
    </row>
    <row r="209" spans="1:4" x14ac:dyDescent="0.25">
      <c r="A209" s="3">
        <v>23468</v>
      </c>
      <c r="B209" s="2">
        <v>30.95</v>
      </c>
      <c r="C209" s="4">
        <f t="shared" si="17"/>
        <v>3.2320620555914559E-4</v>
      </c>
      <c r="D209" s="4">
        <f t="shared" si="18"/>
        <v>1.5419947506561726E-2</v>
      </c>
    </row>
    <row r="210" spans="1:4" x14ac:dyDescent="0.25">
      <c r="A210" s="3">
        <v>23498</v>
      </c>
      <c r="B210" s="2">
        <v>30.98</v>
      </c>
      <c r="C210" s="4">
        <f t="shared" si="17"/>
        <v>9.6930533117944861E-4</v>
      </c>
      <c r="D210" s="4">
        <f t="shared" si="18"/>
        <v>1.5404785316289749E-2</v>
      </c>
    </row>
    <row r="211" spans="1:4" x14ac:dyDescent="0.25">
      <c r="A211" s="3">
        <v>23529</v>
      </c>
      <c r="B211" s="2">
        <v>31.01</v>
      </c>
      <c r="C211" s="4">
        <f t="shared" si="17"/>
        <v>9.6836668818589544E-4</v>
      </c>
      <c r="D211" s="4">
        <f t="shared" si="18"/>
        <v>1.3067624959163693E-2</v>
      </c>
    </row>
    <row r="212" spans="1:4" x14ac:dyDescent="0.25">
      <c r="A212" s="3">
        <v>23559</v>
      </c>
      <c r="B212" s="2">
        <v>31.02</v>
      </c>
      <c r="C212" s="4">
        <f t="shared" si="17"/>
        <v>3.2247662044504466E-4</v>
      </c>
      <c r="D212" s="4">
        <f t="shared" si="18"/>
        <v>1.0752688172043001E-2</v>
      </c>
    </row>
    <row r="213" spans="1:4" x14ac:dyDescent="0.25">
      <c r="A213" s="3">
        <v>23590</v>
      </c>
      <c r="B213" s="2">
        <v>31.05</v>
      </c>
      <c r="C213" s="4">
        <f t="shared" si="17"/>
        <v>9.6711798839455021E-4</v>
      </c>
      <c r="D213" s="4">
        <f t="shared" si="18"/>
        <v>9.7560975609756184E-3</v>
      </c>
    </row>
    <row r="214" spans="1:4" x14ac:dyDescent="0.25">
      <c r="A214" s="3">
        <v>23621</v>
      </c>
      <c r="B214" s="2">
        <v>31.08</v>
      </c>
      <c r="C214" s="4">
        <f t="shared" si="17"/>
        <v>9.6618357487909812E-4</v>
      </c>
      <c r="D214" s="4">
        <f t="shared" si="18"/>
        <v>1.171875E-2</v>
      </c>
    </row>
    <row r="215" spans="1:4" x14ac:dyDescent="0.25">
      <c r="A215" s="3">
        <v>23651</v>
      </c>
      <c r="B215" s="2">
        <v>31.12</v>
      </c>
      <c r="C215" s="4">
        <f t="shared" si="17"/>
        <v>1.2870012870014325E-3</v>
      </c>
      <c r="D215" s="4">
        <f t="shared" si="18"/>
        <v>1.2032520325203189E-2</v>
      </c>
    </row>
    <row r="216" spans="1:4" x14ac:dyDescent="0.25">
      <c r="A216" s="3">
        <v>23682</v>
      </c>
      <c r="B216" s="2">
        <v>31.21</v>
      </c>
      <c r="C216" s="4">
        <f t="shared" si="17"/>
        <v>2.8920308483291191E-3</v>
      </c>
      <c r="D216" s="4">
        <f t="shared" si="18"/>
        <v>1.3970110461338558E-2</v>
      </c>
    </row>
    <row r="217" spans="1:4" x14ac:dyDescent="0.25">
      <c r="A217" s="3">
        <v>23712</v>
      </c>
      <c r="B217" s="2">
        <v>31.25</v>
      </c>
      <c r="C217" s="4">
        <f t="shared" si="17"/>
        <v>1.281640499839698E-3</v>
      </c>
      <c r="D217" s="4">
        <f t="shared" si="18"/>
        <v>1.1981865284974136E-2</v>
      </c>
    </row>
    <row r="218" spans="1:4" x14ac:dyDescent="0.25">
      <c r="A218" s="3">
        <v>23743</v>
      </c>
      <c r="B218" s="2">
        <v>31.28</v>
      </c>
      <c r="C218" s="4">
        <f t="shared" si="17"/>
        <v>9.6000000000007191E-4</v>
      </c>
      <c r="D218" s="4">
        <f t="shared" si="18"/>
        <v>1.098901098901095E-2</v>
      </c>
    </row>
    <row r="219" spans="1:4" x14ac:dyDescent="0.25">
      <c r="A219" s="3">
        <v>23774</v>
      </c>
      <c r="B219" s="2">
        <v>31.28</v>
      </c>
      <c r="C219" s="4">
        <f t="shared" si="17"/>
        <v>0</v>
      </c>
      <c r="D219" s="4">
        <f t="shared" si="18"/>
        <v>1.1970236169524417E-2</v>
      </c>
    </row>
    <row r="220" spans="1:4" x14ac:dyDescent="0.25">
      <c r="A220" s="3">
        <v>23802</v>
      </c>
      <c r="B220" s="2">
        <v>31.31</v>
      </c>
      <c r="C220" s="4">
        <f t="shared" si="17"/>
        <v>9.5907928388738739E-4</v>
      </c>
      <c r="D220" s="4">
        <f t="shared" si="18"/>
        <v>1.1958629605688387E-2</v>
      </c>
    </row>
    <row r="221" spans="1:4" x14ac:dyDescent="0.25">
      <c r="A221" s="3">
        <v>23833</v>
      </c>
      <c r="B221" s="2">
        <v>31.38</v>
      </c>
      <c r="C221" s="4">
        <f t="shared" si="17"/>
        <v>2.235707441711865E-3</v>
      </c>
      <c r="D221" s="4">
        <f t="shared" si="18"/>
        <v>1.3893376413570246E-2</v>
      </c>
    </row>
    <row r="222" spans="1:4" x14ac:dyDescent="0.25">
      <c r="A222" s="3">
        <v>23863</v>
      </c>
      <c r="B222" s="2">
        <v>31.48</v>
      </c>
      <c r="C222" s="4">
        <f t="shared" si="17"/>
        <v>3.1867431485022024E-3</v>
      </c>
      <c r="D222" s="4">
        <f t="shared" si="18"/>
        <v>1.6139444803098701E-2</v>
      </c>
    </row>
    <row r="223" spans="1:4" x14ac:dyDescent="0.25">
      <c r="A223" s="3">
        <v>23894</v>
      </c>
      <c r="B223" s="2">
        <v>31.61</v>
      </c>
      <c r="C223" s="4">
        <f t="shared" si="17"/>
        <v>4.1296060991105055E-3</v>
      </c>
      <c r="D223" s="4">
        <f t="shared" si="18"/>
        <v>1.9348597226700903E-2</v>
      </c>
    </row>
    <row r="224" spans="1:4" x14ac:dyDescent="0.25">
      <c r="A224" s="3">
        <v>23924</v>
      </c>
      <c r="B224" s="2">
        <v>31.58</v>
      </c>
      <c r="C224" s="4">
        <f t="shared" si="17"/>
        <v>-9.4906675102823801E-4</v>
      </c>
      <c r="D224" s="4">
        <f t="shared" si="18"/>
        <v>1.8052869116698789E-2</v>
      </c>
    </row>
    <row r="225" spans="1:4" x14ac:dyDescent="0.25">
      <c r="A225" s="3">
        <v>23955</v>
      </c>
      <c r="B225" s="2">
        <v>31.55</v>
      </c>
      <c r="C225" s="4">
        <f t="shared" si="17"/>
        <v>-9.4996833438876216E-4</v>
      </c>
      <c r="D225" s="4">
        <f t="shared" si="18"/>
        <v>1.6103059581320522E-2</v>
      </c>
    </row>
    <row r="226" spans="1:4" x14ac:dyDescent="0.25">
      <c r="A226" s="3">
        <v>23986</v>
      </c>
      <c r="B226" s="2">
        <v>31.62</v>
      </c>
      <c r="C226" s="4">
        <f t="shared" si="17"/>
        <v>2.2187004754359307E-3</v>
      </c>
      <c r="D226" s="4">
        <f t="shared" si="18"/>
        <v>1.7374517374517451E-2</v>
      </c>
    </row>
    <row r="227" spans="1:4" x14ac:dyDescent="0.25">
      <c r="A227" s="3">
        <v>24016</v>
      </c>
      <c r="B227" s="2">
        <v>31.65</v>
      </c>
      <c r="C227" s="4">
        <f t="shared" si="17"/>
        <v>9.4876660341558505E-4</v>
      </c>
      <c r="D227" s="4">
        <f t="shared" si="18"/>
        <v>1.7030848329048665E-2</v>
      </c>
    </row>
    <row r="228" spans="1:4" x14ac:dyDescent="0.25">
      <c r="A228" s="3">
        <v>24047</v>
      </c>
      <c r="B228" s="2">
        <v>31.75</v>
      </c>
      <c r="C228" s="4">
        <f t="shared" si="17"/>
        <v>3.1595576619274368E-3</v>
      </c>
      <c r="D228" s="4">
        <f t="shared" si="18"/>
        <v>1.7302146747837144E-2</v>
      </c>
    </row>
    <row r="229" spans="1:4" x14ac:dyDescent="0.25">
      <c r="A229" s="3">
        <v>24077</v>
      </c>
      <c r="B229" s="2">
        <v>31.85</v>
      </c>
      <c r="C229" s="4">
        <f t="shared" si="17"/>
        <v>3.1496062992126816E-3</v>
      </c>
      <c r="D229" s="4">
        <f t="shared" si="18"/>
        <v>1.9200000000000106E-2</v>
      </c>
    </row>
    <row r="230" spans="1:4" x14ac:dyDescent="0.25">
      <c r="A230" s="3">
        <v>24108</v>
      </c>
      <c r="B230" s="2">
        <v>31.88</v>
      </c>
      <c r="C230" s="4">
        <f t="shared" si="17"/>
        <v>9.4191522762954172E-4</v>
      </c>
      <c r="D230" s="4">
        <f t="shared" si="18"/>
        <v>1.9181585677749302E-2</v>
      </c>
    </row>
    <row r="231" spans="1:4" x14ac:dyDescent="0.25">
      <c r="A231" s="3">
        <v>24139</v>
      </c>
      <c r="B231" s="2">
        <v>32.08</v>
      </c>
      <c r="C231" s="4">
        <f t="shared" si="17"/>
        <v>6.273525721455453E-3</v>
      </c>
      <c r="D231" s="4">
        <f t="shared" si="18"/>
        <v>2.5575447570332477E-2</v>
      </c>
    </row>
    <row r="232" spans="1:4" x14ac:dyDescent="0.25">
      <c r="A232" s="3">
        <v>24167</v>
      </c>
      <c r="B232" s="2">
        <v>32.18</v>
      </c>
      <c r="C232" s="4">
        <f t="shared" si="17"/>
        <v>3.1172069825435855E-3</v>
      </c>
      <c r="D232" s="4">
        <f t="shared" si="18"/>
        <v>2.7786649632705274E-2</v>
      </c>
    </row>
    <row r="233" spans="1:4" x14ac:dyDescent="0.25">
      <c r="A233" s="3">
        <v>24198</v>
      </c>
      <c r="B233" s="2">
        <v>32.28</v>
      </c>
      <c r="C233" s="4">
        <f t="shared" si="17"/>
        <v>3.1075201988812751E-3</v>
      </c>
      <c r="D233" s="4">
        <f t="shared" si="18"/>
        <v>2.8680688336520044E-2</v>
      </c>
    </row>
    <row r="234" spans="1:4" x14ac:dyDescent="0.25">
      <c r="A234" s="3">
        <v>24228</v>
      </c>
      <c r="B234" s="2">
        <v>32.35</v>
      </c>
      <c r="C234" s="4">
        <f t="shared" si="17"/>
        <v>2.1685254027261625E-3</v>
      </c>
      <c r="D234" s="4">
        <f t="shared" si="18"/>
        <v>2.7636594663278391E-2</v>
      </c>
    </row>
    <row r="235" spans="1:4" x14ac:dyDescent="0.25">
      <c r="A235" s="3">
        <v>24259</v>
      </c>
      <c r="B235" s="2">
        <v>32.380000000000003</v>
      </c>
      <c r="C235" s="4">
        <f t="shared" si="17"/>
        <v>9.2735703245749868E-4</v>
      </c>
      <c r="D235" s="4">
        <f t="shared" si="18"/>
        <v>2.4359379943056148E-2</v>
      </c>
    </row>
    <row r="236" spans="1:4" x14ac:dyDescent="0.25">
      <c r="A236" s="3">
        <v>24289</v>
      </c>
      <c r="B236" s="2">
        <v>32.450000000000003</v>
      </c>
      <c r="C236" s="4">
        <f t="shared" si="17"/>
        <v>2.1618282890674134E-3</v>
      </c>
      <c r="D236" s="4">
        <f t="shared" si="18"/>
        <v>2.7549081697276989E-2</v>
      </c>
    </row>
    <row r="237" spans="1:4" x14ac:dyDescent="0.25">
      <c r="A237" s="3">
        <v>24320</v>
      </c>
      <c r="B237" s="2">
        <v>32.65</v>
      </c>
      <c r="C237" s="4">
        <f t="shared" si="17"/>
        <v>6.1633281972264253E-3</v>
      </c>
      <c r="D237" s="4">
        <f t="shared" si="18"/>
        <v>3.4865293185419866E-2</v>
      </c>
    </row>
    <row r="238" spans="1:4" x14ac:dyDescent="0.25">
      <c r="A238" s="3">
        <v>24351</v>
      </c>
      <c r="B238" s="2">
        <v>32.75</v>
      </c>
      <c r="C238" s="4">
        <f t="shared" si="17"/>
        <v>3.0627871362940429E-3</v>
      </c>
      <c r="D238" s="4">
        <f t="shared" si="18"/>
        <v>3.5736875395319334E-2</v>
      </c>
    </row>
    <row r="239" spans="1:4" x14ac:dyDescent="0.25">
      <c r="A239" s="3">
        <v>24381</v>
      </c>
      <c r="B239" s="2">
        <v>32.85</v>
      </c>
      <c r="C239" s="4">
        <f t="shared" si="17"/>
        <v>3.0534351145039551E-3</v>
      </c>
      <c r="D239" s="4">
        <f t="shared" si="18"/>
        <v>3.7914691943128132E-2</v>
      </c>
    </row>
    <row r="240" spans="1:4" x14ac:dyDescent="0.25">
      <c r="A240" s="3">
        <v>24412</v>
      </c>
      <c r="B240" s="2">
        <v>32.880000000000003</v>
      </c>
      <c r="C240" s="4">
        <f t="shared" si="17"/>
        <v>9.1324200913245335E-4</v>
      </c>
      <c r="D240" s="4">
        <f t="shared" si="18"/>
        <v>3.5590551181102548E-2</v>
      </c>
    </row>
    <row r="241" spans="1:4" x14ac:dyDescent="0.25">
      <c r="A241" s="3">
        <v>24442</v>
      </c>
      <c r="B241" s="2">
        <v>32.92</v>
      </c>
      <c r="C241" s="4">
        <f t="shared" si="17"/>
        <v>1.2165450121655041E-3</v>
      </c>
      <c r="D241" s="4">
        <f t="shared" si="18"/>
        <v>3.3594976452119285E-2</v>
      </c>
    </row>
    <row r="242" spans="1:4" x14ac:dyDescent="0.25">
      <c r="A242" s="3">
        <v>24473</v>
      </c>
      <c r="B242" s="2">
        <v>32.9</v>
      </c>
      <c r="C242" s="4">
        <f t="shared" si="17"/>
        <v>-6.0753341433783525E-4</v>
      </c>
      <c r="D242" s="4">
        <f t="shared" si="18"/>
        <v>3.1994981179422899E-2</v>
      </c>
    </row>
    <row r="243" spans="1:4" x14ac:dyDescent="0.25">
      <c r="A243" s="3">
        <v>24504</v>
      </c>
      <c r="B243" s="2">
        <v>33</v>
      </c>
      <c r="C243" s="4">
        <f t="shared" si="17"/>
        <v>3.0395136778116338E-3</v>
      </c>
      <c r="D243" s="4">
        <f t="shared" si="18"/>
        <v>2.8678304239401653E-2</v>
      </c>
    </row>
    <row r="244" spans="1:4" x14ac:dyDescent="0.25">
      <c r="A244" s="3">
        <v>24532</v>
      </c>
      <c r="B244" s="2">
        <v>33</v>
      </c>
      <c r="C244" s="4">
        <f t="shared" si="17"/>
        <v>0</v>
      </c>
      <c r="D244" s="4">
        <f t="shared" si="18"/>
        <v>2.5481665630826544E-2</v>
      </c>
    </row>
    <row r="245" spans="1:4" x14ac:dyDescent="0.25">
      <c r="A245" s="3">
        <v>24563</v>
      </c>
      <c r="B245" s="2">
        <v>33.1</v>
      </c>
      <c r="C245" s="4">
        <f t="shared" si="17"/>
        <v>3.0303030303031608E-3</v>
      </c>
      <c r="D245" s="4">
        <f t="shared" si="18"/>
        <v>2.5402726146220633E-2</v>
      </c>
    </row>
    <row r="246" spans="1:4" x14ac:dyDescent="0.25">
      <c r="A246" s="3">
        <v>24593</v>
      </c>
      <c r="B246" s="2">
        <v>33.1</v>
      </c>
      <c r="C246" s="4">
        <f t="shared" si="17"/>
        <v>0</v>
      </c>
      <c r="D246" s="4">
        <f t="shared" si="18"/>
        <v>2.3183925811437467E-2</v>
      </c>
    </row>
    <row r="247" spans="1:4" x14ac:dyDescent="0.25">
      <c r="A247" s="3">
        <v>24624</v>
      </c>
      <c r="B247" s="2">
        <v>33.299999999999997</v>
      </c>
      <c r="C247" s="4">
        <f t="shared" si="17"/>
        <v>6.0422960725075026E-3</v>
      </c>
      <c r="D247" s="4">
        <f t="shared" si="18"/>
        <v>2.8412600370598895E-2</v>
      </c>
    </row>
    <row r="248" spans="1:4" x14ac:dyDescent="0.25">
      <c r="A248" s="3">
        <v>24654</v>
      </c>
      <c r="B248" s="2">
        <v>33.4</v>
      </c>
      <c r="C248" s="4">
        <f t="shared" si="17"/>
        <v>3.0030030030030463E-3</v>
      </c>
      <c r="D248" s="4">
        <f t="shared" si="18"/>
        <v>2.9275808936825687E-2</v>
      </c>
    </row>
    <row r="249" spans="1:4" x14ac:dyDescent="0.25">
      <c r="A249" s="3">
        <v>24685</v>
      </c>
      <c r="B249" s="2">
        <v>33.5</v>
      </c>
      <c r="C249" s="4">
        <f t="shared" si="17"/>
        <v>2.9940119760478723E-3</v>
      </c>
      <c r="D249" s="4">
        <f t="shared" si="18"/>
        <v>2.6033690658499253E-2</v>
      </c>
    </row>
    <row r="250" spans="1:4" x14ac:dyDescent="0.25">
      <c r="A250" s="3">
        <v>24716</v>
      </c>
      <c r="B250" s="2">
        <v>33.6</v>
      </c>
      <c r="C250" s="4">
        <f t="shared" si="17"/>
        <v>2.9850746268658135E-3</v>
      </c>
      <c r="D250" s="4">
        <f t="shared" si="18"/>
        <v>2.5954198473282508E-2</v>
      </c>
    </row>
    <row r="251" spans="1:4" x14ac:dyDescent="0.25">
      <c r="A251" s="3">
        <v>24746</v>
      </c>
      <c r="B251" s="2">
        <v>33.700000000000003</v>
      </c>
      <c r="C251" s="4">
        <f t="shared" si="17"/>
        <v>2.9761904761904656E-3</v>
      </c>
      <c r="D251" s="4">
        <f t="shared" si="18"/>
        <v>2.5875190258751957E-2</v>
      </c>
    </row>
    <row r="252" spans="1:4" x14ac:dyDescent="0.25">
      <c r="A252" s="3">
        <v>24777</v>
      </c>
      <c r="B252" s="2">
        <v>33.9</v>
      </c>
      <c r="C252" s="4">
        <f t="shared" si="17"/>
        <v>5.9347181008901906E-3</v>
      </c>
      <c r="D252" s="4">
        <f t="shared" si="18"/>
        <v>3.1021897810218801E-2</v>
      </c>
    </row>
    <row r="253" spans="1:4" x14ac:dyDescent="0.25">
      <c r="A253" s="3">
        <v>24807</v>
      </c>
      <c r="B253" s="2">
        <v>34</v>
      </c>
      <c r="C253" s="4">
        <f t="shared" si="17"/>
        <v>2.9498525073747839E-3</v>
      </c>
      <c r="D253" s="4">
        <f t="shared" si="18"/>
        <v>3.2806804374240439E-2</v>
      </c>
    </row>
    <row r="254" spans="1:4" x14ac:dyDescent="0.25">
      <c r="A254" s="3">
        <v>24838</v>
      </c>
      <c r="B254" s="2">
        <v>34.1</v>
      </c>
      <c r="C254" s="4">
        <f t="shared" si="17"/>
        <v>2.9411764705882248E-3</v>
      </c>
      <c r="D254" s="4">
        <f t="shared" si="18"/>
        <v>3.6474164133738718E-2</v>
      </c>
    </row>
    <row r="255" spans="1:4" x14ac:dyDescent="0.25">
      <c r="A255" s="3">
        <v>24869</v>
      </c>
      <c r="B255" s="2">
        <v>34.200000000000003</v>
      </c>
      <c r="C255" s="4">
        <f t="shared" si="17"/>
        <v>2.9325513196480912E-3</v>
      </c>
      <c r="D255" s="4">
        <f t="shared" si="18"/>
        <v>3.6363636363636376E-2</v>
      </c>
    </row>
    <row r="256" spans="1:4" x14ac:dyDescent="0.25">
      <c r="A256" s="3">
        <v>24898</v>
      </c>
      <c r="B256" s="2">
        <v>34.299999999999997</v>
      </c>
      <c r="C256" s="4">
        <f t="shared" si="17"/>
        <v>2.9239766081869956E-3</v>
      </c>
      <c r="D256" s="4">
        <f t="shared" si="18"/>
        <v>3.9393939393939315E-2</v>
      </c>
    </row>
    <row r="257" spans="1:4" x14ac:dyDescent="0.25">
      <c r="A257" s="3">
        <v>24929</v>
      </c>
      <c r="B257" s="2">
        <v>34.4</v>
      </c>
      <c r="C257" s="4">
        <f t="shared" si="17"/>
        <v>2.9154518950438302E-3</v>
      </c>
      <c r="D257" s="4">
        <f t="shared" si="18"/>
        <v>3.92749244712991E-2</v>
      </c>
    </row>
    <row r="258" spans="1:4" x14ac:dyDescent="0.25">
      <c r="A258" s="3">
        <v>24959</v>
      </c>
      <c r="B258" s="2">
        <v>34.5</v>
      </c>
      <c r="C258" s="4">
        <f t="shared" si="17"/>
        <v>2.9069767441860517E-3</v>
      </c>
      <c r="D258" s="4">
        <f t="shared" si="18"/>
        <v>4.229607250755274E-2</v>
      </c>
    </row>
    <row r="259" spans="1:4" x14ac:dyDescent="0.25">
      <c r="A259" s="3">
        <v>24990</v>
      </c>
      <c r="B259" s="2">
        <v>34.700000000000003</v>
      </c>
      <c r="C259" s="4">
        <f t="shared" si="17"/>
        <v>5.7971014492754769E-3</v>
      </c>
      <c r="D259" s="4">
        <f t="shared" si="18"/>
        <v>4.2042042042042205E-2</v>
      </c>
    </row>
    <row r="260" spans="1:4" x14ac:dyDescent="0.25">
      <c r="A260" s="3">
        <v>25020</v>
      </c>
      <c r="B260" s="2">
        <v>34.9</v>
      </c>
      <c r="C260" s="4">
        <f t="shared" ref="C260:C323" si="19">B260/B259-1</f>
        <v>5.7636887608067955E-3</v>
      </c>
      <c r="D260" s="4">
        <f t="shared" si="18"/>
        <v>4.4910179640718528E-2</v>
      </c>
    </row>
    <row r="261" spans="1:4" x14ac:dyDescent="0.25">
      <c r="A261" s="3">
        <v>25051</v>
      </c>
      <c r="B261" s="2">
        <v>35</v>
      </c>
      <c r="C261" s="4">
        <f t="shared" si="19"/>
        <v>2.8653295128939771E-3</v>
      </c>
      <c r="D261" s="4">
        <f t="shared" si="18"/>
        <v>4.4776119402984982E-2</v>
      </c>
    </row>
    <row r="262" spans="1:4" x14ac:dyDescent="0.25">
      <c r="A262" s="3">
        <v>25082</v>
      </c>
      <c r="B262" s="2">
        <v>35.1</v>
      </c>
      <c r="C262" s="4">
        <f t="shared" si="19"/>
        <v>2.8571428571428914E-3</v>
      </c>
      <c r="D262" s="4">
        <f t="shared" si="18"/>
        <v>4.4642857142857206E-2</v>
      </c>
    </row>
    <row r="263" spans="1:4" x14ac:dyDescent="0.25">
      <c r="A263" s="3">
        <v>25112</v>
      </c>
      <c r="B263" s="2">
        <v>35.299999999999997</v>
      </c>
      <c r="C263" s="4">
        <f t="shared" si="19"/>
        <v>5.6980056980056037E-3</v>
      </c>
      <c r="D263" s="4">
        <f t="shared" si="18"/>
        <v>4.7477744807121525E-2</v>
      </c>
    </row>
    <row r="264" spans="1:4" x14ac:dyDescent="0.25">
      <c r="A264" s="3">
        <v>25143</v>
      </c>
      <c r="B264" s="2">
        <v>35.4</v>
      </c>
      <c r="C264" s="4">
        <f t="shared" si="19"/>
        <v>2.8328611898016387E-3</v>
      </c>
      <c r="D264" s="4">
        <f t="shared" si="18"/>
        <v>4.4247787610619538E-2</v>
      </c>
    </row>
    <row r="265" spans="1:4" x14ac:dyDescent="0.25">
      <c r="A265" s="3">
        <v>25173</v>
      </c>
      <c r="B265" s="2">
        <v>35.6</v>
      </c>
      <c r="C265" s="4">
        <f t="shared" si="19"/>
        <v>5.6497175141243527E-3</v>
      </c>
      <c r="D265" s="4">
        <f t="shared" si="18"/>
        <v>4.705882352941182E-2</v>
      </c>
    </row>
    <row r="266" spans="1:4" x14ac:dyDescent="0.25">
      <c r="A266" s="3">
        <v>25204</v>
      </c>
      <c r="B266" s="2">
        <v>35.700000000000003</v>
      </c>
      <c r="C266" s="4">
        <f t="shared" si="19"/>
        <v>2.8089887640450062E-3</v>
      </c>
      <c r="D266" s="4">
        <f t="shared" si="18"/>
        <v>4.692082111436946E-2</v>
      </c>
    </row>
    <row r="267" spans="1:4" x14ac:dyDescent="0.25">
      <c r="A267" s="3">
        <v>25235</v>
      </c>
      <c r="B267" s="2">
        <v>35.799999999999997</v>
      </c>
      <c r="C267" s="4">
        <f t="shared" si="19"/>
        <v>2.8011204481790397E-3</v>
      </c>
      <c r="D267" s="4">
        <f t="shared" si="18"/>
        <v>4.6783625730993927E-2</v>
      </c>
    </row>
    <row r="268" spans="1:4" x14ac:dyDescent="0.25">
      <c r="A268" s="3">
        <v>25263</v>
      </c>
      <c r="B268" s="2">
        <v>36.1</v>
      </c>
      <c r="C268" s="4">
        <f t="shared" si="19"/>
        <v>8.379888268156499E-3</v>
      </c>
      <c r="D268" s="4">
        <f t="shared" si="18"/>
        <v>5.2478134110787389E-2</v>
      </c>
    </row>
    <row r="269" spans="1:4" x14ac:dyDescent="0.25">
      <c r="A269" s="3">
        <v>25294</v>
      </c>
      <c r="B269" s="2">
        <v>36.299999999999997</v>
      </c>
      <c r="C269" s="4">
        <f t="shared" si="19"/>
        <v>5.5401662049860967E-3</v>
      </c>
      <c r="D269" s="4">
        <f t="shared" si="18"/>
        <v>5.523255813953476E-2</v>
      </c>
    </row>
    <row r="270" spans="1:4" x14ac:dyDescent="0.25">
      <c r="A270" s="3">
        <v>25324</v>
      </c>
      <c r="B270" s="2">
        <v>36.4</v>
      </c>
      <c r="C270" s="4">
        <f t="shared" si="19"/>
        <v>2.7548209366392573E-3</v>
      </c>
      <c r="D270" s="4">
        <f t="shared" si="18"/>
        <v>5.507246376811592E-2</v>
      </c>
    </row>
    <row r="271" spans="1:4" x14ac:dyDescent="0.25">
      <c r="A271" s="3">
        <v>25355</v>
      </c>
      <c r="B271" s="2">
        <v>36.6</v>
      </c>
      <c r="C271" s="4">
        <f t="shared" si="19"/>
        <v>5.494505494505475E-3</v>
      </c>
      <c r="D271" s="4">
        <f t="shared" ref="D271:D334" si="20">B271/B259-1</f>
        <v>5.4755043227665556E-2</v>
      </c>
    </row>
    <row r="272" spans="1:4" x14ac:dyDescent="0.25">
      <c r="A272" s="3">
        <v>25385</v>
      </c>
      <c r="B272" s="2">
        <v>36.799999999999997</v>
      </c>
      <c r="C272" s="4">
        <f t="shared" si="19"/>
        <v>5.4644808743167239E-3</v>
      </c>
      <c r="D272" s="4">
        <f t="shared" si="20"/>
        <v>5.4441260744985565E-2</v>
      </c>
    </row>
    <row r="273" spans="1:4" x14ac:dyDescent="0.25">
      <c r="A273" s="3">
        <v>25416</v>
      </c>
      <c r="B273" s="2">
        <v>36.9</v>
      </c>
      <c r="C273" s="4">
        <f t="shared" si="19"/>
        <v>2.7173913043478937E-3</v>
      </c>
      <c r="D273" s="4">
        <f t="shared" si="20"/>
        <v>5.428571428571427E-2</v>
      </c>
    </row>
    <row r="274" spans="1:4" x14ac:dyDescent="0.25">
      <c r="A274" s="3">
        <v>25447</v>
      </c>
      <c r="B274" s="2">
        <v>37.1</v>
      </c>
      <c r="C274" s="4">
        <f t="shared" si="19"/>
        <v>5.4200542005420349E-3</v>
      </c>
      <c r="D274" s="4">
        <f t="shared" si="20"/>
        <v>5.6980056980056926E-2</v>
      </c>
    </row>
    <row r="275" spans="1:4" x14ac:dyDescent="0.25">
      <c r="A275" s="3">
        <v>25477</v>
      </c>
      <c r="B275" s="2">
        <v>37.299999999999997</v>
      </c>
      <c r="C275" s="4">
        <f t="shared" si="19"/>
        <v>5.3908355795146967E-3</v>
      </c>
      <c r="D275" s="4">
        <f t="shared" si="20"/>
        <v>5.6657223796034106E-2</v>
      </c>
    </row>
    <row r="276" spans="1:4" x14ac:dyDescent="0.25">
      <c r="A276" s="3">
        <v>25508</v>
      </c>
      <c r="B276" s="2">
        <v>37.5</v>
      </c>
      <c r="C276" s="4">
        <f t="shared" si="19"/>
        <v>5.3619302949061698E-3</v>
      </c>
      <c r="D276" s="4">
        <f t="shared" si="20"/>
        <v>5.9322033898305149E-2</v>
      </c>
    </row>
    <row r="277" spans="1:4" x14ac:dyDescent="0.25">
      <c r="A277" s="3">
        <v>25538</v>
      </c>
      <c r="B277" s="2">
        <v>37.700000000000003</v>
      </c>
      <c r="C277" s="4">
        <f t="shared" si="19"/>
        <v>5.3333333333334121E-3</v>
      </c>
      <c r="D277" s="4">
        <f t="shared" si="20"/>
        <v>5.8988764044943798E-2</v>
      </c>
    </row>
    <row r="278" spans="1:4" x14ac:dyDescent="0.25">
      <c r="A278" s="3">
        <v>25569</v>
      </c>
      <c r="B278" s="2">
        <v>37.9</v>
      </c>
      <c r="C278" s="4">
        <f t="shared" si="19"/>
        <v>5.3050397877982824E-3</v>
      </c>
      <c r="D278" s="4">
        <f t="shared" si="20"/>
        <v>6.1624649859943759E-2</v>
      </c>
    </row>
    <row r="279" spans="1:4" x14ac:dyDescent="0.25">
      <c r="A279" s="3">
        <v>25600</v>
      </c>
      <c r="B279" s="2">
        <v>38.1</v>
      </c>
      <c r="C279" s="4">
        <f t="shared" si="19"/>
        <v>5.2770448548813409E-3</v>
      </c>
      <c r="D279" s="4">
        <f t="shared" si="20"/>
        <v>6.4245810055866048E-2</v>
      </c>
    </row>
    <row r="280" spans="1:4" x14ac:dyDescent="0.25">
      <c r="A280" s="3">
        <v>25628</v>
      </c>
      <c r="B280" s="2">
        <v>38.299999999999997</v>
      </c>
      <c r="C280" s="4">
        <f t="shared" si="19"/>
        <v>5.249343832020914E-3</v>
      </c>
      <c r="D280" s="4">
        <f t="shared" si="20"/>
        <v>6.0941828254847508E-2</v>
      </c>
    </row>
    <row r="281" spans="1:4" x14ac:dyDescent="0.25">
      <c r="A281" s="3">
        <v>25659</v>
      </c>
      <c r="B281" s="2">
        <v>38.5</v>
      </c>
      <c r="C281" s="4">
        <f t="shared" si="19"/>
        <v>5.2219321148825326E-3</v>
      </c>
      <c r="D281" s="4">
        <f t="shared" si="20"/>
        <v>6.0606060606060774E-2</v>
      </c>
    </row>
    <row r="282" spans="1:4" x14ac:dyDescent="0.25">
      <c r="A282" s="3">
        <v>25689</v>
      </c>
      <c r="B282" s="2">
        <v>38.6</v>
      </c>
      <c r="C282" s="4">
        <f t="shared" si="19"/>
        <v>2.5974025974027093E-3</v>
      </c>
      <c r="D282" s="4">
        <f t="shared" si="20"/>
        <v>6.0439560439560447E-2</v>
      </c>
    </row>
    <row r="283" spans="1:4" x14ac:dyDescent="0.25">
      <c r="A283" s="3">
        <v>25720</v>
      </c>
      <c r="B283" s="2">
        <v>38.799999999999997</v>
      </c>
      <c r="C283" s="4">
        <f t="shared" si="19"/>
        <v>5.1813471502588637E-3</v>
      </c>
      <c r="D283" s="4">
        <f t="shared" si="20"/>
        <v>6.0109289617486183E-2</v>
      </c>
    </row>
    <row r="284" spans="1:4" x14ac:dyDescent="0.25">
      <c r="A284" s="3">
        <v>25750</v>
      </c>
      <c r="B284" s="2">
        <v>38.9</v>
      </c>
      <c r="C284" s="4">
        <f t="shared" si="19"/>
        <v>2.5773195876288568E-3</v>
      </c>
      <c r="D284" s="4">
        <f t="shared" si="20"/>
        <v>5.7065217391304435E-2</v>
      </c>
    </row>
    <row r="285" spans="1:4" x14ac:dyDescent="0.25">
      <c r="A285" s="3">
        <v>25781</v>
      </c>
      <c r="B285" s="2">
        <v>39</v>
      </c>
      <c r="C285" s="4">
        <f t="shared" si="19"/>
        <v>2.5706940874037354E-3</v>
      </c>
      <c r="D285" s="4">
        <f t="shared" si="20"/>
        <v>5.6910569105691033E-2</v>
      </c>
    </row>
    <row r="286" spans="1:4" x14ac:dyDescent="0.25">
      <c r="A286" s="3">
        <v>25812</v>
      </c>
      <c r="B286" s="2">
        <v>39.200000000000003</v>
      </c>
      <c r="C286" s="4">
        <f t="shared" si="19"/>
        <v>5.12820512820511E-3</v>
      </c>
      <c r="D286" s="4">
        <f t="shared" si="20"/>
        <v>5.6603773584905648E-2</v>
      </c>
    </row>
    <row r="287" spans="1:4" x14ac:dyDescent="0.25">
      <c r="A287" s="3">
        <v>25842</v>
      </c>
      <c r="B287" s="2">
        <v>39.4</v>
      </c>
      <c r="C287" s="4">
        <f t="shared" si="19"/>
        <v>5.1020408163264808E-3</v>
      </c>
      <c r="D287" s="4">
        <f t="shared" si="20"/>
        <v>5.6300268096514783E-2</v>
      </c>
    </row>
    <row r="288" spans="1:4" x14ac:dyDescent="0.25">
      <c r="A288" s="3">
        <v>25873</v>
      </c>
      <c r="B288" s="2">
        <v>39.6</v>
      </c>
      <c r="C288" s="4">
        <f t="shared" si="19"/>
        <v>5.0761421319798217E-3</v>
      </c>
      <c r="D288" s="4">
        <f t="shared" si="20"/>
        <v>5.600000000000005E-2</v>
      </c>
    </row>
    <row r="289" spans="1:4" x14ac:dyDescent="0.25">
      <c r="A289" s="3">
        <v>25903</v>
      </c>
      <c r="B289" s="2">
        <v>39.799999999999997</v>
      </c>
      <c r="C289" s="4">
        <f t="shared" si="19"/>
        <v>5.050505050504972E-3</v>
      </c>
      <c r="D289" s="4">
        <f t="shared" si="20"/>
        <v>5.5702917771883076E-2</v>
      </c>
    </row>
    <row r="290" spans="1:4" x14ac:dyDescent="0.25">
      <c r="A290" s="3">
        <v>25934</v>
      </c>
      <c r="B290" s="2">
        <v>39.9</v>
      </c>
      <c r="C290" s="4">
        <f t="shared" si="19"/>
        <v>2.5125628140703071E-3</v>
      </c>
      <c r="D290" s="4">
        <f t="shared" si="20"/>
        <v>5.2770448548812743E-2</v>
      </c>
    </row>
    <row r="291" spans="1:4" x14ac:dyDescent="0.25">
      <c r="A291" s="3">
        <v>25965</v>
      </c>
      <c r="B291" s="2">
        <v>39.9</v>
      </c>
      <c r="C291" s="4">
        <f t="shared" si="19"/>
        <v>0</v>
      </c>
      <c r="D291" s="4">
        <f t="shared" si="20"/>
        <v>4.7244094488188892E-2</v>
      </c>
    </row>
    <row r="292" spans="1:4" x14ac:dyDescent="0.25">
      <c r="A292" s="3">
        <v>25993</v>
      </c>
      <c r="B292" s="2">
        <v>40</v>
      </c>
      <c r="C292" s="4">
        <f t="shared" si="19"/>
        <v>2.5062656641603454E-3</v>
      </c>
      <c r="D292" s="4">
        <f t="shared" si="20"/>
        <v>4.4386422976501416E-2</v>
      </c>
    </row>
    <row r="293" spans="1:4" x14ac:dyDescent="0.25">
      <c r="A293" s="3">
        <v>26024</v>
      </c>
      <c r="B293" s="2">
        <v>40.1</v>
      </c>
      <c r="C293" s="4">
        <f t="shared" si="19"/>
        <v>2.4999999999999467E-3</v>
      </c>
      <c r="D293" s="4">
        <f t="shared" si="20"/>
        <v>4.1558441558441572E-2</v>
      </c>
    </row>
    <row r="294" spans="1:4" x14ac:dyDescent="0.25">
      <c r="A294" s="3">
        <v>26054</v>
      </c>
      <c r="B294" s="2">
        <v>40.299999999999997</v>
      </c>
      <c r="C294" s="4">
        <f t="shared" si="19"/>
        <v>4.9875311720697368E-3</v>
      </c>
      <c r="D294" s="4">
        <f t="shared" si="20"/>
        <v>4.4041450777202007E-2</v>
      </c>
    </row>
    <row r="295" spans="1:4" x14ac:dyDescent="0.25">
      <c r="A295" s="3">
        <v>26085</v>
      </c>
      <c r="B295" s="2">
        <v>40.5</v>
      </c>
      <c r="C295" s="4">
        <f t="shared" si="19"/>
        <v>4.9627791563275903E-3</v>
      </c>
      <c r="D295" s="4">
        <f t="shared" si="20"/>
        <v>4.3814432989690788E-2</v>
      </c>
    </row>
    <row r="296" spans="1:4" x14ac:dyDescent="0.25">
      <c r="A296" s="3">
        <v>26115</v>
      </c>
      <c r="B296" s="2">
        <v>40.6</v>
      </c>
      <c r="C296" s="4">
        <f t="shared" si="19"/>
        <v>2.4691358024691024E-3</v>
      </c>
      <c r="D296" s="4">
        <f t="shared" si="20"/>
        <v>4.3701799485861281E-2</v>
      </c>
    </row>
    <row r="297" spans="1:4" x14ac:dyDescent="0.25">
      <c r="A297" s="3">
        <v>26146</v>
      </c>
      <c r="B297" s="2">
        <v>40.700000000000003</v>
      </c>
      <c r="C297" s="4">
        <f t="shared" si="19"/>
        <v>2.4630541871921707E-3</v>
      </c>
      <c r="D297" s="4">
        <f t="shared" si="20"/>
        <v>4.3589743589743657E-2</v>
      </c>
    </row>
    <row r="298" spans="1:4" x14ac:dyDescent="0.25">
      <c r="A298" s="3">
        <v>26177</v>
      </c>
      <c r="B298" s="2">
        <v>40.799999999999997</v>
      </c>
      <c r="C298" s="4">
        <f t="shared" si="19"/>
        <v>2.4570024570023108E-3</v>
      </c>
      <c r="D298" s="4">
        <f t="shared" si="20"/>
        <v>4.0816326530612068E-2</v>
      </c>
    </row>
    <row r="299" spans="1:4" x14ac:dyDescent="0.25">
      <c r="A299" s="3">
        <v>26207</v>
      </c>
      <c r="B299" s="2">
        <v>40.9</v>
      </c>
      <c r="C299" s="4">
        <f t="shared" si="19"/>
        <v>2.450980392156854E-3</v>
      </c>
      <c r="D299" s="4">
        <f t="shared" si="20"/>
        <v>3.8071065989847774E-2</v>
      </c>
    </row>
    <row r="300" spans="1:4" x14ac:dyDescent="0.25">
      <c r="A300" s="3">
        <v>26238</v>
      </c>
      <c r="B300" s="2">
        <v>41</v>
      </c>
      <c r="C300" s="4">
        <f t="shared" si="19"/>
        <v>2.4449877750611915E-3</v>
      </c>
      <c r="D300" s="4">
        <f t="shared" si="20"/>
        <v>3.5353535353535248E-2</v>
      </c>
    </row>
    <row r="301" spans="1:4" x14ac:dyDescent="0.25">
      <c r="A301" s="3">
        <v>26268</v>
      </c>
      <c r="B301" s="2">
        <v>41.1</v>
      </c>
      <c r="C301" s="4">
        <f t="shared" si="19"/>
        <v>2.4390243902439046E-3</v>
      </c>
      <c r="D301" s="4">
        <f t="shared" si="20"/>
        <v>3.2663316582914659E-2</v>
      </c>
    </row>
    <row r="302" spans="1:4" x14ac:dyDescent="0.25">
      <c r="A302" s="3">
        <v>26299</v>
      </c>
      <c r="B302" s="2">
        <v>41.2</v>
      </c>
      <c r="C302" s="4">
        <f t="shared" si="19"/>
        <v>2.4330900243310083E-3</v>
      </c>
      <c r="D302" s="4">
        <f t="shared" si="20"/>
        <v>3.2581453634085378E-2</v>
      </c>
    </row>
    <row r="303" spans="1:4" x14ac:dyDescent="0.25">
      <c r="A303" s="3">
        <v>26330</v>
      </c>
      <c r="B303" s="2">
        <v>41.4</v>
      </c>
      <c r="C303" s="4">
        <f t="shared" si="19"/>
        <v>4.8543689320388328E-3</v>
      </c>
      <c r="D303" s="4">
        <f t="shared" si="20"/>
        <v>3.7593984962406068E-2</v>
      </c>
    </row>
    <row r="304" spans="1:4" x14ac:dyDescent="0.25">
      <c r="A304" s="3">
        <v>26359</v>
      </c>
      <c r="B304" s="2">
        <v>41.4</v>
      </c>
      <c r="C304" s="4">
        <f t="shared" si="19"/>
        <v>0</v>
      </c>
      <c r="D304" s="4">
        <f t="shared" si="20"/>
        <v>3.499999999999992E-2</v>
      </c>
    </row>
    <row r="305" spans="1:4" x14ac:dyDescent="0.25">
      <c r="A305" s="3">
        <v>26390</v>
      </c>
      <c r="B305" s="2">
        <v>41.5</v>
      </c>
      <c r="C305" s="4">
        <f t="shared" si="19"/>
        <v>2.4154589371980784E-3</v>
      </c>
      <c r="D305" s="4">
        <f t="shared" si="20"/>
        <v>3.4912718204488824E-2</v>
      </c>
    </row>
    <row r="306" spans="1:4" x14ac:dyDescent="0.25">
      <c r="A306" s="3">
        <v>26420</v>
      </c>
      <c r="B306" s="2">
        <v>41.6</v>
      </c>
      <c r="C306" s="4">
        <f t="shared" si="19"/>
        <v>2.4096385542169418E-3</v>
      </c>
      <c r="D306" s="4">
        <f t="shared" si="20"/>
        <v>3.2258064516129226E-2</v>
      </c>
    </row>
    <row r="307" spans="1:4" x14ac:dyDescent="0.25">
      <c r="A307" s="3">
        <v>26451</v>
      </c>
      <c r="B307" s="2">
        <v>41.7</v>
      </c>
      <c r="C307" s="4">
        <f t="shared" si="19"/>
        <v>2.4038461538462563E-3</v>
      </c>
      <c r="D307" s="4">
        <f t="shared" si="20"/>
        <v>2.9629629629629672E-2</v>
      </c>
    </row>
    <row r="308" spans="1:4" x14ac:dyDescent="0.25">
      <c r="A308" s="3">
        <v>26481</v>
      </c>
      <c r="B308" s="2">
        <v>41.8</v>
      </c>
      <c r="C308" s="4">
        <f t="shared" si="19"/>
        <v>2.3980815347719453E-3</v>
      </c>
      <c r="D308" s="4">
        <f t="shared" si="20"/>
        <v>2.9556650246305383E-2</v>
      </c>
    </row>
    <row r="309" spans="1:4" x14ac:dyDescent="0.25">
      <c r="A309" s="3">
        <v>26512</v>
      </c>
      <c r="B309" s="2">
        <v>41.9</v>
      </c>
      <c r="C309" s="4">
        <f t="shared" si="19"/>
        <v>2.3923444976077235E-3</v>
      </c>
      <c r="D309" s="4">
        <f t="shared" si="20"/>
        <v>2.9484029484029284E-2</v>
      </c>
    </row>
    <row r="310" spans="1:4" x14ac:dyDescent="0.25">
      <c r="A310" s="3">
        <v>26543</v>
      </c>
      <c r="B310" s="2">
        <v>42.1</v>
      </c>
      <c r="C310" s="4">
        <f t="shared" si="19"/>
        <v>4.7732696897375693E-3</v>
      </c>
      <c r="D310" s="4">
        <f t="shared" si="20"/>
        <v>3.1862745098039325E-2</v>
      </c>
    </row>
    <row r="311" spans="1:4" x14ac:dyDescent="0.25">
      <c r="A311" s="3">
        <v>26573</v>
      </c>
      <c r="B311" s="2">
        <v>42.2</v>
      </c>
      <c r="C311" s="4">
        <f t="shared" si="19"/>
        <v>2.3752969121140222E-3</v>
      </c>
      <c r="D311" s="4">
        <f t="shared" si="20"/>
        <v>3.1784841075794823E-2</v>
      </c>
    </row>
    <row r="312" spans="1:4" x14ac:dyDescent="0.25">
      <c r="A312" s="3">
        <v>26604</v>
      </c>
      <c r="B312" s="2">
        <v>42.4</v>
      </c>
      <c r="C312" s="4">
        <f t="shared" si="19"/>
        <v>4.7393364928909332E-3</v>
      </c>
      <c r="D312" s="4">
        <f t="shared" si="20"/>
        <v>3.4146341463414664E-2</v>
      </c>
    </row>
    <row r="313" spans="1:4" x14ac:dyDescent="0.25">
      <c r="A313" s="3">
        <v>26634</v>
      </c>
      <c r="B313" s="2">
        <v>42.5</v>
      </c>
      <c r="C313" s="4">
        <f t="shared" si="19"/>
        <v>2.3584905660378741E-3</v>
      </c>
      <c r="D313" s="4">
        <f t="shared" si="20"/>
        <v>3.4063260340632562E-2</v>
      </c>
    </row>
    <row r="314" spans="1:4" x14ac:dyDescent="0.25">
      <c r="A314" s="3">
        <v>26665</v>
      </c>
      <c r="B314" s="2">
        <v>42.7</v>
      </c>
      <c r="C314" s="4">
        <f t="shared" si="19"/>
        <v>4.7058823529413374E-3</v>
      </c>
      <c r="D314" s="4">
        <f t="shared" si="20"/>
        <v>3.6407766990291357E-2</v>
      </c>
    </row>
    <row r="315" spans="1:4" x14ac:dyDescent="0.25">
      <c r="A315" s="3">
        <v>26696</v>
      </c>
      <c r="B315" s="2">
        <v>43</v>
      </c>
      <c r="C315" s="4">
        <f t="shared" si="19"/>
        <v>7.0257611241217877E-3</v>
      </c>
      <c r="D315" s="4">
        <f t="shared" si="20"/>
        <v>3.8647342995169032E-2</v>
      </c>
    </row>
    <row r="316" spans="1:4" x14ac:dyDescent="0.25">
      <c r="A316" s="3">
        <v>26724</v>
      </c>
      <c r="B316" s="2">
        <v>43.4</v>
      </c>
      <c r="C316" s="4">
        <f t="shared" si="19"/>
        <v>9.302325581395321E-3</v>
      </c>
      <c r="D316" s="4">
        <f t="shared" si="20"/>
        <v>4.8309178743961345E-2</v>
      </c>
    </row>
    <row r="317" spans="1:4" x14ac:dyDescent="0.25">
      <c r="A317" s="3">
        <v>26755</v>
      </c>
      <c r="B317" s="2">
        <v>43.7</v>
      </c>
      <c r="C317" s="4">
        <f t="shared" si="19"/>
        <v>6.9124423963133896E-3</v>
      </c>
      <c r="D317" s="4">
        <f t="shared" si="20"/>
        <v>5.3012048192771166E-2</v>
      </c>
    </row>
    <row r="318" spans="1:4" x14ac:dyDescent="0.25">
      <c r="A318" s="3">
        <v>26785</v>
      </c>
      <c r="B318" s="2">
        <v>43.9</v>
      </c>
      <c r="C318" s="4">
        <f t="shared" si="19"/>
        <v>4.5766590389015871E-3</v>
      </c>
      <c r="D318" s="4">
        <f t="shared" si="20"/>
        <v>5.5288461538461453E-2</v>
      </c>
    </row>
    <row r="319" spans="1:4" x14ac:dyDescent="0.25">
      <c r="A319" s="3">
        <v>26816</v>
      </c>
      <c r="B319" s="2">
        <v>44.2</v>
      </c>
      <c r="C319" s="4">
        <f t="shared" si="19"/>
        <v>6.8337129840547739E-3</v>
      </c>
      <c r="D319" s="4">
        <f t="shared" si="20"/>
        <v>5.9952038369304628E-2</v>
      </c>
    </row>
    <row r="320" spans="1:4" x14ac:dyDescent="0.25">
      <c r="A320" s="3">
        <v>26846</v>
      </c>
      <c r="B320" s="2">
        <v>44.2</v>
      </c>
      <c r="C320" s="4">
        <f t="shared" si="19"/>
        <v>0</v>
      </c>
      <c r="D320" s="4">
        <f t="shared" si="20"/>
        <v>5.741626794258381E-2</v>
      </c>
    </row>
    <row r="321" spans="1:4" x14ac:dyDescent="0.25">
      <c r="A321" s="3">
        <v>26877</v>
      </c>
      <c r="B321" s="2">
        <v>45</v>
      </c>
      <c r="C321" s="4">
        <f t="shared" si="19"/>
        <v>1.8099547511312153E-2</v>
      </c>
      <c r="D321" s="4">
        <f t="shared" si="20"/>
        <v>7.398568019093088E-2</v>
      </c>
    </row>
    <row r="322" spans="1:4" x14ac:dyDescent="0.25">
      <c r="A322" s="3">
        <v>26908</v>
      </c>
      <c r="B322" s="2">
        <v>45.2</v>
      </c>
      <c r="C322" s="4">
        <f t="shared" si="19"/>
        <v>4.4444444444444731E-3</v>
      </c>
      <c r="D322" s="4">
        <f t="shared" si="20"/>
        <v>7.3634204275534465E-2</v>
      </c>
    </row>
    <row r="323" spans="1:4" x14ac:dyDescent="0.25">
      <c r="A323" s="3">
        <v>26938</v>
      </c>
      <c r="B323" s="2">
        <v>45.6</v>
      </c>
      <c r="C323" s="4">
        <f t="shared" si="19"/>
        <v>8.8495575221239076E-3</v>
      </c>
      <c r="D323" s="4">
        <f t="shared" si="20"/>
        <v>8.0568720379146974E-2</v>
      </c>
    </row>
    <row r="324" spans="1:4" x14ac:dyDescent="0.25">
      <c r="A324" s="3">
        <v>26969</v>
      </c>
      <c r="B324" s="2">
        <v>45.9</v>
      </c>
      <c r="C324" s="4">
        <f t="shared" ref="C324:C387" si="21">B324/B323-1</f>
        <v>6.5789473684210176E-3</v>
      </c>
      <c r="D324" s="4">
        <f t="shared" si="20"/>
        <v>8.2547169811320709E-2</v>
      </c>
    </row>
    <row r="325" spans="1:4" x14ac:dyDescent="0.25">
      <c r="A325" s="3">
        <v>26999</v>
      </c>
      <c r="B325" s="2">
        <v>46.3</v>
      </c>
      <c r="C325" s="4">
        <f t="shared" si="21"/>
        <v>8.7145969498909626E-3</v>
      </c>
      <c r="D325" s="4">
        <f t="shared" si="20"/>
        <v>8.9411764705882302E-2</v>
      </c>
    </row>
    <row r="326" spans="1:4" x14ac:dyDescent="0.25">
      <c r="A326" s="3">
        <v>27030</v>
      </c>
      <c r="B326" s="2">
        <v>46.8</v>
      </c>
      <c r="C326" s="4">
        <f t="shared" si="21"/>
        <v>1.0799136069114423E-2</v>
      </c>
      <c r="D326" s="4">
        <f t="shared" si="20"/>
        <v>9.6018735362997543E-2</v>
      </c>
    </row>
    <row r="327" spans="1:4" x14ac:dyDescent="0.25">
      <c r="A327" s="3">
        <v>27061</v>
      </c>
      <c r="B327" s="2">
        <v>47.3</v>
      </c>
      <c r="C327" s="4">
        <f t="shared" si="21"/>
        <v>1.0683760683760646E-2</v>
      </c>
      <c r="D327" s="4">
        <f t="shared" si="20"/>
        <v>9.9999999999999867E-2</v>
      </c>
    </row>
    <row r="328" spans="1:4" x14ac:dyDescent="0.25">
      <c r="A328" s="3">
        <v>27089</v>
      </c>
      <c r="B328" s="2">
        <v>47.8</v>
      </c>
      <c r="C328" s="4">
        <f t="shared" si="21"/>
        <v>1.0570824524312794E-2</v>
      </c>
      <c r="D328" s="4">
        <f t="shared" si="20"/>
        <v>0.10138248847926268</v>
      </c>
    </row>
    <row r="329" spans="1:4" x14ac:dyDescent="0.25">
      <c r="A329" s="3">
        <v>27120</v>
      </c>
      <c r="B329" s="2">
        <v>48.1</v>
      </c>
      <c r="C329" s="4">
        <f t="shared" si="21"/>
        <v>6.2761506276152179E-3</v>
      </c>
      <c r="D329" s="4">
        <f t="shared" si="20"/>
        <v>0.10068649885583514</v>
      </c>
    </row>
    <row r="330" spans="1:4" x14ac:dyDescent="0.25">
      <c r="A330" s="3">
        <v>27150</v>
      </c>
      <c r="B330" s="2">
        <v>48.6</v>
      </c>
      <c r="C330" s="4">
        <f t="shared" si="21"/>
        <v>1.039501039501034E-2</v>
      </c>
      <c r="D330" s="4">
        <f t="shared" si="20"/>
        <v>0.1070615034168565</v>
      </c>
    </row>
    <row r="331" spans="1:4" x14ac:dyDescent="0.25">
      <c r="A331" s="3">
        <v>27181</v>
      </c>
      <c r="B331" s="2">
        <v>49</v>
      </c>
      <c r="C331" s="4">
        <f t="shared" si="21"/>
        <v>8.2304526748970819E-3</v>
      </c>
      <c r="D331" s="4">
        <f t="shared" si="20"/>
        <v>0.10859728506787314</v>
      </c>
    </row>
    <row r="332" spans="1:4" x14ac:dyDescent="0.25">
      <c r="A332" s="3">
        <v>27211</v>
      </c>
      <c r="B332" s="2">
        <v>49.3</v>
      </c>
      <c r="C332" s="4">
        <f t="shared" si="21"/>
        <v>6.1224489795916881E-3</v>
      </c>
      <c r="D332" s="4">
        <f t="shared" si="20"/>
        <v>0.1153846153846152</v>
      </c>
    </row>
    <row r="333" spans="1:4" x14ac:dyDescent="0.25">
      <c r="A333" s="3">
        <v>27242</v>
      </c>
      <c r="B333" s="2">
        <v>49.9</v>
      </c>
      <c r="C333" s="4">
        <f t="shared" si="21"/>
        <v>1.2170385395537497E-2</v>
      </c>
      <c r="D333" s="4">
        <f t="shared" si="20"/>
        <v>0.10888888888888881</v>
      </c>
    </row>
    <row r="334" spans="1:4" x14ac:dyDescent="0.25">
      <c r="A334" s="3">
        <v>27273</v>
      </c>
      <c r="B334" s="2">
        <v>50.6</v>
      </c>
      <c r="C334" s="4">
        <f t="shared" si="21"/>
        <v>1.4028056112224574E-2</v>
      </c>
      <c r="D334" s="4">
        <f t="shared" si="20"/>
        <v>0.11946902654867242</v>
      </c>
    </row>
    <row r="335" spans="1:4" x14ac:dyDescent="0.25">
      <c r="A335" s="3">
        <v>27303</v>
      </c>
      <c r="B335" s="2">
        <v>51</v>
      </c>
      <c r="C335" s="4">
        <f t="shared" si="21"/>
        <v>7.905138339920903E-3</v>
      </c>
      <c r="D335" s="4">
        <f t="shared" ref="D335:D398" si="22">B335/B323-1</f>
        <v>0.11842105263157898</v>
      </c>
    </row>
    <row r="336" spans="1:4" x14ac:dyDescent="0.25">
      <c r="A336" s="3">
        <v>27334</v>
      </c>
      <c r="B336" s="2">
        <v>51.5</v>
      </c>
      <c r="C336" s="4">
        <f t="shared" si="21"/>
        <v>9.8039215686274161E-3</v>
      </c>
      <c r="D336" s="4">
        <f t="shared" si="22"/>
        <v>0.12200435729847503</v>
      </c>
    </row>
    <row r="337" spans="1:4" x14ac:dyDescent="0.25">
      <c r="A337" s="3">
        <v>27364</v>
      </c>
      <c r="B337" s="2">
        <v>51.9</v>
      </c>
      <c r="C337" s="4">
        <f t="shared" si="21"/>
        <v>7.7669902912620437E-3</v>
      </c>
      <c r="D337" s="4">
        <f t="shared" si="22"/>
        <v>0.12095032397408212</v>
      </c>
    </row>
    <row r="338" spans="1:4" x14ac:dyDescent="0.25">
      <c r="A338" s="3">
        <v>27395</v>
      </c>
      <c r="B338" s="2">
        <v>52.3</v>
      </c>
      <c r="C338" s="4">
        <f t="shared" si="21"/>
        <v>7.7071290944124016E-3</v>
      </c>
      <c r="D338" s="4">
        <f t="shared" si="22"/>
        <v>0.11752136752136755</v>
      </c>
    </row>
    <row r="339" spans="1:4" x14ac:dyDescent="0.25">
      <c r="A339" s="3">
        <v>27426</v>
      </c>
      <c r="B339" s="2">
        <v>52.6</v>
      </c>
      <c r="C339" s="4">
        <f t="shared" si="21"/>
        <v>5.7361376673041864E-3</v>
      </c>
      <c r="D339" s="4">
        <f t="shared" si="22"/>
        <v>0.11205073995771686</v>
      </c>
    </row>
    <row r="340" spans="1:4" x14ac:dyDescent="0.25">
      <c r="A340" s="3">
        <v>27454</v>
      </c>
      <c r="B340" s="2">
        <v>52.8</v>
      </c>
      <c r="C340" s="4">
        <f t="shared" si="21"/>
        <v>3.8022813688212143E-3</v>
      </c>
      <c r="D340" s="4">
        <f t="shared" si="22"/>
        <v>0.10460251046025104</v>
      </c>
    </row>
    <row r="341" spans="1:4" x14ac:dyDescent="0.25">
      <c r="A341" s="3">
        <v>27485</v>
      </c>
      <c r="B341" s="2">
        <v>53</v>
      </c>
      <c r="C341" s="4">
        <f t="shared" si="21"/>
        <v>3.7878787878788955E-3</v>
      </c>
      <c r="D341" s="4">
        <f t="shared" si="22"/>
        <v>0.10187110187110182</v>
      </c>
    </row>
    <row r="342" spans="1:4" x14ac:dyDescent="0.25">
      <c r="A342" s="3">
        <v>27515</v>
      </c>
      <c r="B342" s="2">
        <v>53.1</v>
      </c>
      <c r="C342" s="4">
        <f t="shared" si="21"/>
        <v>1.8867924528302993E-3</v>
      </c>
      <c r="D342" s="4">
        <f t="shared" si="22"/>
        <v>9.259259259259256E-2</v>
      </c>
    </row>
    <row r="343" spans="1:4" x14ac:dyDescent="0.25">
      <c r="A343" s="3">
        <v>27546</v>
      </c>
      <c r="B343" s="2">
        <v>53.5</v>
      </c>
      <c r="C343" s="4">
        <f t="shared" si="21"/>
        <v>7.532956685499137E-3</v>
      </c>
      <c r="D343" s="4">
        <f t="shared" si="22"/>
        <v>9.1836734693877542E-2</v>
      </c>
    </row>
    <row r="344" spans="1:4" x14ac:dyDescent="0.25">
      <c r="A344" s="3">
        <v>27576</v>
      </c>
      <c r="B344" s="2">
        <v>54</v>
      </c>
      <c r="C344" s="4">
        <f t="shared" si="21"/>
        <v>9.3457943925232545E-3</v>
      </c>
      <c r="D344" s="4">
        <f t="shared" si="22"/>
        <v>9.5334685598377433E-2</v>
      </c>
    </row>
    <row r="345" spans="1:4" x14ac:dyDescent="0.25">
      <c r="A345" s="3">
        <v>27607</v>
      </c>
      <c r="B345" s="2">
        <v>54.2</v>
      </c>
      <c r="C345" s="4">
        <f t="shared" si="21"/>
        <v>3.7037037037037646E-3</v>
      </c>
      <c r="D345" s="4">
        <f t="shared" si="22"/>
        <v>8.6172344689378955E-2</v>
      </c>
    </row>
    <row r="346" spans="1:4" x14ac:dyDescent="0.25">
      <c r="A346" s="3">
        <v>27638</v>
      </c>
      <c r="B346" s="2">
        <v>54.6</v>
      </c>
      <c r="C346" s="4">
        <f t="shared" si="21"/>
        <v>7.3800738007379074E-3</v>
      </c>
      <c r="D346" s="4">
        <f t="shared" si="22"/>
        <v>7.9051383399209474E-2</v>
      </c>
    </row>
    <row r="347" spans="1:4" x14ac:dyDescent="0.25">
      <c r="A347" s="3">
        <v>27668</v>
      </c>
      <c r="B347" s="2">
        <v>54.9</v>
      </c>
      <c r="C347" s="4">
        <f t="shared" si="21"/>
        <v>5.494505494505475E-3</v>
      </c>
      <c r="D347" s="4">
        <f t="shared" si="22"/>
        <v>7.6470588235294068E-2</v>
      </c>
    </row>
    <row r="348" spans="1:4" x14ac:dyDescent="0.25">
      <c r="A348" s="3">
        <v>27699</v>
      </c>
      <c r="B348" s="2">
        <v>55.3</v>
      </c>
      <c r="C348" s="4">
        <f t="shared" si="21"/>
        <v>7.2859744990891873E-3</v>
      </c>
      <c r="D348" s="4">
        <f t="shared" si="22"/>
        <v>7.3786407766990303E-2</v>
      </c>
    </row>
    <row r="349" spans="1:4" x14ac:dyDescent="0.25">
      <c r="A349" s="3">
        <v>27729</v>
      </c>
      <c r="B349" s="2">
        <v>55.6</v>
      </c>
      <c r="C349" s="4">
        <f t="shared" si="21"/>
        <v>5.4249547920435237E-3</v>
      </c>
      <c r="D349" s="4">
        <f t="shared" si="22"/>
        <v>7.1290944123314048E-2</v>
      </c>
    </row>
    <row r="350" spans="1:4" x14ac:dyDescent="0.25">
      <c r="A350" s="3">
        <v>27760</v>
      </c>
      <c r="B350" s="2">
        <v>55.8</v>
      </c>
      <c r="C350" s="4">
        <f t="shared" si="21"/>
        <v>3.597122302158251E-3</v>
      </c>
      <c r="D350" s="4">
        <f t="shared" si="22"/>
        <v>6.6921606118546917E-2</v>
      </c>
    </row>
    <row r="351" spans="1:4" x14ac:dyDescent="0.25">
      <c r="A351" s="3">
        <v>27791</v>
      </c>
      <c r="B351" s="2">
        <v>55.9</v>
      </c>
      <c r="C351" s="4">
        <f t="shared" si="21"/>
        <v>1.7921146953405742E-3</v>
      </c>
      <c r="D351" s="4">
        <f t="shared" si="22"/>
        <v>6.2737642585551257E-2</v>
      </c>
    </row>
    <row r="352" spans="1:4" x14ac:dyDescent="0.25">
      <c r="A352" s="3">
        <v>27820</v>
      </c>
      <c r="B352" s="2">
        <v>56</v>
      </c>
      <c r="C352" s="4">
        <f t="shared" si="21"/>
        <v>1.7889087656530744E-3</v>
      </c>
      <c r="D352" s="4">
        <f t="shared" si="22"/>
        <v>6.0606060606060552E-2</v>
      </c>
    </row>
    <row r="353" spans="1:4" x14ac:dyDescent="0.25">
      <c r="A353" s="3">
        <v>27851</v>
      </c>
      <c r="B353" s="2">
        <v>56.1</v>
      </c>
      <c r="C353" s="4">
        <f t="shared" si="21"/>
        <v>1.7857142857142794E-3</v>
      </c>
      <c r="D353" s="4">
        <f t="shared" si="22"/>
        <v>5.8490566037735947E-2</v>
      </c>
    </row>
    <row r="354" spans="1:4" x14ac:dyDescent="0.25">
      <c r="A354" s="3">
        <v>27881</v>
      </c>
      <c r="B354" s="2">
        <v>56.4</v>
      </c>
      <c r="C354" s="4">
        <f t="shared" si="21"/>
        <v>5.3475935828877219E-3</v>
      </c>
      <c r="D354" s="4">
        <f t="shared" si="22"/>
        <v>6.2146892655367214E-2</v>
      </c>
    </row>
    <row r="355" spans="1:4" x14ac:dyDescent="0.25">
      <c r="A355" s="3">
        <v>27912</v>
      </c>
      <c r="B355" s="2">
        <v>56.7</v>
      </c>
      <c r="C355" s="4">
        <f t="shared" si="21"/>
        <v>5.3191489361703592E-3</v>
      </c>
      <c r="D355" s="4">
        <f t="shared" si="22"/>
        <v>5.9813084112149584E-2</v>
      </c>
    </row>
    <row r="356" spans="1:4" x14ac:dyDescent="0.25">
      <c r="A356" s="3">
        <v>27942</v>
      </c>
      <c r="B356" s="2">
        <v>57</v>
      </c>
      <c r="C356" s="4">
        <f t="shared" si="21"/>
        <v>5.2910052910053462E-3</v>
      </c>
      <c r="D356" s="4">
        <f t="shared" si="22"/>
        <v>5.555555555555558E-2</v>
      </c>
    </row>
    <row r="357" spans="1:4" x14ac:dyDescent="0.25">
      <c r="A357" s="3">
        <v>27973</v>
      </c>
      <c r="B357" s="2">
        <v>57.3</v>
      </c>
      <c r="C357" s="4">
        <f t="shared" si="21"/>
        <v>5.2631578947368585E-3</v>
      </c>
      <c r="D357" s="4">
        <f t="shared" si="22"/>
        <v>5.719557195571956E-2</v>
      </c>
    </row>
    <row r="358" spans="1:4" x14ac:dyDescent="0.25">
      <c r="A358" s="3">
        <v>28004</v>
      </c>
      <c r="B358" s="2">
        <v>57.6</v>
      </c>
      <c r="C358" s="4">
        <f t="shared" si="21"/>
        <v>5.2356020942410098E-3</v>
      </c>
      <c r="D358" s="4">
        <f t="shared" si="22"/>
        <v>5.4945054945054972E-2</v>
      </c>
    </row>
    <row r="359" spans="1:4" x14ac:dyDescent="0.25">
      <c r="A359" s="3">
        <v>28034</v>
      </c>
      <c r="B359" s="2">
        <v>57.9</v>
      </c>
      <c r="C359" s="4">
        <f t="shared" si="21"/>
        <v>5.2083333333332593E-3</v>
      </c>
      <c r="D359" s="4">
        <f t="shared" si="22"/>
        <v>5.464480874316946E-2</v>
      </c>
    </row>
    <row r="360" spans="1:4" x14ac:dyDescent="0.25">
      <c r="A360" s="3">
        <v>28065</v>
      </c>
      <c r="B360" s="2">
        <v>58.1</v>
      </c>
      <c r="C360" s="4">
        <f t="shared" si="21"/>
        <v>3.4542314335059832E-3</v>
      </c>
      <c r="D360" s="4">
        <f t="shared" si="22"/>
        <v>5.0632911392405111E-2</v>
      </c>
    </row>
    <row r="361" spans="1:4" x14ac:dyDescent="0.25">
      <c r="A361" s="3">
        <v>28095</v>
      </c>
      <c r="B361" s="2">
        <v>58.4</v>
      </c>
      <c r="C361" s="4">
        <f t="shared" si="21"/>
        <v>5.1635111876076056E-3</v>
      </c>
      <c r="D361" s="4">
        <f t="shared" si="22"/>
        <v>5.0359712230215736E-2</v>
      </c>
    </row>
    <row r="362" spans="1:4" x14ac:dyDescent="0.25">
      <c r="A362" s="3">
        <v>28126</v>
      </c>
      <c r="B362" s="2">
        <v>58.7</v>
      </c>
      <c r="C362" s="4">
        <f t="shared" si="21"/>
        <v>5.1369863013699391E-3</v>
      </c>
      <c r="D362" s="4">
        <f t="shared" si="22"/>
        <v>5.1971326164874654E-2</v>
      </c>
    </row>
    <row r="363" spans="1:4" x14ac:dyDescent="0.25">
      <c r="A363" s="3">
        <v>28157</v>
      </c>
      <c r="B363" s="2">
        <v>59.3</v>
      </c>
      <c r="C363" s="4">
        <f t="shared" si="21"/>
        <v>1.0221465076660996E-2</v>
      </c>
      <c r="D363" s="4">
        <f t="shared" si="22"/>
        <v>6.0822898032200312E-2</v>
      </c>
    </row>
    <row r="364" spans="1:4" x14ac:dyDescent="0.25">
      <c r="A364" s="3">
        <v>28185</v>
      </c>
      <c r="B364" s="2">
        <v>59.6</v>
      </c>
      <c r="C364" s="4">
        <f t="shared" si="21"/>
        <v>5.0590219224284638E-3</v>
      </c>
      <c r="D364" s="4">
        <f t="shared" si="22"/>
        <v>6.4285714285714279E-2</v>
      </c>
    </row>
    <row r="365" spans="1:4" x14ac:dyDescent="0.25">
      <c r="A365" s="3">
        <v>28216</v>
      </c>
      <c r="B365" s="2">
        <v>60</v>
      </c>
      <c r="C365" s="4">
        <f t="shared" si="21"/>
        <v>6.7114093959730337E-3</v>
      </c>
      <c r="D365" s="4">
        <f t="shared" si="22"/>
        <v>6.9518716577540163E-2</v>
      </c>
    </row>
    <row r="366" spans="1:4" x14ac:dyDescent="0.25">
      <c r="A366" s="3">
        <v>28246</v>
      </c>
      <c r="B366" s="2">
        <v>60.2</v>
      </c>
      <c r="C366" s="4">
        <f t="shared" si="21"/>
        <v>3.3333333333334103E-3</v>
      </c>
      <c r="D366" s="4">
        <f t="shared" si="22"/>
        <v>6.7375886524822848E-2</v>
      </c>
    </row>
    <row r="367" spans="1:4" x14ac:dyDescent="0.25">
      <c r="A367" s="3">
        <v>28277</v>
      </c>
      <c r="B367" s="2">
        <v>60.5</v>
      </c>
      <c r="C367" s="4">
        <f t="shared" si="21"/>
        <v>4.983388704318914E-3</v>
      </c>
      <c r="D367" s="4">
        <f t="shared" si="22"/>
        <v>6.7019400352733571E-2</v>
      </c>
    </row>
    <row r="368" spans="1:4" x14ac:dyDescent="0.25">
      <c r="A368" s="3">
        <v>28307</v>
      </c>
      <c r="B368" s="2">
        <v>60.8</v>
      </c>
      <c r="C368" s="4">
        <f t="shared" si="21"/>
        <v>4.9586776859502635E-3</v>
      </c>
      <c r="D368" s="4">
        <f t="shared" si="22"/>
        <v>6.6666666666666652E-2</v>
      </c>
    </row>
    <row r="369" spans="1:4" x14ac:dyDescent="0.25">
      <c r="A369" s="3">
        <v>28338</v>
      </c>
      <c r="B369" s="2">
        <v>61.1</v>
      </c>
      <c r="C369" s="4">
        <f t="shared" si="21"/>
        <v>4.9342105263159297E-3</v>
      </c>
      <c r="D369" s="4">
        <f t="shared" si="22"/>
        <v>6.6317626527050644E-2</v>
      </c>
    </row>
    <row r="370" spans="1:4" x14ac:dyDescent="0.25">
      <c r="A370" s="3">
        <v>28369</v>
      </c>
      <c r="B370" s="2">
        <v>61.3</v>
      </c>
      <c r="C370" s="4">
        <f t="shared" si="21"/>
        <v>3.2733224222585289E-3</v>
      </c>
      <c r="D370" s="4">
        <f t="shared" si="22"/>
        <v>6.4236111111110938E-2</v>
      </c>
    </row>
    <row r="371" spans="1:4" x14ac:dyDescent="0.25">
      <c r="A371" s="3">
        <v>28399</v>
      </c>
      <c r="B371" s="2">
        <v>61.6</v>
      </c>
      <c r="C371" s="4">
        <f t="shared" si="21"/>
        <v>4.8939641109300158E-3</v>
      </c>
      <c r="D371" s="4">
        <f t="shared" si="22"/>
        <v>6.390328151986191E-2</v>
      </c>
    </row>
    <row r="372" spans="1:4" x14ac:dyDescent="0.25">
      <c r="A372" s="3">
        <v>28430</v>
      </c>
      <c r="B372" s="2">
        <v>62</v>
      </c>
      <c r="C372" s="4">
        <f t="shared" si="21"/>
        <v>6.4935064935065512E-3</v>
      </c>
      <c r="D372" s="4">
        <f t="shared" si="22"/>
        <v>6.7125645438898429E-2</v>
      </c>
    </row>
    <row r="373" spans="1:4" x14ac:dyDescent="0.25">
      <c r="A373" s="3">
        <v>28460</v>
      </c>
      <c r="B373" s="2">
        <v>62.3</v>
      </c>
      <c r="C373" s="4">
        <f t="shared" si="21"/>
        <v>4.8387096774193949E-3</v>
      </c>
      <c r="D373" s="4">
        <f t="shared" si="22"/>
        <v>6.6780821917808098E-2</v>
      </c>
    </row>
    <row r="374" spans="1:4" x14ac:dyDescent="0.25">
      <c r="A374" s="3">
        <v>28491</v>
      </c>
      <c r="B374" s="2">
        <v>62.7</v>
      </c>
      <c r="C374" s="4">
        <f t="shared" si="21"/>
        <v>6.4205457463886173E-3</v>
      </c>
      <c r="D374" s="4">
        <f t="shared" si="22"/>
        <v>6.8143100511073307E-2</v>
      </c>
    </row>
    <row r="375" spans="1:4" x14ac:dyDescent="0.25">
      <c r="A375" s="3">
        <v>28522</v>
      </c>
      <c r="B375" s="2">
        <v>63</v>
      </c>
      <c r="C375" s="4">
        <f t="shared" si="21"/>
        <v>4.7846889952152249E-3</v>
      </c>
      <c r="D375" s="4">
        <f t="shared" si="22"/>
        <v>6.2394603709949426E-2</v>
      </c>
    </row>
    <row r="376" spans="1:4" x14ac:dyDescent="0.25">
      <c r="A376" s="3">
        <v>28550</v>
      </c>
      <c r="B376" s="2">
        <v>63.4</v>
      </c>
      <c r="C376" s="4">
        <f t="shared" si="21"/>
        <v>6.3492063492063266E-3</v>
      </c>
      <c r="D376" s="4">
        <f t="shared" si="22"/>
        <v>6.3758389261744819E-2</v>
      </c>
    </row>
    <row r="377" spans="1:4" x14ac:dyDescent="0.25">
      <c r="A377" s="3">
        <v>28581</v>
      </c>
      <c r="B377" s="2">
        <v>63.9</v>
      </c>
      <c r="C377" s="4">
        <f t="shared" si="21"/>
        <v>7.8864353312302349E-3</v>
      </c>
      <c r="D377" s="4">
        <f t="shared" si="22"/>
        <v>6.4999999999999947E-2</v>
      </c>
    </row>
    <row r="378" spans="1:4" x14ac:dyDescent="0.25">
      <c r="A378" s="3">
        <v>28611</v>
      </c>
      <c r="B378" s="2">
        <v>64.5</v>
      </c>
      <c r="C378" s="4">
        <f t="shared" si="21"/>
        <v>9.3896713615022609E-3</v>
      </c>
      <c r="D378" s="4">
        <f t="shared" si="22"/>
        <v>7.1428571428571397E-2</v>
      </c>
    </row>
    <row r="379" spans="1:4" x14ac:dyDescent="0.25">
      <c r="A379" s="3">
        <v>28642</v>
      </c>
      <c r="B379" s="2">
        <v>65</v>
      </c>
      <c r="C379" s="4">
        <f t="shared" si="21"/>
        <v>7.7519379844961378E-3</v>
      </c>
      <c r="D379" s="4">
        <f t="shared" si="22"/>
        <v>7.4380165289256173E-2</v>
      </c>
    </row>
    <row r="380" spans="1:4" x14ac:dyDescent="0.25">
      <c r="A380" s="3">
        <v>28672</v>
      </c>
      <c r="B380" s="2">
        <v>65.5</v>
      </c>
      <c r="C380" s="4">
        <f t="shared" si="21"/>
        <v>7.692307692307665E-3</v>
      </c>
      <c r="D380" s="4">
        <f t="shared" si="22"/>
        <v>7.7302631578947345E-2</v>
      </c>
    </row>
    <row r="381" spans="1:4" x14ac:dyDescent="0.25">
      <c r="A381" s="3">
        <v>28703</v>
      </c>
      <c r="B381" s="2">
        <v>65.900000000000006</v>
      </c>
      <c r="C381" s="4">
        <f t="shared" si="21"/>
        <v>6.1068702290076882E-3</v>
      </c>
      <c r="D381" s="4">
        <f t="shared" si="22"/>
        <v>7.8559738134206247E-2</v>
      </c>
    </row>
    <row r="382" spans="1:4" x14ac:dyDescent="0.25">
      <c r="A382" s="3">
        <v>28734</v>
      </c>
      <c r="B382" s="2">
        <v>66.5</v>
      </c>
      <c r="C382" s="4">
        <f t="shared" si="21"/>
        <v>9.1047040971168336E-3</v>
      </c>
      <c r="D382" s="4">
        <f t="shared" si="22"/>
        <v>8.4828711256117462E-2</v>
      </c>
    </row>
    <row r="383" spans="1:4" x14ac:dyDescent="0.25">
      <c r="A383" s="3">
        <v>28764</v>
      </c>
      <c r="B383" s="2">
        <v>67.099999999999994</v>
      </c>
      <c r="C383" s="4">
        <f t="shared" si="21"/>
        <v>9.0225563909773765E-3</v>
      </c>
      <c r="D383" s="4">
        <f t="shared" si="22"/>
        <v>8.9285714285714191E-2</v>
      </c>
    </row>
    <row r="384" spans="1:4" x14ac:dyDescent="0.25">
      <c r="A384" s="3">
        <v>28795</v>
      </c>
      <c r="B384" s="2">
        <v>67.5</v>
      </c>
      <c r="C384" s="4">
        <f t="shared" si="21"/>
        <v>5.9612518628913147E-3</v>
      </c>
      <c r="D384" s="4">
        <f t="shared" si="22"/>
        <v>8.870967741935476E-2</v>
      </c>
    </row>
    <row r="385" spans="1:4" x14ac:dyDescent="0.25">
      <c r="A385" s="3">
        <v>28825</v>
      </c>
      <c r="B385" s="2">
        <v>67.900000000000006</v>
      </c>
      <c r="C385" s="4">
        <f t="shared" si="21"/>
        <v>5.9259259259261121E-3</v>
      </c>
      <c r="D385" s="4">
        <f t="shared" si="22"/>
        <v>8.9887640449438422E-2</v>
      </c>
    </row>
    <row r="386" spans="1:4" x14ac:dyDescent="0.25">
      <c r="A386" s="3">
        <v>28856</v>
      </c>
      <c r="B386" s="2">
        <v>68.5</v>
      </c>
      <c r="C386" s="4">
        <f t="shared" si="21"/>
        <v>8.8365243004417948E-3</v>
      </c>
      <c r="D386" s="4">
        <f t="shared" si="22"/>
        <v>9.2503987240829311E-2</v>
      </c>
    </row>
    <row r="387" spans="1:4" x14ac:dyDescent="0.25">
      <c r="A387" s="3">
        <v>28887</v>
      </c>
      <c r="B387" s="2">
        <v>69.2</v>
      </c>
      <c r="C387" s="4">
        <f t="shared" si="21"/>
        <v>1.0218978102189746E-2</v>
      </c>
      <c r="D387" s="4">
        <f t="shared" si="22"/>
        <v>9.8412698412698507E-2</v>
      </c>
    </row>
    <row r="388" spans="1:4" x14ac:dyDescent="0.25">
      <c r="A388" s="3">
        <v>28915</v>
      </c>
      <c r="B388" s="2">
        <v>69.900000000000006</v>
      </c>
      <c r="C388" s="4">
        <f t="shared" ref="C388:C451" si="23">B388/B387-1</f>
        <v>1.0115606936416333E-2</v>
      </c>
      <c r="D388" s="4">
        <f t="shared" si="22"/>
        <v>0.10252365930599372</v>
      </c>
    </row>
    <row r="389" spans="1:4" x14ac:dyDescent="0.25">
      <c r="A389" s="3">
        <v>28946</v>
      </c>
      <c r="B389" s="2">
        <v>70.599999999999994</v>
      </c>
      <c r="C389" s="4">
        <f t="shared" si="23"/>
        <v>1.0014306151645114E-2</v>
      </c>
      <c r="D389" s="4">
        <f t="shared" si="22"/>
        <v>0.10485133020344284</v>
      </c>
    </row>
    <row r="390" spans="1:4" x14ac:dyDescent="0.25">
      <c r="A390" s="3">
        <v>28976</v>
      </c>
      <c r="B390" s="2">
        <v>71.400000000000006</v>
      </c>
      <c r="C390" s="4">
        <f t="shared" si="23"/>
        <v>1.1331444759206999E-2</v>
      </c>
      <c r="D390" s="4">
        <f t="shared" si="22"/>
        <v>0.10697674418604652</v>
      </c>
    </row>
    <row r="391" spans="1:4" x14ac:dyDescent="0.25">
      <c r="A391" s="3">
        <v>29007</v>
      </c>
      <c r="B391" s="2">
        <v>72.2</v>
      </c>
      <c r="C391" s="4">
        <f t="shared" si="23"/>
        <v>1.1204481792717047E-2</v>
      </c>
      <c r="D391" s="4">
        <f t="shared" si="22"/>
        <v>0.11076923076923073</v>
      </c>
    </row>
    <row r="392" spans="1:4" x14ac:dyDescent="0.25">
      <c r="A392" s="3">
        <v>29037</v>
      </c>
      <c r="B392" s="2">
        <v>73</v>
      </c>
      <c r="C392" s="4">
        <f t="shared" si="23"/>
        <v>1.1080332409972193E-2</v>
      </c>
      <c r="D392" s="4">
        <f t="shared" si="22"/>
        <v>0.11450381679389321</v>
      </c>
    </row>
    <row r="393" spans="1:4" x14ac:dyDescent="0.25">
      <c r="A393" s="3">
        <v>29068</v>
      </c>
      <c r="B393" s="2">
        <v>73.7</v>
      </c>
      <c r="C393" s="4">
        <f t="shared" si="23"/>
        <v>9.5890410958905381E-3</v>
      </c>
      <c r="D393" s="4">
        <f t="shared" si="22"/>
        <v>0.11836115326251884</v>
      </c>
    </row>
    <row r="394" spans="1:4" x14ac:dyDescent="0.25">
      <c r="A394" s="3">
        <v>29099</v>
      </c>
      <c r="B394" s="2">
        <v>74.400000000000006</v>
      </c>
      <c r="C394" s="4">
        <f t="shared" si="23"/>
        <v>9.4979647218453866E-3</v>
      </c>
      <c r="D394" s="4">
        <f t="shared" si="22"/>
        <v>0.11879699248120312</v>
      </c>
    </row>
    <row r="395" spans="1:4" x14ac:dyDescent="0.25">
      <c r="A395" s="3">
        <v>29129</v>
      </c>
      <c r="B395" s="2">
        <v>75.2</v>
      </c>
      <c r="C395" s="4">
        <f t="shared" si="23"/>
        <v>1.0752688172043001E-2</v>
      </c>
      <c r="D395" s="4">
        <f t="shared" si="22"/>
        <v>0.12071535022354718</v>
      </c>
    </row>
    <row r="396" spans="1:4" x14ac:dyDescent="0.25">
      <c r="A396" s="3">
        <v>29160</v>
      </c>
      <c r="B396" s="2">
        <v>76</v>
      </c>
      <c r="C396" s="4">
        <f t="shared" si="23"/>
        <v>1.0638297872340496E-2</v>
      </c>
      <c r="D396" s="4">
        <f t="shared" si="22"/>
        <v>0.125925925925926</v>
      </c>
    </row>
    <row r="397" spans="1:4" x14ac:dyDescent="0.25">
      <c r="A397" s="3">
        <v>29190</v>
      </c>
      <c r="B397" s="2">
        <v>76.900000000000006</v>
      </c>
      <c r="C397" s="4">
        <f t="shared" si="23"/>
        <v>1.1842105263157876E-2</v>
      </c>
      <c r="D397" s="4">
        <f t="shared" si="22"/>
        <v>0.13254786450662737</v>
      </c>
    </row>
    <row r="398" spans="1:4" x14ac:dyDescent="0.25">
      <c r="A398" s="3">
        <v>29221</v>
      </c>
      <c r="B398" s="2">
        <v>78</v>
      </c>
      <c r="C398" s="4">
        <f t="shared" si="23"/>
        <v>1.4304291287386084E-2</v>
      </c>
      <c r="D398" s="4">
        <f t="shared" si="22"/>
        <v>0.13868613138686126</v>
      </c>
    </row>
    <row r="399" spans="1:4" x14ac:dyDescent="0.25">
      <c r="A399" s="3">
        <v>29252</v>
      </c>
      <c r="B399" s="2">
        <v>79</v>
      </c>
      <c r="C399" s="4">
        <f t="shared" si="23"/>
        <v>1.2820512820512775E-2</v>
      </c>
      <c r="D399" s="4">
        <f t="shared" ref="D399:D462" si="24">B399/B387-1</f>
        <v>0.14161849710982644</v>
      </c>
    </row>
    <row r="400" spans="1:4" x14ac:dyDescent="0.25">
      <c r="A400" s="3">
        <v>29281</v>
      </c>
      <c r="B400" s="2">
        <v>80.099999999999994</v>
      </c>
      <c r="C400" s="4">
        <f t="shared" si="23"/>
        <v>1.3924050632911245E-2</v>
      </c>
      <c r="D400" s="4">
        <f t="shared" si="24"/>
        <v>0.14592274678111572</v>
      </c>
    </row>
    <row r="401" spans="1:4" x14ac:dyDescent="0.25">
      <c r="A401" s="3">
        <v>29312</v>
      </c>
      <c r="B401" s="2">
        <v>80.900000000000006</v>
      </c>
      <c r="C401" s="4">
        <f t="shared" si="23"/>
        <v>9.98751560549338E-3</v>
      </c>
      <c r="D401" s="4">
        <f t="shared" si="24"/>
        <v>0.14589235127478761</v>
      </c>
    </row>
    <row r="402" spans="1:4" x14ac:dyDescent="0.25">
      <c r="A402" s="3">
        <v>29342</v>
      </c>
      <c r="B402" s="2">
        <v>81.7</v>
      </c>
      <c r="C402" s="4">
        <f t="shared" si="23"/>
        <v>9.8887515451173691E-3</v>
      </c>
      <c r="D402" s="4">
        <f t="shared" si="24"/>
        <v>0.14425770308123242</v>
      </c>
    </row>
    <row r="403" spans="1:4" x14ac:dyDescent="0.25">
      <c r="A403" s="3">
        <v>29373</v>
      </c>
      <c r="B403" s="2">
        <v>82.5</v>
      </c>
      <c r="C403" s="4">
        <f t="shared" si="23"/>
        <v>9.7919216646267238E-3</v>
      </c>
      <c r="D403" s="4">
        <f t="shared" si="24"/>
        <v>0.14265927977839321</v>
      </c>
    </row>
    <row r="404" spans="1:4" x14ac:dyDescent="0.25">
      <c r="A404" s="3">
        <v>29403</v>
      </c>
      <c r="B404" s="2">
        <v>82.6</v>
      </c>
      <c r="C404" s="4">
        <f t="shared" si="23"/>
        <v>1.2121212121212199E-3</v>
      </c>
      <c r="D404" s="4">
        <f t="shared" si="24"/>
        <v>0.1315068493150684</v>
      </c>
    </row>
    <row r="405" spans="1:4" x14ac:dyDescent="0.25">
      <c r="A405" s="3">
        <v>29434</v>
      </c>
      <c r="B405" s="2">
        <v>83.2</v>
      </c>
      <c r="C405" s="4">
        <f t="shared" si="23"/>
        <v>7.2639225181598821E-3</v>
      </c>
      <c r="D405" s="4">
        <f t="shared" si="24"/>
        <v>0.12890094979647215</v>
      </c>
    </row>
    <row r="406" spans="1:4" x14ac:dyDescent="0.25">
      <c r="A406" s="3">
        <v>29465</v>
      </c>
      <c r="B406" s="2">
        <v>83.9</v>
      </c>
      <c r="C406" s="4">
        <f t="shared" si="23"/>
        <v>8.4134615384616751E-3</v>
      </c>
      <c r="D406" s="4">
        <f t="shared" si="24"/>
        <v>0.12768817204301075</v>
      </c>
    </row>
    <row r="407" spans="1:4" x14ac:dyDescent="0.25">
      <c r="A407" s="3">
        <v>29495</v>
      </c>
      <c r="B407" s="2">
        <v>84.7</v>
      </c>
      <c r="C407" s="4">
        <f t="shared" si="23"/>
        <v>9.5351609058402786E-3</v>
      </c>
      <c r="D407" s="4">
        <f t="shared" si="24"/>
        <v>0.12632978723404253</v>
      </c>
    </row>
    <row r="408" spans="1:4" x14ac:dyDescent="0.25">
      <c r="A408" s="3">
        <v>29526</v>
      </c>
      <c r="B408" s="2">
        <v>85.6</v>
      </c>
      <c r="C408" s="4">
        <f t="shared" si="23"/>
        <v>1.0625737898465104E-2</v>
      </c>
      <c r="D408" s="4">
        <f t="shared" si="24"/>
        <v>0.12631578947368416</v>
      </c>
    </row>
    <row r="409" spans="1:4" x14ac:dyDescent="0.25">
      <c r="A409" s="3">
        <v>29556</v>
      </c>
      <c r="B409" s="2">
        <v>86.4</v>
      </c>
      <c r="C409" s="4">
        <f t="shared" si="23"/>
        <v>9.3457943925234765E-3</v>
      </c>
      <c r="D409" s="4">
        <f t="shared" si="24"/>
        <v>0.12353706111833551</v>
      </c>
    </row>
    <row r="410" spans="1:4" x14ac:dyDescent="0.25">
      <c r="A410" s="3">
        <v>29587</v>
      </c>
      <c r="B410" s="2">
        <v>87.2</v>
      </c>
      <c r="C410" s="4">
        <f t="shared" si="23"/>
        <v>9.2592592592593004E-3</v>
      </c>
      <c r="D410" s="4">
        <f t="shared" si="24"/>
        <v>0.11794871794871797</v>
      </c>
    </row>
    <row r="411" spans="1:4" x14ac:dyDescent="0.25">
      <c r="A411" s="3">
        <v>29618</v>
      </c>
      <c r="B411" s="2">
        <v>88</v>
      </c>
      <c r="C411" s="4">
        <f t="shared" si="23"/>
        <v>9.1743119266054496E-3</v>
      </c>
      <c r="D411" s="4">
        <f t="shared" si="24"/>
        <v>0.11392405063291133</v>
      </c>
    </row>
    <row r="412" spans="1:4" x14ac:dyDescent="0.25">
      <c r="A412" s="3">
        <v>29646</v>
      </c>
      <c r="B412" s="2">
        <v>88.6</v>
      </c>
      <c r="C412" s="4">
        <f t="shared" si="23"/>
        <v>6.8181818181818343E-3</v>
      </c>
      <c r="D412" s="4">
        <f t="shared" si="24"/>
        <v>0.10611735330836458</v>
      </c>
    </row>
    <row r="413" spans="1:4" x14ac:dyDescent="0.25">
      <c r="A413" s="3">
        <v>29677</v>
      </c>
      <c r="B413" s="2">
        <v>89.1</v>
      </c>
      <c r="C413" s="4">
        <f t="shared" si="23"/>
        <v>5.6433408577878375E-3</v>
      </c>
      <c r="D413" s="4">
        <f t="shared" si="24"/>
        <v>0.10135970333745359</v>
      </c>
    </row>
    <row r="414" spans="1:4" x14ac:dyDescent="0.25">
      <c r="A414" s="3">
        <v>29707</v>
      </c>
      <c r="B414" s="2">
        <v>89.7</v>
      </c>
      <c r="C414" s="4">
        <f t="shared" si="23"/>
        <v>6.7340067340069254E-3</v>
      </c>
      <c r="D414" s="4">
        <f t="shared" si="24"/>
        <v>9.7919216646266793E-2</v>
      </c>
    </row>
    <row r="415" spans="1:4" x14ac:dyDescent="0.25">
      <c r="A415" s="3">
        <v>29738</v>
      </c>
      <c r="B415" s="2">
        <v>90.5</v>
      </c>
      <c r="C415" s="4">
        <f t="shared" si="23"/>
        <v>8.9186176142697082E-3</v>
      </c>
      <c r="D415" s="4">
        <f t="shared" si="24"/>
        <v>9.6969696969696928E-2</v>
      </c>
    </row>
    <row r="416" spans="1:4" x14ac:dyDescent="0.25">
      <c r="A416" s="3">
        <v>29768</v>
      </c>
      <c r="B416" s="2">
        <v>91.5</v>
      </c>
      <c r="C416" s="4">
        <f t="shared" si="23"/>
        <v>1.1049723756906049E-2</v>
      </c>
      <c r="D416" s="4">
        <f t="shared" si="24"/>
        <v>0.10774818401937059</v>
      </c>
    </row>
    <row r="417" spans="1:4" x14ac:dyDescent="0.25">
      <c r="A417" s="3">
        <v>29799</v>
      </c>
      <c r="B417" s="2">
        <v>92.2</v>
      </c>
      <c r="C417" s="4">
        <f t="shared" si="23"/>
        <v>7.6502732240437687E-3</v>
      </c>
      <c r="D417" s="4">
        <f t="shared" si="24"/>
        <v>0.10817307692307687</v>
      </c>
    </row>
    <row r="418" spans="1:4" x14ac:dyDescent="0.25">
      <c r="A418" s="3">
        <v>29830</v>
      </c>
      <c r="B418" s="2">
        <v>93.1</v>
      </c>
      <c r="C418" s="4">
        <f t="shared" si="23"/>
        <v>9.761388286333883E-3</v>
      </c>
      <c r="D418" s="4">
        <f t="shared" si="24"/>
        <v>0.1096543504171632</v>
      </c>
    </row>
    <row r="419" spans="1:4" x14ac:dyDescent="0.25">
      <c r="A419" s="3">
        <v>29860</v>
      </c>
      <c r="B419" s="2">
        <v>93.4</v>
      </c>
      <c r="C419" s="4">
        <f t="shared" si="23"/>
        <v>3.2223415682064438E-3</v>
      </c>
      <c r="D419" s="4">
        <f t="shared" si="24"/>
        <v>0.10271546635182993</v>
      </c>
    </row>
    <row r="420" spans="1:4" x14ac:dyDescent="0.25">
      <c r="A420" s="3">
        <v>29891</v>
      </c>
      <c r="B420" s="2">
        <v>93.8</v>
      </c>
      <c r="C420" s="4">
        <f t="shared" si="23"/>
        <v>4.2826552462524869E-3</v>
      </c>
      <c r="D420" s="4">
        <f t="shared" si="24"/>
        <v>9.5794392523364635E-2</v>
      </c>
    </row>
    <row r="421" spans="1:4" x14ac:dyDescent="0.25">
      <c r="A421" s="3">
        <v>29921</v>
      </c>
      <c r="B421" s="2">
        <v>94.1</v>
      </c>
      <c r="C421" s="4">
        <f t="shared" si="23"/>
        <v>3.1982942430703876E-3</v>
      </c>
      <c r="D421" s="4">
        <f t="shared" si="24"/>
        <v>8.9120370370370239E-2</v>
      </c>
    </row>
    <row r="422" spans="1:4" x14ac:dyDescent="0.25">
      <c r="A422" s="3">
        <v>29952</v>
      </c>
      <c r="B422" s="2">
        <v>94.4</v>
      </c>
      <c r="C422" s="4">
        <f t="shared" si="23"/>
        <v>3.1880977683316214E-3</v>
      </c>
      <c r="D422" s="4">
        <f t="shared" si="24"/>
        <v>8.256880733944949E-2</v>
      </c>
    </row>
    <row r="423" spans="1:4" x14ac:dyDescent="0.25">
      <c r="A423" s="3">
        <v>29983</v>
      </c>
      <c r="B423" s="2">
        <v>94.7</v>
      </c>
      <c r="C423" s="4">
        <f t="shared" si="23"/>
        <v>3.1779661016948513E-3</v>
      </c>
      <c r="D423" s="4">
        <f t="shared" si="24"/>
        <v>7.6136363636363669E-2</v>
      </c>
    </row>
    <row r="424" spans="1:4" x14ac:dyDescent="0.25">
      <c r="A424" s="3">
        <v>30011</v>
      </c>
      <c r="B424" s="2">
        <v>94.7</v>
      </c>
      <c r="C424" s="4">
        <f t="shared" si="23"/>
        <v>0</v>
      </c>
      <c r="D424" s="4">
        <f t="shared" si="24"/>
        <v>6.8848758465011484E-2</v>
      </c>
    </row>
    <row r="425" spans="1:4" x14ac:dyDescent="0.25">
      <c r="A425" s="3">
        <v>30042</v>
      </c>
      <c r="B425" s="2">
        <v>95</v>
      </c>
      <c r="C425" s="4">
        <f t="shared" si="23"/>
        <v>3.1678986272438703E-3</v>
      </c>
      <c r="D425" s="4">
        <f t="shared" si="24"/>
        <v>6.6217732884399583E-2</v>
      </c>
    </row>
    <row r="426" spans="1:4" x14ac:dyDescent="0.25">
      <c r="A426" s="3">
        <v>30072</v>
      </c>
      <c r="B426" s="2">
        <v>95.9</v>
      </c>
      <c r="C426" s="4">
        <f t="shared" si="23"/>
        <v>9.4736842105263008E-3</v>
      </c>
      <c r="D426" s="4">
        <f t="shared" si="24"/>
        <v>6.911928651059096E-2</v>
      </c>
    </row>
    <row r="427" spans="1:4" x14ac:dyDescent="0.25">
      <c r="A427" s="3">
        <v>30103</v>
      </c>
      <c r="B427" s="2">
        <v>97</v>
      </c>
      <c r="C427" s="4">
        <f t="shared" si="23"/>
        <v>1.1470281543274119E-2</v>
      </c>
      <c r="D427" s="4">
        <f t="shared" si="24"/>
        <v>7.182320441988943E-2</v>
      </c>
    </row>
    <row r="428" spans="1:4" x14ac:dyDescent="0.25">
      <c r="A428" s="3">
        <v>30133</v>
      </c>
      <c r="B428" s="2">
        <v>97.5</v>
      </c>
      <c r="C428" s="4">
        <f t="shared" si="23"/>
        <v>5.1546391752577136E-3</v>
      </c>
      <c r="D428" s="4">
        <f t="shared" si="24"/>
        <v>6.5573770491803351E-2</v>
      </c>
    </row>
    <row r="429" spans="1:4" x14ac:dyDescent="0.25">
      <c r="A429" s="3">
        <v>30164</v>
      </c>
      <c r="B429" s="2">
        <v>97.7</v>
      </c>
      <c r="C429" s="4">
        <f t="shared" si="23"/>
        <v>2.0512820512821328E-3</v>
      </c>
      <c r="D429" s="4">
        <f t="shared" si="24"/>
        <v>5.9652928416485951E-2</v>
      </c>
    </row>
    <row r="430" spans="1:4" x14ac:dyDescent="0.25">
      <c r="A430" s="3">
        <v>30195</v>
      </c>
      <c r="B430" s="2">
        <v>97.7</v>
      </c>
      <c r="C430" s="4">
        <f t="shared" si="23"/>
        <v>0</v>
      </c>
      <c r="D430" s="4">
        <f t="shared" si="24"/>
        <v>4.9409237379162363E-2</v>
      </c>
    </row>
    <row r="431" spans="1:4" x14ac:dyDescent="0.25">
      <c r="A431" s="3">
        <v>30225</v>
      </c>
      <c r="B431" s="2">
        <v>98.1</v>
      </c>
      <c r="C431" s="4">
        <f t="shared" si="23"/>
        <v>4.0941658137154668E-3</v>
      </c>
      <c r="D431" s="4">
        <f t="shared" si="24"/>
        <v>5.0321199143468887E-2</v>
      </c>
    </row>
    <row r="432" spans="1:4" x14ac:dyDescent="0.25">
      <c r="A432" s="3">
        <v>30256</v>
      </c>
      <c r="B432" s="2">
        <v>98</v>
      </c>
      <c r="C432" s="4">
        <f t="shared" si="23"/>
        <v>-1.0193679918449883E-3</v>
      </c>
      <c r="D432" s="4">
        <f t="shared" si="24"/>
        <v>4.4776119402985204E-2</v>
      </c>
    </row>
    <row r="433" spans="1:4" x14ac:dyDescent="0.25">
      <c r="A433" s="3">
        <v>30286</v>
      </c>
      <c r="B433" s="2">
        <v>97.7</v>
      </c>
      <c r="C433" s="4">
        <f t="shared" si="23"/>
        <v>-3.0612244897958441E-3</v>
      </c>
      <c r="D433" s="4">
        <f t="shared" si="24"/>
        <v>3.8257173219978791E-2</v>
      </c>
    </row>
    <row r="434" spans="1:4" x14ac:dyDescent="0.25">
      <c r="A434" s="3">
        <v>30317</v>
      </c>
      <c r="B434" s="2">
        <v>97.9</v>
      </c>
      <c r="C434" s="4">
        <f t="shared" si="23"/>
        <v>2.0470829068577334E-3</v>
      </c>
      <c r="D434" s="4">
        <f t="shared" si="24"/>
        <v>3.7076271186440746E-2</v>
      </c>
    </row>
    <row r="435" spans="1:4" x14ac:dyDescent="0.25">
      <c r="A435" s="3">
        <v>30348</v>
      </c>
      <c r="B435" s="2">
        <v>98</v>
      </c>
      <c r="C435" s="4">
        <f t="shared" si="23"/>
        <v>1.0214504596526286E-3</v>
      </c>
      <c r="D435" s="4">
        <f t="shared" si="24"/>
        <v>3.4846884899683239E-2</v>
      </c>
    </row>
    <row r="436" spans="1:4" x14ac:dyDescent="0.25">
      <c r="A436" s="3">
        <v>30376</v>
      </c>
      <c r="B436" s="2">
        <v>98.1</v>
      </c>
      <c r="C436" s="4">
        <f t="shared" si="23"/>
        <v>1.0204081632652073E-3</v>
      </c>
      <c r="D436" s="4">
        <f t="shared" si="24"/>
        <v>3.5902851108764455E-2</v>
      </c>
    </row>
    <row r="437" spans="1:4" x14ac:dyDescent="0.25">
      <c r="A437" s="3">
        <v>30407</v>
      </c>
      <c r="B437" s="2">
        <v>98.8</v>
      </c>
      <c r="C437" s="4">
        <f t="shared" si="23"/>
        <v>7.135575942915473E-3</v>
      </c>
      <c r="D437" s="4">
        <f t="shared" si="24"/>
        <v>4.0000000000000036E-2</v>
      </c>
    </row>
    <row r="438" spans="1:4" x14ac:dyDescent="0.25">
      <c r="A438" s="3">
        <v>30437</v>
      </c>
      <c r="B438" s="2">
        <v>99.2</v>
      </c>
      <c r="C438" s="4">
        <f t="shared" si="23"/>
        <v>4.0485829959515662E-3</v>
      </c>
      <c r="D438" s="4">
        <f t="shared" si="24"/>
        <v>3.4410844629822801E-2</v>
      </c>
    </row>
    <row r="439" spans="1:4" x14ac:dyDescent="0.25">
      <c r="A439" s="3">
        <v>30468</v>
      </c>
      <c r="B439" s="2">
        <v>99.4</v>
      </c>
      <c r="C439" s="4">
        <f t="shared" si="23"/>
        <v>2.0161290322580072E-3</v>
      </c>
      <c r="D439" s="4">
        <f t="shared" si="24"/>
        <v>2.4742268041237248E-2</v>
      </c>
    </row>
    <row r="440" spans="1:4" x14ac:dyDescent="0.25">
      <c r="A440" s="3">
        <v>30498</v>
      </c>
      <c r="B440" s="2">
        <v>99.8</v>
      </c>
      <c r="C440" s="4">
        <f t="shared" si="23"/>
        <v>4.0241448692150961E-3</v>
      </c>
      <c r="D440" s="4">
        <f t="shared" si="24"/>
        <v>2.3589743589743639E-2</v>
      </c>
    </row>
    <row r="441" spans="1:4" x14ac:dyDescent="0.25">
      <c r="A441" s="3">
        <v>30529</v>
      </c>
      <c r="B441" s="2">
        <v>100.1</v>
      </c>
      <c r="C441" s="4">
        <f t="shared" si="23"/>
        <v>3.0060120240480437E-3</v>
      </c>
      <c r="D441" s="4">
        <f t="shared" si="24"/>
        <v>2.4564994882292579E-2</v>
      </c>
    </row>
    <row r="442" spans="1:4" x14ac:dyDescent="0.25">
      <c r="A442" s="3">
        <v>30560</v>
      </c>
      <c r="B442" s="2">
        <v>100.4</v>
      </c>
      <c r="C442" s="4">
        <f t="shared" si="23"/>
        <v>2.9970029970030065E-3</v>
      </c>
      <c r="D442" s="4">
        <f t="shared" si="24"/>
        <v>2.763561924257929E-2</v>
      </c>
    </row>
    <row r="443" spans="1:4" x14ac:dyDescent="0.25">
      <c r="A443" s="3">
        <v>30590</v>
      </c>
      <c r="B443" s="2">
        <v>100.8</v>
      </c>
      <c r="C443" s="4">
        <f t="shared" si="23"/>
        <v>3.9840637450199168E-3</v>
      </c>
      <c r="D443" s="4">
        <f t="shared" si="24"/>
        <v>2.7522935779816571E-2</v>
      </c>
    </row>
    <row r="444" spans="1:4" x14ac:dyDescent="0.25">
      <c r="A444" s="3">
        <v>30621</v>
      </c>
      <c r="B444" s="2">
        <v>101.1</v>
      </c>
      <c r="C444" s="4">
        <f t="shared" si="23"/>
        <v>2.9761904761904656E-3</v>
      </c>
      <c r="D444" s="4">
        <f t="shared" si="24"/>
        <v>3.1632653061224536E-2</v>
      </c>
    </row>
    <row r="445" spans="1:4" x14ac:dyDescent="0.25">
      <c r="A445" s="3">
        <v>30651</v>
      </c>
      <c r="B445" s="2">
        <v>101.4</v>
      </c>
      <c r="C445" s="4">
        <f t="shared" si="23"/>
        <v>2.9673590504453173E-3</v>
      </c>
      <c r="D445" s="4">
        <f t="shared" si="24"/>
        <v>3.7871033776867957E-2</v>
      </c>
    </row>
    <row r="446" spans="1:4" x14ac:dyDescent="0.25">
      <c r="A446" s="3">
        <v>30682</v>
      </c>
      <c r="B446" s="2">
        <v>102.1</v>
      </c>
      <c r="C446" s="4">
        <f t="shared" si="23"/>
        <v>6.9033530571991353E-3</v>
      </c>
      <c r="D446" s="4">
        <f t="shared" si="24"/>
        <v>4.290091930541351E-2</v>
      </c>
    </row>
    <row r="447" spans="1:4" x14ac:dyDescent="0.25">
      <c r="A447" s="3">
        <v>30713</v>
      </c>
      <c r="B447" s="2">
        <v>102.6</v>
      </c>
      <c r="C447" s="4">
        <f t="shared" si="23"/>
        <v>4.8971596474045587E-3</v>
      </c>
      <c r="D447" s="4">
        <f t="shared" si="24"/>
        <v>4.6938775510203978E-2</v>
      </c>
    </row>
    <row r="448" spans="1:4" x14ac:dyDescent="0.25">
      <c r="A448" s="3">
        <v>30742</v>
      </c>
      <c r="B448" s="2">
        <v>102.9</v>
      </c>
      <c r="C448" s="4">
        <f t="shared" si="23"/>
        <v>2.9239766081872176E-3</v>
      </c>
      <c r="D448" s="4">
        <f t="shared" si="24"/>
        <v>4.8929663608562768E-2</v>
      </c>
    </row>
    <row r="449" spans="1:4" x14ac:dyDescent="0.25">
      <c r="A449" s="3">
        <v>30773</v>
      </c>
      <c r="B449" s="2">
        <v>103.3</v>
      </c>
      <c r="C449" s="4">
        <f t="shared" si="23"/>
        <v>3.8872691933915515E-3</v>
      </c>
      <c r="D449" s="4">
        <f t="shared" si="24"/>
        <v>4.5546558704453455E-2</v>
      </c>
    </row>
    <row r="450" spans="1:4" x14ac:dyDescent="0.25">
      <c r="A450" s="3">
        <v>30803</v>
      </c>
      <c r="B450" s="2">
        <v>103.5</v>
      </c>
      <c r="C450" s="4">
        <f t="shared" si="23"/>
        <v>1.9361084220717029E-3</v>
      </c>
      <c r="D450" s="4">
        <f t="shared" si="24"/>
        <v>4.3346774193548265E-2</v>
      </c>
    </row>
    <row r="451" spans="1:4" x14ac:dyDescent="0.25">
      <c r="A451" s="3">
        <v>30834</v>
      </c>
      <c r="B451" s="2">
        <v>103.7</v>
      </c>
      <c r="C451" s="4">
        <f t="shared" si="23"/>
        <v>1.9323671497584183E-3</v>
      </c>
      <c r="D451" s="4">
        <f t="shared" si="24"/>
        <v>4.3259557344064392E-2</v>
      </c>
    </row>
    <row r="452" spans="1:4" x14ac:dyDescent="0.25">
      <c r="A452" s="3">
        <v>30864</v>
      </c>
      <c r="B452" s="2">
        <v>104.1</v>
      </c>
      <c r="C452" s="4">
        <f t="shared" ref="C452:C515" si="25">B452/B451-1</f>
        <v>3.8572806171648377E-3</v>
      </c>
      <c r="D452" s="4">
        <f t="shared" si="24"/>
        <v>4.3086172344689366E-2</v>
      </c>
    </row>
    <row r="453" spans="1:4" x14ac:dyDescent="0.25">
      <c r="A453" s="3">
        <v>30895</v>
      </c>
      <c r="B453" s="2">
        <v>104.4</v>
      </c>
      <c r="C453" s="4">
        <f t="shared" si="25"/>
        <v>2.8818443804035088E-3</v>
      </c>
      <c r="D453" s="4">
        <f t="shared" si="24"/>
        <v>4.2957042957043168E-2</v>
      </c>
    </row>
    <row r="454" spans="1:4" x14ac:dyDescent="0.25">
      <c r="A454" s="3">
        <v>30926</v>
      </c>
      <c r="B454" s="2">
        <v>104.7</v>
      </c>
      <c r="C454" s="4">
        <f t="shared" si="25"/>
        <v>2.8735632183907178E-3</v>
      </c>
      <c r="D454" s="4">
        <f t="shared" si="24"/>
        <v>4.2828685258964105E-2</v>
      </c>
    </row>
    <row r="455" spans="1:4" x14ac:dyDescent="0.25">
      <c r="A455" s="3">
        <v>30956</v>
      </c>
      <c r="B455" s="2">
        <v>105.1</v>
      </c>
      <c r="C455" s="4">
        <f t="shared" si="25"/>
        <v>3.8204393505252288E-3</v>
      </c>
      <c r="D455" s="4">
        <f t="shared" si="24"/>
        <v>4.2658730158730229E-2</v>
      </c>
    </row>
    <row r="456" spans="1:4" x14ac:dyDescent="0.25">
      <c r="A456" s="3">
        <v>30987</v>
      </c>
      <c r="B456" s="2">
        <v>105.3</v>
      </c>
      <c r="C456" s="4">
        <f t="shared" si="25"/>
        <v>1.9029495718363432E-3</v>
      </c>
      <c r="D456" s="4">
        <f t="shared" si="24"/>
        <v>4.1543026706231556E-2</v>
      </c>
    </row>
    <row r="457" spans="1:4" x14ac:dyDescent="0.25">
      <c r="A457" s="3">
        <v>31017</v>
      </c>
      <c r="B457" s="2">
        <v>105.5</v>
      </c>
      <c r="C457" s="4">
        <f t="shared" si="25"/>
        <v>1.8993352326686086E-3</v>
      </c>
      <c r="D457" s="4">
        <f t="shared" si="24"/>
        <v>4.0433925049309538E-2</v>
      </c>
    </row>
    <row r="458" spans="1:4" x14ac:dyDescent="0.25">
      <c r="A458" s="3">
        <v>31048</v>
      </c>
      <c r="B458" s="2">
        <v>105.7</v>
      </c>
      <c r="C458" s="4">
        <f t="shared" si="25"/>
        <v>1.8957345971564177E-3</v>
      </c>
      <c r="D458" s="4">
        <f t="shared" si="24"/>
        <v>3.52595494613126E-2</v>
      </c>
    </row>
    <row r="459" spans="1:4" x14ac:dyDescent="0.25">
      <c r="A459" s="3">
        <v>31079</v>
      </c>
      <c r="B459" s="2">
        <v>106.3</v>
      </c>
      <c r="C459" s="4">
        <f t="shared" si="25"/>
        <v>5.6764427625353164E-3</v>
      </c>
      <c r="D459" s="4">
        <f t="shared" si="24"/>
        <v>3.6062378167641462E-2</v>
      </c>
    </row>
    <row r="460" spans="1:4" x14ac:dyDescent="0.25">
      <c r="A460" s="3">
        <v>31107</v>
      </c>
      <c r="B460" s="2">
        <v>106.8</v>
      </c>
      <c r="C460" s="4">
        <f t="shared" si="25"/>
        <v>4.7036688617121403E-3</v>
      </c>
      <c r="D460" s="4">
        <f t="shared" si="24"/>
        <v>3.790087463556846E-2</v>
      </c>
    </row>
    <row r="461" spans="1:4" x14ac:dyDescent="0.25">
      <c r="A461" s="3">
        <v>31138</v>
      </c>
      <c r="B461" s="2">
        <v>107</v>
      </c>
      <c r="C461" s="4">
        <f t="shared" si="25"/>
        <v>1.8726591760300781E-3</v>
      </c>
      <c r="D461" s="4">
        <f t="shared" si="24"/>
        <v>3.5818005808325282E-2</v>
      </c>
    </row>
    <row r="462" spans="1:4" x14ac:dyDescent="0.25">
      <c r="A462" s="3">
        <v>31168</v>
      </c>
      <c r="B462" s="2">
        <v>107.2</v>
      </c>
      <c r="C462" s="4">
        <f t="shared" si="25"/>
        <v>1.8691588785046953E-3</v>
      </c>
      <c r="D462" s="4">
        <f t="shared" si="24"/>
        <v>3.5748792270531515E-2</v>
      </c>
    </row>
    <row r="463" spans="1:4" x14ac:dyDescent="0.25">
      <c r="A463" s="3">
        <v>31199</v>
      </c>
      <c r="B463" s="2">
        <v>107.5</v>
      </c>
      <c r="C463" s="4">
        <f t="shared" si="25"/>
        <v>2.7985074626866169E-3</v>
      </c>
      <c r="D463" s="4">
        <f t="shared" ref="D463:D526" si="26">B463/B451-1</f>
        <v>3.6644165863066513E-2</v>
      </c>
    </row>
    <row r="464" spans="1:4" x14ac:dyDescent="0.25">
      <c r="A464" s="3">
        <v>31229</v>
      </c>
      <c r="B464" s="2">
        <v>107.7</v>
      </c>
      <c r="C464" s="4">
        <f t="shared" si="25"/>
        <v>1.8604651162790198E-3</v>
      </c>
      <c r="D464" s="4">
        <f t="shared" si="26"/>
        <v>3.4582132564841661E-2</v>
      </c>
    </row>
    <row r="465" spans="1:4" x14ac:dyDescent="0.25">
      <c r="A465" s="3">
        <v>31260</v>
      </c>
      <c r="B465" s="2">
        <v>107.9</v>
      </c>
      <c r="C465" s="4">
        <f t="shared" si="25"/>
        <v>1.8570102135562205E-3</v>
      </c>
      <c r="D465" s="4">
        <f t="shared" si="26"/>
        <v>3.3524904214559337E-2</v>
      </c>
    </row>
    <row r="466" spans="1:4" x14ac:dyDescent="0.25">
      <c r="A466" s="3">
        <v>31291</v>
      </c>
      <c r="B466" s="2">
        <v>108.1</v>
      </c>
      <c r="C466" s="4">
        <f t="shared" si="25"/>
        <v>1.853568118628246E-3</v>
      </c>
      <c r="D466" s="4">
        <f t="shared" si="26"/>
        <v>3.2473734479465E-2</v>
      </c>
    </row>
    <row r="467" spans="1:4" x14ac:dyDescent="0.25">
      <c r="A467" s="3">
        <v>31321</v>
      </c>
      <c r="B467" s="2">
        <v>108.5</v>
      </c>
      <c r="C467" s="4">
        <f t="shared" si="25"/>
        <v>3.7002775208141436E-3</v>
      </c>
      <c r="D467" s="4">
        <f t="shared" si="26"/>
        <v>3.2350142721217834E-2</v>
      </c>
    </row>
    <row r="468" spans="1:4" x14ac:dyDescent="0.25">
      <c r="A468" s="3">
        <v>31352</v>
      </c>
      <c r="B468" s="2">
        <v>109</v>
      </c>
      <c r="C468" s="4">
        <f t="shared" si="25"/>
        <v>4.6082949308756671E-3</v>
      </c>
      <c r="D468" s="4">
        <f t="shared" si="26"/>
        <v>3.5137701804368593E-2</v>
      </c>
    </row>
    <row r="469" spans="1:4" x14ac:dyDescent="0.25">
      <c r="A469" s="3">
        <v>31382</v>
      </c>
      <c r="B469" s="2">
        <v>109.5</v>
      </c>
      <c r="C469" s="4">
        <f t="shared" si="25"/>
        <v>4.5871559633028358E-3</v>
      </c>
      <c r="D469" s="4">
        <f t="shared" si="26"/>
        <v>3.7914691943127909E-2</v>
      </c>
    </row>
    <row r="470" spans="1:4" x14ac:dyDescent="0.25">
      <c r="A470" s="3">
        <v>31413</v>
      </c>
      <c r="B470" s="2">
        <v>109.9</v>
      </c>
      <c r="C470" s="4">
        <f t="shared" si="25"/>
        <v>3.6529680365298134E-3</v>
      </c>
      <c r="D470" s="4">
        <f t="shared" si="26"/>
        <v>3.9735099337748325E-2</v>
      </c>
    </row>
    <row r="471" spans="1:4" x14ac:dyDescent="0.25">
      <c r="A471" s="3">
        <v>31444</v>
      </c>
      <c r="B471" s="2">
        <v>109.7</v>
      </c>
      <c r="C471" s="4">
        <f t="shared" si="25"/>
        <v>-1.8198362147406888E-3</v>
      </c>
      <c r="D471" s="4">
        <f t="shared" si="26"/>
        <v>3.1984948259642598E-2</v>
      </c>
    </row>
    <row r="472" spans="1:4" x14ac:dyDescent="0.25">
      <c r="A472" s="3">
        <v>31472</v>
      </c>
      <c r="B472" s="2">
        <v>109.1</v>
      </c>
      <c r="C472" s="4">
        <f t="shared" si="25"/>
        <v>-5.4694621695533518E-3</v>
      </c>
      <c r="D472" s="4">
        <f t="shared" si="26"/>
        <v>2.1535580524344455E-2</v>
      </c>
    </row>
    <row r="473" spans="1:4" x14ac:dyDescent="0.25">
      <c r="A473" s="3">
        <v>31503</v>
      </c>
      <c r="B473" s="2">
        <v>108.7</v>
      </c>
      <c r="C473" s="4">
        <f t="shared" si="25"/>
        <v>-3.6663611365719273E-3</v>
      </c>
      <c r="D473" s="4">
        <f t="shared" si="26"/>
        <v>1.5887850467289688E-2</v>
      </c>
    </row>
    <row r="474" spans="1:4" x14ac:dyDescent="0.25">
      <c r="A474" s="3">
        <v>31533</v>
      </c>
      <c r="B474" s="2">
        <v>109</v>
      </c>
      <c r="C474" s="4">
        <f t="shared" si="25"/>
        <v>2.7598896044158661E-3</v>
      </c>
      <c r="D474" s="4">
        <f t="shared" si="26"/>
        <v>1.6791044776119479E-2</v>
      </c>
    </row>
    <row r="475" spans="1:4" x14ac:dyDescent="0.25">
      <c r="A475" s="3">
        <v>31564</v>
      </c>
      <c r="B475" s="2">
        <v>109.4</v>
      </c>
      <c r="C475" s="4">
        <f t="shared" si="25"/>
        <v>3.6697247706423131E-3</v>
      </c>
      <c r="D475" s="4">
        <f t="shared" si="26"/>
        <v>1.7674418604651132E-2</v>
      </c>
    </row>
    <row r="476" spans="1:4" x14ac:dyDescent="0.25">
      <c r="A476" s="3">
        <v>31594</v>
      </c>
      <c r="B476" s="2">
        <v>109.5</v>
      </c>
      <c r="C476" s="4">
        <f t="shared" si="25"/>
        <v>9.1407678244959101E-4</v>
      </c>
      <c r="D476" s="4">
        <f t="shared" si="26"/>
        <v>1.6713091922005541E-2</v>
      </c>
    </row>
    <row r="477" spans="1:4" x14ac:dyDescent="0.25">
      <c r="A477" s="3">
        <v>31625</v>
      </c>
      <c r="B477" s="2">
        <v>109.6</v>
      </c>
      <c r="C477" s="4">
        <f t="shared" si="25"/>
        <v>9.1324200913245335E-4</v>
      </c>
      <c r="D477" s="4">
        <f t="shared" si="26"/>
        <v>1.5755329008340979E-2</v>
      </c>
    </row>
    <row r="478" spans="1:4" x14ac:dyDescent="0.25">
      <c r="A478" s="3">
        <v>31656</v>
      </c>
      <c r="B478" s="2">
        <v>110</v>
      </c>
      <c r="C478" s="4">
        <f t="shared" si="25"/>
        <v>3.6496350364965124E-3</v>
      </c>
      <c r="D478" s="4">
        <f t="shared" si="26"/>
        <v>1.7576318223866849E-2</v>
      </c>
    </row>
    <row r="479" spans="1:4" x14ac:dyDescent="0.25">
      <c r="A479" s="3">
        <v>31686</v>
      </c>
      <c r="B479" s="2">
        <v>110.2</v>
      </c>
      <c r="C479" s="4">
        <f t="shared" si="25"/>
        <v>1.8181818181819409E-3</v>
      </c>
      <c r="D479" s="4">
        <f t="shared" si="26"/>
        <v>1.5668202764977046E-2</v>
      </c>
    </row>
    <row r="480" spans="1:4" x14ac:dyDescent="0.25">
      <c r="A480" s="3">
        <v>31717</v>
      </c>
      <c r="B480" s="2">
        <v>110.4</v>
      </c>
      <c r="C480" s="4">
        <f t="shared" si="25"/>
        <v>1.8148820326679971E-3</v>
      </c>
      <c r="D480" s="4">
        <f t="shared" si="26"/>
        <v>1.2844036697247763E-2</v>
      </c>
    </row>
    <row r="481" spans="1:4" x14ac:dyDescent="0.25">
      <c r="A481" s="3">
        <v>31747</v>
      </c>
      <c r="B481" s="2">
        <v>110.8</v>
      </c>
      <c r="C481" s="4">
        <f t="shared" si="25"/>
        <v>3.6231884057971175E-3</v>
      </c>
      <c r="D481" s="4">
        <f t="shared" si="26"/>
        <v>1.1872146118721449E-2</v>
      </c>
    </row>
    <row r="482" spans="1:4" x14ac:dyDescent="0.25">
      <c r="A482" s="3">
        <v>31778</v>
      </c>
      <c r="B482" s="2">
        <v>111.4</v>
      </c>
      <c r="C482" s="4">
        <f t="shared" si="25"/>
        <v>5.4151624548737232E-3</v>
      </c>
      <c r="D482" s="4">
        <f t="shared" si="26"/>
        <v>1.364877161055511E-2</v>
      </c>
    </row>
    <row r="483" spans="1:4" x14ac:dyDescent="0.25">
      <c r="A483" s="3">
        <v>31809</v>
      </c>
      <c r="B483" s="2">
        <v>111.8</v>
      </c>
      <c r="C483" s="4">
        <f t="shared" si="25"/>
        <v>3.5906642728904536E-3</v>
      </c>
      <c r="D483" s="4">
        <f t="shared" si="26"/>
        <v>1.9143117593436676E-2</v>
      </c>
    </row>
    <row r="484" spans="1:4" x14ac:dyDescent="0.25">
      <c r="A484" s="3">
        <v>31837</v>
      </c>
      <c r="B484" s="2">
        <v>112.2</v>
      </c>
      <c r="C484" s="4">
        <f t="shared" si="25"/>
        <v>3.5778175313059268E-3</v>
      </c>
      <c r="D484" s="4">
        <f t="shared" si="26"/>
        <v>2.8414298808432603E-2</v>
      </c>
    </row>
    <row r="485" spans="1:4" x14ac:dyDescent="0.25">
      <c r="A485" s="3">
        <v>31868</v>
      </c>
      <c r="B485" s="2">
        <v>112.7</v>
      </c>
      <c r="C485" s="4">
        <f t="shared" si="25"/>
        <v>4.4563279857396942E-3</v>
      </c>
      <c r="D485" s="4">
        <f t="shared" si="26"/>
        <v>3.6798528058877622E-2</v>
      </c>
    </row>
    <row r="486" spans="1:4" x14ac:dyDescent="0.25">
      <c r="A486" s="3">
        <v>31898</v>
      </c>
      <c r="B486" s="2">
        <v>113</v>
      </c>
      <c r="C486" s="4">
        <f t="shared" si="25"/>
        <v>2.6619343389528982E-3</v>
      </c>
      <c r="D486" s="4">
        <f t="shared" si="26"/>
        <v>3.669724770642202E-2</v>
      </c>
    </row>
    <row r="487" spans="1:4" x14ac:dyDescent="0.25">
      <c r="A487" s="3">
        <v>31929</v>
      </c>
      <c r="B487" s="2">
        <v>113.5</v>
      </c>
      <c r="C487" s="4">
        <f t="shared" si="25"/>
        <v>4.4247787610618428E-3</v>
      </c>
      <c r="D487" s="4">
        <f t="shared" si="26"/>
        <v>3.7477148080438782E-2</v>
      </c>
    </row>
    <row r="488" spans="1:4" x14ac:dyDescent="0.25">
      <c r="A488" s="3">
        <v>31959</v>
      </c>
      <c r="B488" s="2">
        <v>113.8</v>
      </c>
      <c r="C488" s="4">
        <f t="shared" si="25"/>
        <v>2.6431718061674658E-3</v>
      </c>
      <c r="D488" s="4">
        <f t="shared" si="26"/>
        <v>3.926940639269394E-2</v>
      </c>
    </row>
    <row r="489" spans="1:4" x14ac:dyDescent="0.25">
      <c r="A489" s="3">
        <v>31990</v>
      </c>
      <c r="B489" s="2">
        <v>114.3</v>
      </c>
      <c r="C489" s="4">
        <f t="shared" si="25"/>
        <v>4.3936731107205862E-3</v>
      </c>
      <c r="D489" s="4">
        <f t="shared" si="26"/>
        <v>4.2883211678832245E-2</v>
      </c>
    </row>
    <row r="490" spans="1:4" x14ac:dyDescent="0.25">
      <c r="A490" s="3">
        <v>32021</v>
      </c>
      <c r="B490" s="2">
        <v>114.7</v>
      </c>
      <c r="C490" s="4">
        <f t="shared" si="25"/>
        <v>3.4995625546807574E-3</v>
      </c>
      <c r="D490" s="4">
        <f t="shared" si="26"/>
        <v>4.2727272727272725E-2</v>
      </c>
    </row>
    <row r="491" spans="1:4" x14ac:dyDescent="0.25">
      <c r="A491" s="3">
        <v>32051</v>
      </c>
      <c r="B491" s="2">
        <v>115</v>
      </c>
      <c r="C491" s="4">
        <f t="shared" si="25"/>
        <v>2.6155187445509043E-3</v>
      </c>
      <c r="D491" s="4">
        <f t="shared" si="26"/>
        <v>4.3557168784029043E-2</v>
      </c>
    </row>
    <row r="492" spans="1:4" x14ac:dyDescent="0.25">
      <c r="A492" s="3">
        <v>32082</v>
      </c>
      <c r="B492" s="2">
        <v>115.4</v>
      </c>
      <c r="C492" s="4">
        <f t="shared" si="25"/>
        <v>3.4782608695653749E-3</v>
      </c>
      <c r="D492" s="4">
        <f t="shared" si="26"/>
        <v>4.5289855072463858E-2</v>
      </c>
    </row>
    <row r="493" spans="1:4" x14ac:dyDescent="0.25">
      <c r="A493" s="3">
        <v>32112</v>
      </c>
      <c r="B493" s="2">
        <v>115.6</v>
      </c>
      <c r="C493" s="4">
        <f t="shared" si="25"/>
        <v>1.7331022530329143E-3</v>
      </c>
      <c r="D493" s="4">
        <f t="shared" si="26"/>
        <v>4.3321299638989119E-2</v>
      </c>
    </row>
    <row r="494" spans="1:4" x14ac:dyDescent="0.25">
      <c r="A494" s="3">
        <v>32143</v>
      </c>
      <c r="B494" s="2">
        <v>116</v>
      </c>
      <c r="C494" s="4">
        <f t="shared" si="25"/>
        <v>3.4602076124568004E-3</v>
      </c>
      <c r="D494" s="4">
        <f t="shared" si="26"/>
        <v>4.1292639138240439E-2</v>
      </c>
    </row>
    <row r="495" spans="1:4" x14ac:dyDescent="0.25">
      <c r="A495" s="3">
        <v>32174</v>
      </c>
      <c r="B495" s="2">
        <v>116.2</v>
      </c>
      <c r="C495" s="4">
        <f t="shared" si="25"/>
        <v>1.7241379310344307E-3</v>
      </c>
      <c r="D495" s="4">
        <f t="shared" si="26"/>
        <v>3.9355992844364973E-2</v>
      </c>
    </row>
    <row r="496" spans="1:4" x14ac:dyDescent="0.25">
      <c r="A496" s="3">
        <v>32203</v>
      </c>
      <c r="B496" s="2">
        <v>116.5</v>
      </c>
      <c r="C496" s="4">
        <f t="shared" si="25"/>
        <v>2.5817555938036918E-3</v>
      </c>
      <c r="D496" s="4">
        <f t="shared" si="26"/>
        <v>3.8324420677361859E-2</v>
      </c>
    </row>
    <row r="497" spans="1:4" x14ac:dyDescent="0.25">
      <c r="A497" s="3">
        <v>32234</v>
      </c>
      <c r="B497" s="2">
        <v>117.2</v>
      </c>
      <c r="C497" s="4">
        <f t="shared" si="25"/>
        <v>6.0085836909871126E-3</v>
      </c>
      <c r="D497" s="4">
        <f t="shared" si="26"/>
        <v>3.9929015084294583E-2</v>
      </c>
    </row>
    <row r="498" spans="1:4" x14ac:dyDescent="0.25">
      <c r="A498" s="3">
        <v>32264</v>
      </c>
      <c r="B498" s="2">
        <v>117.5</v>
      </c>
      <c r="C498" s="4">
        <f t="shared" si="25"/>
        <v>2.5597269624573205E-3</v>
      </c>
      <c r="D498" s="4">
        <f t="shared" si="26"/>
        <v>3.9823008849557473E-2</v>
      </c>
    </row>
    <row r="499" spans="1:4" x14ac:dyDescent="0.25">
      <c r="A499" s="3">
        <v>32295</v>
      </c>
      <c r="B499" s="2">
        <v>118</v>
      </c>
      <c r="C499" s="4">
        <f t="shared" si="25"/>
        <v>4.2553191489360653E-3</v>
      </c>
      <c r="D499" s="4">
        <f t="shared" si="26"/>
        <v>3.9647577092511099E-2</v>
      </c>
    </row>
    <row r="500" spans="1:4" x14ac:dyDescent="0.25">
      <c r="A500" s="3">
        <v>32325</v>
      </c>
      <c r="B500" s="2">
        <v>118.5</v>
      </c>
      <c r="C500" s="4">
        <f t="shared" si="25"/>
        <v>4.237288135593209E-3</v>
      </c>
      <c r="D500" s="4">
        <f t="shared" si="26"/>
        <v>4.1300527240773377E-2</v>
      </c>
    </row>
    <row r="501" spans="1:4" x14ac:dyDescent="0.25">
      <c r="A501" s="3">
        <v>32356</v>
      </c>
      <c r="B501" s="2">
        <v>119</v>
      </c>
      <c r="C501" s="4">
        <f t="shared" si="25"/>
        <v>4.2194092827003704E-3</v>
      </c>
      <c r="D501" s="4">
        <f t="shared" si="26"/>
        <v>4.1119860017497789E-2</v>
      </c>
    </row>
    <row r="502" spans="1:4" x14ac:dyDescent="0.25">
      <c r="A502" s="3">
        <v>32387</v>
      </c>
      <c r="B502" s="2">
        <v>119.5</v>
      </c>
      <c r="C502" s="4">
        <f t="shared" si="25"/>
        <v>4.2016806722688926E-3</v>
      </c>
      <c r="D502" s="4">
        <f t="shared" si="26"/>
        <v>4.1848299912816023E-2</v>
      </c>
    </row>
    <row r="503" spans="1:4" x14ac:dyDescent="0.25">
      <c r="A503" s="3">
        <v>32417</v>
      </c>
      <c r="B503" s="2">
        <v>119.9</v>
      </c>
      <c r="C503" s="4">
        <f t="shared" si="25"/>
        <v>3.3472803347280866E-3</v>
      </c>
      <c r="D503" s="4">
        <f t="shared" si="26"/>
        <v>4.2608695652174067E-2</v>
      </c>
    </row>
    <row r="504" spans="1:4" x14ac:dyDescent="0.25">
      <c r="A504" s="3">
        <v>32448</v>
      </c>
      <c r="B504" s="2">
        <v>120.3</v>
      </c>
      <c r="C504" s="4">
        <f t="shared" si="25"/>
        <v>3.3361134278564464E-3</v>
      </c>
      <c r="D504" s="4">
        <f t="shared" si="26"/>
        <v>4.2461005199306623E-2</v>
      </c>
    </row>
    <row r="505" spans="1:4" x14ac:dyDescent="0.25">
      <c r="A505" s="3">
        <v>32478</v>
      </c>
      <c r="B505" s="2">
        <v>120.7</v>
      </c>
      <c r="C505" s="4">
        <f t="shared" si="25"/>
        <v>3.3250207813799726E-3</v>
      </c>
      <c r="D505" s="4">
        <f t="shared" si="26"/>
        <v>4.4117647058823595E-2</v>
      </c>
    </row>
    <row r="506" spans="1:4" x14ac:dyDescent="0.25">
      <c r="A506" s="3">
        <v>32509</v>
      </c>
      <c r="B506" s="2">
        <v>121.2</v>
      </c>
      <c r="C506" s="4">
        <f t="shared" si="25"/>
        <v>4.1425020712511085E-3</v>
      </c>
      <c r="D506" s="4">
        <f t="shared" si="26"/>
        <v>4.482758620689653E-2</v>
      </c>
    </row>
    <row r="507" spans="1:4" x14ac:dyDescent="0.25">
      <c r="A507" s="3">
        <v>32540</v>
      </c>
      <c r="B507" s="2">
        <v>121.6</v>
      </c>
      <c r="C507" s="4">
        <f t="shared" si="25"/>
        <v>3.3003300330032292E-3</v>
      </c>
      <c r="D507" s="4">
        <f t="shared" si="26"/>
        <v>4.6471600688468007E-2</v>
      </c>
    </row>
    <row r="508" spans="1:4" x14ac:dyDescent="0.25">
      <c r="A508" s="3">
        <v>32568</v>
      </c>
      <c r="B508" s="2">
        <v>122.2</v>
      </c>
      <c r="C508" s="4">
        <f t="shared" si="25"/>
        <v>4.9342105263159297E-3</v>
      </c>
      <c r="D508" s="4">
        <f t="shared" si="26"/>
        <v>4.8927038626609409E-2</v>
      </c>
    </row>
    <row r="509" spans="1:4" x14ac:dyDescent="0.25">
      <c r="A509" s="3">
        <v>32599</v>
      </c>
      <c r="B509" s="2">
        <v>123.1</v>
      </c>
      <c r="C509" s="4">
        <f t="shared" si="25"/>
        <v>7.3649754500817455E-3</v>
      </c>
      <c r="D509" s="4">
        <f t="shared" si="26"/>
        <v>5.0341296928327672E-2</v>
      </c>
    </row>
    <row r="510" spans="1:4" x14ac:dyDescent="0.25">
      <c r="A510" s="3">
        <v>32629</v>
      </c>
      <c r="B510" s="2">
        <v>123.7</v>
      </c>
      <c r="C510" s="4">
        <f t="shared" si="25"/>
        <v>4.8740861088547582E-3</v>
      </c>
      <c r="D510" s="4">
        <f t="shared" si="26"/>
        <v>5.2765957446808454E-2</v>
      </c>
    </row>
    <row r="511" spans="1:4" x14ac:dyDescent="0.25">
      <c r="A511" s="3">
        <v>32660</v>
      </c>
      <c r="B511" s="2">
        <v>124.1</v>
      </c>
      <c r="C511" s="4">
        <f t="shared" si="25"/>
        <v>3.2336297493935628E-3</v>
      </c>
      <c r="D511" s="4">
        <f t="shared" si="26"/>
        <v>5.1694915254237195E-2</v>
      </c>
    </row>
    <row r="512" spans="1:4" x14ac:dyDescent="0.25">
      <c r="A512" s="3">
        <v>32690</v>
      </c>
      <c r="B512" s="2">
        <v>124.5</v>
      </c>
      <c r="C512" s="4">
        <f t="shared" si="25"/>
        <v>3.2232070910556132E-3</v>
      </c>
      <c r="D512" s="4">
        <f t="shared" si="26"/>
        <v>5.0632911392405111E-2</v>
      </c>
    </row>
    <row r="513" spans="1:4" x14ac:dyDescent="0.25">
      <c r="A513" s="3">
        <v>32721</v>
      </c>
      <c r="B513" s="2">
        <v>124.5</v>
      </c>
      <c r="C513" s="4">
        <f t="shared" si="25"/>
        <v>0</v>
      </c>
      <c r="D513" s="4">
        <f t="shared" si="26"/>
        <v>4.6218487394958041E-2</v>
      </c>
    </row>
    <row r="514" spans="1:4" x14ac:dyDescent="0.25">
      <c r="A514" s="3">
        <v>32752</v>
      </c>
      <c r="B514" s="2">
        <v>124.8</v>
      </c>
      <c r="C514" s="4">
        <f t="shared" si="25"/>
        <v>2.4096385542169418E-3</v>
      </c>
      <c r="D514" s="4">
        <f t="shared" si="26"/>
        <v>4.435146443514637E-2</v>
      </c>
    </row>
    <row r="515" spans="1:4" x14ac:dyDescent="0.25">
      <c r="A515" s="3">
        <v>32782</v>
      </c>
      <c r="B515" s="2">
        <v>125.4</v>
      </c>
      <c r="C515" s="4">
        <f t="shared" si="25"/>
        <v>4.8076923076922906E-3</v>
      </c>
      <c r="D515" s="4">
        <f t="shared" si="26"/>
        <v>4.587155963302747E-2</v>
      </c>
    </row>
    <row r="516" spans="1:4" x14ac:dyDescent="0.25">
      <c r="A516" s="3">
        <v>32813</v>
      </c>
      <c r="B516" s="2">
        <v>125.9</v>
      </c>
      <c r="C516" s="4">
        <f t="shared" ref="C516:C579" si="27">B516/B515-1</f>
        <v>3.9872408293459838E-3</v>
      </c>
      <c r="D516" s="4">
        <f t="shared" si="26"/>
        <v>4.6550290939318506E-2</v>
      </c>
    </row>
    <row r="517" spans="1:4" x14ac:dyDescent="0.25">
      <c r="A517" s="3">
        <v>32843</v>
      </c>
      <c r="B517" s="2">
        <v>126.3</v>
      </c>
      <c r="C517" s="4">
        <f t="shared" si="27"/>
        <v>3.1771247021445959E-3</v>
      </c>
      <c r="D517" s="4">
        <f t="shared" si="26"/>
        <v>4.6396023198011616E-2</v>
      </c>
    </row>
    <row r="518" spans="1:4" x14ac:dyDescent="0.25">
      <c r="A518" s="3">
        <v>32874</v>
      </c>
      <c r="B518" s="2">
        <v>127.5</v>
      </c>
      <c r="C518" s="4">
        <f t="shared" si="27"/>
        <v>9.5011876484560887E-3</v>
      </c>
      <c r="D518" s="4">
        <f t="shared" si="26"/>
        <v>5.1980198019802026E-2</v>
      </c>
    </row>
    <row r="519" spans="1:4" x14ac:dyDescent="0.25">
      <c r="A519" s="3">
        <v>32905</v>
      </c>
      <c r="B519" s="2">
        <v>128</v>
      </c>
      <c r="C519" s="4">
        <f t="shared" si="27"/>
        <v>3.9215686274509665E-3</v>
      </c>
      <c r="D519" s="4">
        <f t="shared" si="26"/>
        <v>5.2631578947368363E-2</v>
      </c>
    </row>
    <row r="520" spans="1:4" x14ac:dyDescent="0.25">
      <c r="A520" s="3">
        <v>32933</v>
      </c>
      <c r="B520" s="2">
        <v>128.6</v>
      </c>
      <c r="C520" s="4">
        <f t="shared" si="27"/>
        <v>4.6874999999999556E-3</v>
      </c>
      <c r="D520" s="4">
        <f t="shared" si="26"/>
        <v>5.237315875613735E-2</v>
      </c>
    </row>
    <row r="521" spans="1:4" x14ac:dyDescent="0.25">
      <c r="A521" s="3">
        <v>32964</v>
      </c>
      <c r="B521" s="2">
        <v>128.9</v>
      </c>
      <c r="C521" s="4">
        <f t="shared" si="27"/>
        <v>2.332814930015692E-3</v>
      </c>
      <c r="D521" s="4">
        <f t="shared" si="26"/>
        <v>4.7116165718927849E-2</v>
      </c>
    </row>
    <row r="522" spans="1:4" x14ac:dyDescent="0.25">
      <c r="A522" s="3">
        <v>32994</v>
      </c>
      <c r="B522" s="2">
        <v>129.1</v>
      </c>
      <c r="C522" s="4">
        <f t="shared" si="27"/>
        <v>1.5515903801395226E-3</v>
      </c>
      <c r="D522" s="4">
        <f t="shared" si="26"/>
        <v>4.3654001616814764E-2</v>
      </c>
    </row>
    <row r="523" spans="1:4" x14ac:dyDescent="0.25">
      <c r="A523" s="3">
        <v>33025</v>
      </c>
      <c r="B523" s="2">
        <v>129.9</v>
      </c>
      <c r="C523" s="4">
        <f t="shared" si="27"/>
        <v>6.1967467079784289E-3</v>
      </c>
      <c r="D523" s="4">
        <f t="shared" si="26"/>
        <v>4.6736502820306391E-2</v>
      </c>
    </row>
    <row r="524" spans="1:4" x14ac:dyDescent="0.25">
      <c r="A524" s="3">
        <v>33055</v>
      </c>
      <c r="B524" s="2">
        <v>130.5</v>
      </c>
      <c r="C524" s="4">
        <f t="shared" si="27"/>
        <v>4.6189376443417363E-3</v>
      </c>
      <c r="D524" s="4">
        <f t="shared" si="26"/>
        <v>4.8192771084337283E-2</v>
      </c>
    </row>
    <row r="525" spans="1:4" x14ac:dyDescent="0.25">
      <c r="A525" s="3">
        <v>33086</v>
      </c>
      <c r="B525" s="2">
        <v>131.6</v>
      </c>
      <c r="C525" s="4">
        <f t="shared" si="27"/>
        <v>8.4291187739462536E-3</v>
      </c>
      <c r="D525" s="4">
        <f t="shared" si="26"/>
        <v>5.7028112449799107E-2</v>
      </c>
    </row>
    <row r="526" spans="1:4" x14ac:dyDescent="0.25">
      <c r="A526" s="3">
        <v>33117</v>
      </c>
      <c r="B526" s="2">
        <v>132.5</v>
      </c>
      <c r="C526" s="4">
        <f t="shared" si="27"/>
        <v>6.8389057750759541E-3</v>
      </c>
      <c r="D526" s="4">
        <f t="shared" si="26"/>
        <v>6.1698717948718063E-2</v>
      </c>
    </row>
    <row r="527" spans="1:4" x14ac:dyDescent="0.25">
      <c r="A527" s="3">
        <v>33147</v>
      </c>
      <c r="B527" s="2">
        <v>133.4</v>
      </c>
      <c r="C527" s="4">
        <f t="shared" si="27"/>
        <v>6.792452830188811E-3</v>
      </c>
      <c r="D527" s="4">
        <f t="shared" ref="D527:D590" si="28">B527/B515-1</f>
        <v>6.3795853269537517E-2</v>
      </c>
    </row>
    <row r="528" spans="1:4" x14ac:dyDescent="0.25">
      <c r="A528" s="3">
        <v>33178</v>
      </c>
      <c r="B528" s="2">
        <v>133.69999999999999</v>
      </c>
      <c r="C528" s="4">
        <f t="shared" si="27"/>
        <v>2.2488755622187551E-3</v>
      </c>
      <c r="D528" s="4">
        <f t="shared" si="28"/>
        <v>6.1953931691818731E-2</v>
      </c>
    </row>
    <row r="529" spans="1:4" x14ac:dyDescent="0.25">
      <c r="A529" s="3">
        <v>33208</v>
      </c>
      <c r="B529" s="2">
        <v>134.19999999999999</v>
      </c>
      <c r="C529" s="4">
        <f t="shared" si="27"/>
        <v>3.7397157816005944E-3</v>
      </c>
      <c r="D529" s="4">
        <f t="shared" si="28"/>
        <v>6.2549485352335621E-2</v>
      </c>
    </row>
    <row r="530" spans="1:4" x14ac:dyDescent="0.25">
      <c r="A530" s="3">
        <v>33239</v>
      </c>
      <c r="B530" s="2">
        <v>134.69999999999999</v>
      </c>
      <c r="C530" s="4">
        <f t="shared" si="27"/>
        <v>3.7257824143070994E-3</v>
      </c>
      <c r="D530" s="4">
        <f t="shared" si="28"/>
        <v>5.647058823529405E-2</v>
      </c>
    </row>
    <row r="531" spans="1:4" x14ac:dyDescent="0.25">
      <c r="A531" s="3">
        <v>33270</v>
      </c>
      <c r="B531" s="2">
        <v>134.80000000000001</v>
      </c>
      <c r="C531" s="4">
        <f t="shared" si="27"/>
        <v>7.423904974017681E-4</v>
      </c>
      <c r="D531" s="4">
        <f t="shared" si="28"/>
        <v>5.3125000000000089E-2</v>
      </c>
    </row>
    <row r="532" spans="1:4" x14ac:dyDescent="0.25">
      <c r="A532" s="3">
        <v>33298</v>
      </c>
      <c r="B532" s="2">
        <v>134.80000000000001</v>
      </c>
      <c r="C532" s="4">
        <f t="shared" si="27"/>
        <v>0</v>
      </c>
      <c r="D532" s="4">
        <f t="shared" si="28"/>
        <v>4.8211508553654969E-2</v>
      </c>
    </row>
    <row r="533" spans="1:4" x14ac:dyDescent="0.25">
      <c r="A533" s="3">
        <v>33329</v>
      </c>
      <c r="B533" s="2">
        <v>135.1</v>
      </c>
      <c r="C533" s="4">
        <f t="shared" si="27"/>
        <v>2.225519287833766E-3</v>
      </c>
      <c r="D533" s="4">
        <f t="shared" si="28"/>
        <v>4.8099301784328752E-2</v>
      </c>
    </row>
    <row r="534" spans="1:4" x14ac:dyDescent="0.25">
      <c r="A534" s="3">
        <v>33359</v>
      </c>
      <c r="B534" s="2">
        <v>135.6</v>
      </c>
      <c r="C534" s="4">
        <f t="shared" si="27"/>
        <v>3.7009622501851247E-3</v>
      </c>
      <c r="D534" s="4">
        <f t="shared" si="28"/>
        <v>5.0348567002323819E-2</v>
      </c>
    </row>
    <row r="535" spans="1:4" x14ac:dyDescent="0.25">
      <c r="A535" s="3">
        <v>33390</v>
      </c>
      <c r="B535" s="2">
        <v>136</v>
      </c>
      <c r="C535" s="4">
        <f t="shared" si="27"/>
        <v>2.9498525073747839E-3</v>
      </c>
      <c r="D535" s="4">
        <f t="shared" si="28"/>
        <v>4.6959199384141614E-2</v>
      </c>
    </row>
    <row r="536" spans="1:4" x14ac:dyDescent="0.25">
      <c r="A536" s="3">
        <v>33420</v>
      </c>
      <c r="B536" s="2">
        <v>136.19999999999999</v>
      </c>
      <c r="C536" s="4">
        <f t="shared" si="27"/>
        <v>1.4705882352941124E-3</v>
      </c>
      <c r="D536" s="4">
        <f t="shared" si="28"/>
        <v>4.3678160919540243E-2</v>
      </c>
    </row>
    <row r="537" spans="1:4" x14ac:dyDescent="0.25">
      <c r="A537" s="3">
        <v>33451</v>
      </c>
      <c r="B537" s="2">
        <v>136.6</v>
      </c>
      <c r="C537" s="4">
        <f t="shared" si="27"/>
        <v>2.936857562408246E-3</v>
      </c>
      <c r="D537" s="4">
        <f t="shared" si="28"/>
        <v>3.7993920972644313E-2</v>
      </c>
    </row>
    <row r="538" spans="1:4" x14ac:dyDescent="0.25">
      <c r="A538" s="3">
        <v>33482</v>
      </c>
      <c r="B538" s="2">
        <v>137</v>
      </c>
      <c r="C538" s="4">
        <f t="shared" si="27"/>
        <v>2.9282576866764831E-3</v>
      </c>
      <c r="D538" s="4">
        <f t="shared" si="28"/>
        <v>3.3962264150943389E-2</v>
      </c>
    </row>
    <row r="539" spans="1:4" x14ac:dyDescent="0.25">
      <c r="A539" s="3">
        <v>33512</v>
      </c>
      <c r="B539" s="2">
        <v>137.19999999999999</v>
      </c>
      <c r="C539" s="4">
        <f t="shared" si="27"/>
        <v>1.4598540145984717E-3</v>
      </c>
      <c r="D539" s="4">
        <f t="shared" si="28"/>
        <v>2.8485757121439192E-2</v>
      </c>
    </row>
    <row r="540" spans="1:4" x14ac:dyDescent="0.25">
      <c r="A540" s="3">
        <v>33543</v>
      </c>
      <c r="B540" s="2">
        <v>137.80000000000001</v>
      </c>
      <c r="C540" s="4">
        <f t="shared" si="27"/>
        <v>4.3731778425657453E-3</v>
      </c>
      <c r="D540" s="4">
        <f t="shared" si="28"/>
        <v>3.0665669409125185E-2</v>
      </c>
    </row>
    <row r="541" spans="1:4" x14ac:dyDescent="0.25">
      <c r="A541" s="3">
        <v>33573</v>
      </c>
      <c r="B541" s="2">
        <v>138.19999999999999</v>
      </c>
      <c r="C541" s="4">
        <f t="shared" si="27"/>
        <v>2.9027576197386828E-3</v>
      </c>
      <c r="D541" s="4">
        <f t="shared" si="28"/>
        <v>2.9806259314456129E-2</v>
      </c>
    </row>
    <row r="542" spans="1:4" x14ac:dyDescent="0.25">
      <c r="A542" s="3">
        <v>33604</v>
      </c>
      <c r="B542" s="2">
        <v>138.30000000000001</v>
      </c>
      <c r="C542" s="4">
        <f t="shared" si="27"/>
        <v>7.2358900144742222E-4</v>
      </c>
      <c r="D542" s="4">
        <f t="shared" si="28"/>
        <v>2.6726057906458989E-2</v>
      </c>
    </row>
    <row r="543" spans="1:4" x14ac:dyDescent="0.25">
      <c r="A543" s="3">
        <v>33635</v>
      </c>
      <c r="B543" s="2">
        <v>138.6</v>
      </c>
      <c r="C543" s="4">
        <f t="shared" si="27"/>
        <v>2.1691973969630851E-3</v>
      </c>
      <c r="D543" s="4">
        <f t="shared" si="28"/>
        <v>2.8189910979228294E-2</v>
      </c>
    </row>
    <row r="544" spans="1:4" x14ac:dyDescent="0.25">
      <c r="A544" s="3">
        <v>33664</v>
      </c>
      <c r="B544" s="2">
        <v>139.1</v>
      </c>
      <c r="C544" s="4">
        <f t="shared" si="27"/>
        <v>3.6075036075036149E-3</v>
      </c>
      <c r="D544" s="4">
        <f t="shared" si="28"/>
        <v>3.1899109792284719E-2</v>
      </c>
    </row>
    <row r="545" spans="1:4" x14ac:dyDescent="0.25">
      <c r="A545" s="3">
        <v>33695</v>
      </c>
      <c r="B545" s="2">
        <v>139.4</v>
      </c>
      <c r="C545" s="4">
        <f t="shared" si="27"/>
        <v>2.1567217828901697E-3</v>
      </c>
      <c r="D545" s="4">
        <f t="shared" si="28"/>
        <v>3.1828275351591495E-2</v>
      </c>
    </row>
    <row r="546" spans="1:4" x14ac:dyDescent="0.25">
      <c r="A546" s="3">
        <v>33725</v>
      </c>
      <c r="B546" s="2">
        <v>139.69999999999999</v>
      </c>
      <c r="C546" s="4">
        <f t="shared" si="27"/>
        <v>2.1520803443326741E-3</v>
      </c>
      <c r="D546" s="4">
        <f t="shared" si="28"/>
        <v>3.0235988200590036E-2</v>
      </c>
    </row>
    <row r="547" spans="1:4" x14ac:dyDescent="0.25">
      <c r="A547" s="3">
        <v>33756</v>
      </c>
      <c r="B547" s="2">
        <v>140.1</v>
      </c>
      <c r="C547" s="4">
        <f t="shared" si="27"/>
        <v>2.8632784538296097E-3</v>
      </c>
      <c r="D547" s="4">
        <f t="shared" si="28"/>
        <v>3.0147058823529305E-2</v>
      </c>
    </row>
    <row r="548" spans="1:4" x14ac:dyDescent="0.25">
      <c r="A548" s="3">
        <v>33786</v>
      </c>
      <c r="B548" s="2">
        <v>140.5</v>
      </c>
      <c r="C548" s="4">
        <f t="shared" si="27"/>
        <v>2.855103497501732E-3</v>
      </c>
      <c r="D548" s="4">
        <f t="shared" si="28"/>
        <v>3.1571218795888534E-2</v>
      </c>
    </row>
    <row r="549" spans="1:4" x14ac:dyDescent="0.25">
      <c r="A549" s="3">
        <v>33817</v>
      </c>
      <c r="B549" s="2">
        <v>140.80000000000001</v>
      </c>
      <c r="C549" s="4">
        <f t="shared" si="27"/>
        <v>2.135231316725994E-3</v>
      </c>
      <c r="D549" s="4">
        <f t="shared" si="28"/>
        <v>3.0746705710102518E-2</v>
      </c>
    </row>
    <row r="550" spans="1:4" x14ac:dyDescent="0.25">
      <c r="A550" s="3">
        <v>33848</v>
      </c>
      <c r="B550" s="2">
        <v>141.1</v>
      </c>
      <c r="C550" s="4">
        <f t="shared" si="27"/>
        <v>2.1306818181816567E-3</v>
      </c>
      <c r="D550" s="4">
        <f t="shared" si="28"/>
        <v>2.9927007299270114E-2</v>
      </c>
    </row>
    <row r="551" spans="1:4" x14ac:dyDescent="0.25">
      <c r="A551" s="3">
        <v>33878</v>
      </c>
      <c r="B551" s="2">
        <v>141.69999999999999</v>
      </c>
      <c r="C551" s="4">
        <f t="shared" si="27"/>
        <v>4.2523033309709302E-3</v>
      </c>
      <c r="D551" s="4">
        <f t="shared" si="28"/>
        <v>3.2798833819241979E-2</v>
      </c>
    </row>
    <row r="552" spans="1:4" x14ac:dyDescent="0.25">
      <c r="A552" s="3">
        <v>33909</v>
      </c>
      <c r="B552" s="2">
        <v>142.1</v>
      </c>
      <c r="C552" s="4">
        <f t="shared" si="27"/>
        <v>2.8228652081863093E-3</v>
      </c>
      <c r="D552" s="4">
        <f t="shared" si="28"/>
        <v>3.1204644412191396E-2</v>
      </c>
    </row>
    <row r="553" spans="1:4" x14ac:dyDescent="0.25">
      <c r="A553" s="3">
        <v>33939</v>
      </c>
      <c r="B553" s="2">
        <v>142.30000000000001</v>
      </c>
      <c r="C553" s="4">
        <f t="shared" si="27"/>
        <v>1.4074595355384467E-3</v>
      </c>
      <c r="D553" s="4">
        <f t="shared" si="28"/>
        <v>2.9667149059334541E-2</v>
      </c>
    </row>
    <row r="554" spans="1:4" x14ac:dyDescent="0.25">
      <c r="A554" s="3">
        <v>33970</v>
      </c>
      <c r="B554" s="2">
        <v>142.80000000000001</v>
      </c>
      <c r="C554" s="4">
        <f t="shared" si="27"/>
        <v>3.5137034434293835E-3</v>
      </c>
      <c r="D554" s="4">
        <f t="shared" si="28"/>
        <v>3.2537960954446943E-2</v>
      </c>
    </row>
    <row r="555" spans="1:4" x14ac:dyDescent="0.25">
      <c r="A555" s="3">
        <v>34001</v>
      </c>
      <c r="B555" s="2">
        <v>143.1</v>
      </c>
      <c r="C555" s="4">
        <f t="shared" si="27"/>
        <v>2.1008403361342243E-3</v>
      </c>
      <c r="D555" s="4">
        <f t="shared" si="28"/>
        <v>3.2467532467532534E-2</v>
      </c>
    </row>
    <row r="556" spans="1:4" x14ac:dyDescent="0.25">
      <c r="A556" s="3">
        <v>34029</v>
      </c>
      <c r="B556" s="2">
        <v>143.30000000000001</v>
      </c>
      <c r="C556" s="4">
        <f t="shared" si="27"/>
        <v>1.3976240391335715E-3</v>
      </c>
      <c r="D556" s="4">
        <f t="shared" si="28"/>
        <v>3.0194104960460155E-2</v>
      </c>
    </row>
    <row r="557" spans="1:4" x14ac:dyDescent="0.25">
      <c r="A557" s="3">
        <v>34060</v>
      </c>
      <c r="B557" s="2">
        <v>143.80000000000001</v>
      </c>
      <c r="C557" s="4">
        <f t="shared" si="27"/>
        <v>3.4891835310537633E-3</v>
      </c>
      <c r="D557" s="4">
        <f t="shared" si="28"/>
        <v>3.1563845050215145E-2</v>
      </c>
    </row>
    <row r="558" spans="1:4" x14ac:dyDescent="0.25">
      <c r="A558" s="3">
        <v>34090</v>
      </c>
      <c r="B558" s="2">
        <v>144.19999999999999</v>
      </c>
      <c r="C558" s="4">
        <f t="shared" si="27"/>
        <v>2.7816411682890507E-3</v>
      </c>
      <c r="D558" s="4">
        <f t="shared" si="28"/>
        <v>3.2211882605583497E-2</v>
      </c>
    </row>
    <row r="559" spans="1:4" x14ac:dyDescent="0.25">
      <c r="A559" s="3">
        <v>34121</v>
      </c>
      <c r="B559" s="2">
        <v>144.30000000000001</v>
      </c>
      <c r="C559" s="4">
        <f t="shared" si="27"/>
        <v>6.9348127600576959E-4</v>
      </c>
      <c r="D559" s="4">
        <f t="shared" si="28"/>
        <v>2.9978586723768963E-2</v>
      </c>
    </row>
    <row r="560" spans="1:4" x14ac:dyDescent="0.25">
      <c r="A560" s="3">
        <v>34151</v>
      </c>
      <c r="B560" s="2">
        <v>144.5</v>
      </c>
      <c r="C560" s="4">
        <f t="shared" si="27"/>
        <v>1.386001386001201E-3</v>
      </c>
      <c r="D560" s="4">
        <f t="shared" si="28"/>
        <v>2.8469750889679624E-2</v>
      </c>
    </row>
    <row r="561" spans="1:4" x14ac:dyDescent="0.25">
      <c r="A561" s="3">
        <v>34182</v>
      </c>
      <c r="B561" s="2">
        <v>144.80000000000001</v>
      </c>
      <c r="C561" s="4">
        <f t="shared" si="27"/>
        <v>2.0761245674740803E-3</v>
      </c>
      <c r="D561" s="4">
        <f t="shared" si="28"/>
        <v>2.8409090909090828E-2</v>
      </c>
    </row>
    <row r="562" spans="1:4" x14ac:dyDescent="0.25">
      <c r="A562" s="3">
        <v>34213</v>
      </c>
      <c r="B562" s="2">
        <v>145</v>
      </c>
      <c r="C562" s="4">
        <f t="shared" si="27"/>
        <v>1.3812154696131174E-3</v>
      </c>
      <c r="D562" s="4">
        <f t="shared" si="28"/>
        <v>2.7639971651311157E-2</v>
      </c>
    </row>
    <row r="563" spans="1:4" x14ac:dyDescent="0.25">
      <c r="A563" s="3">
        <v>34243</v>
      </c>
      <c r="B563" s="2">
        <v>145.6</v>
      </c>
      <c r="C563" s="4">
        <f t="shared" si="27"/>
        <v>4.1379310344826781E-3</v>
      </c>
      <c r="D563" s="4">
        <f t="shared" si="28"/>
        <v>2.7522935779816571E-2</v>
      </c>
    </row>
    <row r="564" spans="1:4" x14ac:dyDescent="0.25">
      <c r="A564" s="3">
        <v>34274</v>
      </c>
      <c r="B564" s="2">
        <v>146</v>
      </c>
      <c r="C564" s="4">
        <f t="shared" si="27"/>
        <v>2.7472527472527375E-3</v>
      </c>
      <c r="D564" s="4">
        <f t="shared" si="28"/>
        <v>2.7445460942997935E-2</v>
      </c>
    </row>
    <row r="565" spans="1:4" x14ac:dyDescent="0.25">
      <c r="A565" s="3">
        <v>34304</v>
      </c>
      <c r="B565" s="2">
        <v>146.30000000000001</v>
      </c>
      <c r="C565" s="4">
        <f t="shared" si="27"/>
        <v>2.05479452054802E-3</v>
      </c>
      <c r="D565" s="4">
        <f t="shared" si="28"/>
        <v>2.8109627547435068E-2</v>
      </c>
    </row>
    <row r="566" spans="1:4" x14ac:dyDescent="0.25">
      <c r="A566" s="3">
        <v>34335</v>
      </c>
      <c r="B566" s="2">
        <v>146.30000000000001</v>
      </c>
      <c r="C566" s="4">
        <f t="shared" si="27"/>
        <v>0</v>
      </c>
      <c r="D566" s="4">
        <f t="shared" si="28"/>
        <v>2.450980392156854E-2</v>
      </c>
    </row>
    <row r="567" spans="1:4" x14ac:dyDescent="0.25">
      <c r="A567" s="3">
        <v>34366</v>
      </c>
      <c r="B567" s="2">
        <v>146.69999999999999</v>
      </c>
      <c r="C567" s="4">
        <f t="shared" si="27"/>
        <v>2.7341079972658111E-3</v>
      </c>
      <c r="D567" s="4">
        <f t="shared" si="28"/>
        <v>2.515723270440251E-2</v>
      </c>
    </row>
    <row r="568" spans="1:4" x14ac:dyDescent="0.25">
      <c r="A568" s="3">
        <v>34394</v>
      </c>
      <c r="B568" s="2">
        <v>147.1</v>
      </c>
      <c r="C568" s="4">
        <f t="shared" si="27"/>
        <v>2.7266530334015826E-3</v>
      </c>
      <c r="D568" s="4">
        <f t="shared" si="28"/>
        <v>2.6517794836008246E-2</v>
      </c>
    </row>
    <row r="569" spans="1:4" x14ac:dyDescent="0.25">
      <c r="A569" s="3">
        <v>34425</v>
      </c>
      <c r="B569" s="2">
        <v>147.19999999999999</v>
      </c>
      <c r="C569" s="4">
        <f t="shared" si="27"/>
        <v>6.7980965329694776E-4</v>
      </c>
      <c r="D569" s="4">
        <f t="shared" si="28"/>
        <v>2.3643949930458819E-2</v>
      </c>
    </row>
    <row r="570" spans="1:4" x14ac:dyDescent="0.25">
      <c r="A570" s="3">
        <v>34455</v>
      </c>
      <c r="B570" s="2">
        <v>147.5</v>
      </c>
      <c r="C570" s="4">
        <f t="shared" si="27"/>
        <v>2.0380434782609758E-3</v>
      </c>
      <c r="D570" s="4">
        <f t="shared" si="28"/>
        <v>2.2884882108183069E-2</v>
      </c>
    </row>
    <row r="571" spans="1:4" x14ac:dyDescent="0.25">
      <c r="A571" s="3">
        <v>34486</v>
      </c>
      <c r="B571" s="2">
        <v>147.9</v>
      </c>
      <c r="C571" s="4">
        <f t="shared" si="27"/>
        <v>2.7118644067796183E-3</v>
      </c>
      <c r="D571" s="4">
        <f t="shared" si="28"/>
        <v>2.4948024948024949E-2</v>
      </c>
    </row>
    <row r="572" spans="1:4" x14ac:dyDescent="0.25">
      <c r="A572" s="3">
        <v>34516</v>
      </c>
      <c r="B572" s="2">
        <v>148.4</v>
      </c>
      <c r="C572" s="4">
        <f t="shared" si="27"/>
        <v>3.3806626098715764E-3</v>
      </c>
      <c r="D572" s="4">
        <f t="shared" si="28"/>
        <v>2.6989619377162599E-2</v>
      </c>
    </row>
    <row r="573" spans="1:4" x14ac:dyDescent="0.25">
      <c r="A573" s="3">
        <v>34547</v>
      </c>
      <c r="B573" s="2">
        <v>149</v>
      </c>
      <c r="C573" s="4">
        <f t="shared" si="27"/>
        <v>4.0431266846361336E-3</v>
      </c>
      <c r="D573" s="4">
        <f t="shared" si="28"/>
        <v>2.9005524861878351E-2</v>
      </c>
    </row>
    <row r="574" spans="1:4" x14ac:dyDescent="0.25">
      <c r="A574" s="3">
        <v>34578</v>
      </c>
      <c r="B574" s="2">
        <v>149.30000000000001</v>
      </c>
      <c r="C574" s="4">
        <f t="shared" si="27"/>
        <v>2.0134228187920211E-3</v>
      </c>
      <c r="D574" s="4">
        <f t="shared" si="28"/>
        <v>2.9655172413793229E-2</v>
      </c>
    </row>
    <row r="575" spans="1:4" x14ac:dyDescent="0.25">
      <c r="A575" s="3">
        <v>34608</v>
      </c>
      <c r="B575" s="2">
        <v>149.4</v>
      </c>
      <c r="C575" s="4">
        <f t="shared" si="27"/>
        <v>6.6979236436703893E-4</v>
      </c>
      <c r="D575" s="4">
        <f t="shared" si="28"/>
        <v>2.6098901098901228E-2</v>
      </c>
    </row>
    <row r="576" spans="1:4" x14ac:dyDescent="0.25">
      <c r="A576" s="3">
        <v>34639</v>
      </c>
      <c r="B576" s="2">
        <v>149.80000000000001</v>
      </c>
      <c r="C576" s="4">
        <f t="shared" si="27"/>
        <v>2.6773761713521083E-3</v>
      </c>
      <c r="D576" s="4">
        <f t="shared" si="28"/>
        <v>2.6027397260274032E-2</v>
      </c>
    </row>
    <row r="577" spans="1:4" x14ac:dyDescent="0.25">
      <c r="A577" s="3">
        <v>34669</v>
      </c>
      <c r="B577" s="2">
        <v>150.1</v>
      </c>
      <c r="C577" s="4">
        <f t="shared" si="27"/>
        <v>2.0026702269690944E-3</v>
      </c>
      <c r="D577" s="4">
        <f t="shared" si="28"/>
        <v>2.5974025974025761E-2</v>
      </c>
    </row>
    <row r="578" spans="1:4" x14ac:dyDescent="0.25">
      <c r="A578" s="3">
        <v>34700</v>
      </c>
      <c r="B578" s="2">
        <v>150.5</v>
      </c>
      <c r="C578" s="4">
        <f t="shared" si="27"/>
        <v>2.6648900732844094E-3</v>
      </c>
      <c r="D578" s="4">
        <f t="shared" si="28"/>
        <v>2.8708133971291794E-2</v>
      </c>
    </row>
    <row r="579" spans="1:4" x14ac:dyDescent="0.25">
      <c r="A579" s="3">
        <v>34731</v>
      </c>
      <c r="B579" s="2">
        <v>150.9</v>
      </c>
      <c r="C579" s="4">
        <f t="shared" si="27"/>
        <v>2.6578073089700283E-3</v>
      </c>
      <c r="D579" s="4">
        <f t="shared" si="28"/>
        <v>2.8629856850715951E-2</v>
      </c>
    </row>
    <row r="580" spans="1:4" x14ac:dyDescent="0.25">
      <c r="A580" s="3">
        <v>34759</v>
      </c>
      <c r="B580" s="2">
        <v>151.19999999999999</v>
      </c>
      <c r="C580" s="4">
        <f t="shared" ref="C580:C643" si="29">B580/B579-1</f>
        <v>1.9880715705764551E-3</v>
      </c>
      <c r="D580" s="4">
        <f t="shared" si="28"/>
        <v>2.7872195785180187E-2</v>
      </c>
    </row>
    <row r="581" spans="1:4" x14ac:dyDescent="0.25">
      <c r="A581" s="3">
        <v>34790</v>
      </c>
      <c r="B581" s="2">
        <v>151.80000000000001</v>
      </c>
      <c r="C581" s="4">
        <f t="shared" si="29"/>
        <v>3.9682539682541762E-3</v>
      </c>
      <c r="D581" s="4">
        <f t="shared" si="28"/>
        <v>3.1250000000000222E-2</v>
      </c>
    </row>
    <row r="582" spans="1:4" x14ac:dyDescent="0.25">
      <c r="A582" s="3">
        <v>34820</v>
      </c>
      <c r="B582" s="2">
        <v>152.1</v>
      </c>
      <c r="C582" s="4">
        <f t="shared" si="29"/>
        <v>1.9762845849802257E-3</v>
      </c>
      <c r="D582" s="4">
        <f t="shared" si="28"/>
        <v>3.1186440677966054E-2</v>
      </c>
    </row>
    <row r="583" spans="1:4" x14ac:dyDescent="0.25">
      <c r="A583" s="3">
        <v>34851</v>
      </c>
      <c r="B583" s="2">
        <v>152.4</v>
      </c>
      <c r="C583" s="4">
        <f t="shared" si="29"/>
        <v>1.9723865877712132E-3</v>
      </c>
      <c r="D583" s="4">
        <f t="shared" si="28"/>
        <v>3.0425963488843744E-2</v>
      </c>
    </row>
    <row r="584" spans="1:4" x14ac:dyDescent="0.25">
      <c r="A584" s="3">
        <v>34881</v>
      </c>
      <c r="B584" s="2">
        <v>152.6</v>
      </c>
      <c r="C584" s="4">
        <f t="shared" si="29"/>
        <v>1.312335958005173E-3</v>
      </c>
      <c r="D584" s="4">
        <f t="shared" si="28"/>
        <v>2.8301886792452713E-2</v>
      </c>
    </row>
    <row r="585" spans="1:4" x14ac:dyDescent="0.25">
      <c r="A585" s="3">
        <v>34912</v>
      </c>
      <c r="B585" s="2">
        <v>152.9</v>
      </c>
      <c r="C585" s="4">
        <f t="shared" si="29"/>
        <v>1.9659239842726439E-3</v>
      </c>
      <c r="D585" s="4">
        <f t="shared" si="28"/>
        <v>2.6174496644295386E-2</v>
      </c>
    </row>
    <row r="586" spans="1:4" x14ac:dyDescent="0.25">
      <c r="A586" s="3">
        <v>34943</v>
      </c>
      <c r="B586" s="2">
        <v>153.1</v>
      </c>
      <c r="C586" s="4">
        <f t="shared" si="29"/>
        <v>1.3080444735120711E-3</v>
      </c>
      <c r="D586" s="4">
        <f t="shared" si="28"/>
        <v>2.5452109845947701E-2</v>
      </c>
    </row>
    <row r="587" spans="1:4" x14ac:dyDescent="0.25">
      <c r="A587" s="3">
        <v>34973</v>
      </c>
      <c r="B587" s="2">
        <v>153.5</v>
      </c>
      <c r="C587" s="4">
        <f t="shared" si="29"/>
        <v>2.6126714565644082E-3</v>
      </c>
      <c r="D587" s="4">
        <f t="shared" si="28"/>
        <v>2.7443105756358666E-2</v>
      </c>
    </row>
    <row r="588" spans="1:4" x14ac:dyDescent="0.25">
      <c r="A588" s="3">
        <v>35004</v>
      </c>
      <c r="B588" s="2">
        <v>153.69999999999999</v>
      </c>
      <c r="C588" s="4">
        <f t="shared" si="29"/>
        <v>1.3029315960910726E-3</v>
      </c>
      <c r="D588" s="4">
        <f t="shared" si="28"/>
        <v>2.6034712950600669E-2</v>
      </c>
    </row>
    <row r="589" spans="1:4" x14ac:dyDescent="0.25">
      <c r="A589" s="3">
        <v>35034</v>
      </c>
      <c r="B589" s="2">
        <v>153.9</v>
      </c>
      <c r="C589" s="4">
        <f t="shared" si="29"/>
        <v>1.3012361743658385E-3</v>
      </c>
      <c r="D589" s="4">
        <f t="shared" si="28"/>
        <v>2.5316455696202667E-2</v>
      </c>
    </row>
    <row r="590" spans="1:4" x14ac:dyDescent="0.25">
      <c r="A590" s="3">
        <v>35065</v>
      </c>
      <c r="B590" s="2">
        <v>154.69999999999999</v>
      </c>
      <c r="C590" s="4">
        <f t="shared" si="29"/>
        <v>5.1981806367771277E-3</v>
      </c>
      <c r="D590" s="4">
        <f t="shared" si="28"/>
        <v>2.7906976744185963E-2</v>
      </c>
    </row>
    <row r="591" spans="1:4" x14ac:dyDescent="0.25">
      <c r="A591" s="3">
        <v>35096</v>
      </c>
      <c r="B591" s="2">
        <v>155</v>
      </c>
      <c r="C591" s="4">
        <f t="shared" si="29"/>
        <v>1.9392372333548735E-3</v>
      </c>
      <c r="D591" s="4">
        <f t="shared" ref="D591:D654" si="30">B591/B579-1</f>
        <v>2.7170311464546071E-2</v>
      </c>
    </row>
    <row r="592" spans="1:4" x14ac:dyDescent="0.25">
      <c r="A592" s="3">
        <v>35125</v>
      </c>
      <c r="B592" s="2">
        <v>155.5</v>
      </c>
      <c r="C592" s="4">
        <f t="shared" si="29"/>
        <v>3.225806451612856E-3</v>
      </c>
      <c r="D592" s="4">
        <f t="shared" si="30"/>
        <v>2.8439153439153486E-2</v>
      </c>
    </row>
    <row r="593" spans="1:4" x14ac:dyDescent="0.25">
      <c r="A593" s="3">
        <v>35156</v>
      </c>
      <c r="B593" s="2">
        <v>156.1</v>
      </c>
      <c r="C593" s="4">
        <f t="shared" si="29"/>
        <v>3.8585209003214604E-3</v>
      </c>
      <c r="D593" s="4">
        <f t="shared" si="30"/>
        <v>2.832674571805005E-2</v>
      </c>
    </row>
    <row r="594" spans="1:4" x14ac:dyDescent="0.25">
      <c r="A594" s="3">
        <v>35186</v>
      </c>
      <c r="B594" s="2">
        <v>156.4</v>
      </c>
      <c r="C594" s="4">
        <f t="shared" si="29"/>
        <v>1.9218449711724261E-3</v>
      </c>
      <c r="D594" s="4">
        <f t="shared" si="30"/>
        <v>2.8270874424720649E-2</v>
      </c>
    </row>
    <row r="595" spans="1:4" x14ac:dyDescent="0.25">
      <c r="A595" s="3">
        <v>35217</v>
      </c>
      <c r="B595" s="2">
        <v>156.69999999999999</v>
      </c>
      <c r="C595" s="4">
        <f t="shared" si="29"/>
        <v>1.9181585677747748E-3</v>
      </c>
      <c r="D595" s="4">
        <f t="shared" si="30"/>
        <v>2.8215223097112663E-2</v>
      </c>
    </row>
    <row r="596" spans="1:4" x14ac:dyDescent="0.25">
      <c r="A596" s="3">
        <v>35247</v>
      </c>
      <c r="B596" s="2">
        <v>157</v>
      </c>
      <c r="C596" s="4">
        <f t="shared" si="29"/>
        <v>1.9144862795150708E-3</v>
      </c>
      <c r="D596" s="4">
        <f t="shared" si="30"/>
        <v>2.8833551769331667E-2</v>
      </c>
    </row>
    <row r="597" spans="1:4" x14ac:dyDescent="0.25">
      <c r="A597" s="3">
        <v>35278</v>
      </c>
      <c r="B597" s="2">
        <v>157.19999999999999</v>
      </c>
      <c r="C597" s="4">
        <f t="shared" si="29"/>
        <v>1.2738853503184711E-3</v>
      </c>
      <c r="D597" s="4">
        <f t="shared" si="30"/>
        <v>2.8122956180510084E-2</v>
      </c>
    </row>
    <row r="598" spans="1:4" x14ac:dyDescent="0.25">
      <c r="A598" s="3">
        <v>35309</v>
      </c>
      <c r="B598" s="2">
        <v>157.69999999999999</v>
      </c>
      <c r="C598" s="4">
        <f t="shared" si="29"/>
        <v>3.1806615776082126E-3</v>
      </c>
      <c r="D598" s="4">
        <f t="shared" si="30"/>
        <v>3.0045721750489918E-2</v>
      </c>
    </row>
    <row r="599" spans="1:4" x14ac:dyDescent="0.25">
      <c r="A599" s="3">
        <v>35339</v>
      </c>
      <c r="B599" s="2">
        <v>158.19999999999999</v>
      </c>
      <c r="C599" s="4">
        <f t="shared" si="29"/>
        <v>3.1705770450221049E-3</v>
      </c>
      <c r="D599" s="4">
        <f t="shared" si="30"/>
        <v>3.0618892508143203E-2</v>
      </c>
    </row>
    <row r="600" spans="1:4" x14ac:dyDescent="0.25">
      <c r="A600" s="3">
        <v>35370</v>
      </c>
      <c r="B600" s="2">
        <v>158.69999999999999</v>
      </c>
      <c r="C600" s="4">
        <f t="shared" si="29"/>
        <v>3.160556257901348E-3</v>
      </c>
      <c r="D600" s="4">
        <f t="shared" si="30"/>
        <v>3.2530904359141077E-2</v>
      </c>
    </row>
    <row r="601" spans="1:4" x14ac:dyDescent="0.25">
      <c r="A601" s="3">
        <v>35400</v>
      </c>
      <c r="B601" s="2">
        <v>159.1</v>
      </c>
      <c r="C601" s="4">
        <f t="shared" si="29"/>
        <v>2.520478890989386E-3</v>
      </c>
      <c r="D601" s="4">
        <f t="shared" si="30"/>
        <v>3.378817413905133E-2</v>
      </c>
    </row>
    <row r="602" spans="1:4" x14ac:dyDescent="0.25">
      <c r="A602" s="3">
        <v>35431</v>
      </c>
      <c r="B602" s="2">
        <v>159.4</v>
      </c>
      <c r="C602" s="4">
        <f t="shared" si="29"/>
        <v>1.8856065367693908E-3</v>
      </c>
      <c r="D602" s="4">
        <f t="shared" si="30"/>
        <v>3.0381383322559907E-2</v>
      </c>
    </row>
    <row r="603" spans="1:4" x14ac:dyDescent="0.25">
      <c r="A603" s="3">
        <v>35462</v>
      </c>
      <c r="B603" s="2">
        <v>159.69999999999999</v>
      </c>
      <c r="C603" s="4">
        <f t="shared" si="29"/>
        <v>1.8820577164364583E-3</v>
      </c>
      <c r="D603" s="4">
        <f t="shared" si="30"/>
        <v>3.0322580645161246E-2</v>
      </c>
    </row>
    <row r="604" spans="1:4" x14ac:dyDescent="0.25">
      <c r="A604" s="3">
        <v>35490</v>
      </c>
      <c r="B604" s="2">
        <v>159.80000000000001</v>
      </c>
      <c r="C604" s="4">
        <f t="shared" si="29"/>
        <v>6.2617407639331546E-4</v>
      </c>
      <c r="D604" s="4">
        <f t="shared" si="30"/>
        <v>2.7652733118971096E-2</v>
      </c>
    </row>
    <row r="605" spans="1:4" x14ac:dyDescent="0.25">
      <c r="A605" s="3">
        <v>35521</v>
      </c>
      <c r="B605" s="2">
        <v>159.9</v>
      </c>
      <c r="C605" s="4">
        <f t="shared" si="29"/>
        <v>6.2578222778464365E-4</v>
      </c>
      <c r="D605" s="4">
        <f t="shared" si="30"/>
        <v>2.4343369634849621E-2</v>
      </c>
    </row>
    <row r="606" spans="1:4" x14ac:dyDescent="0.25">
      <c r="A606" s="3">
        <v>35551</v>
      </c>
      <c r="B606" s="2">
        <v>159.9</v>
      </c>
      <c r="C606" s="4">
        <f t="shared" si="29"/>
        <v>0</v>
      </c>
      <c r="D606" s="4">
        <f t="shared" si="30"/>
        <v>2.2378516624040889E-2</v>
      </c>
    </row>
    <row r="607" spans="1:4" x14ac:dyDescent="0.25">
      <c r="A607" s="3">
        <v>35582</v>
      </c>
      <c r="B607" s="2">
        <v>160.19999999999999</v>
      </c>
      <c r="C607" s="4">
        <f t="shared" si="29"/>
        <v>1.8761726078797558E-3</v>
      </c>
      <c r="D607" s="4">
        <f t="shared" si="30"/>
        <v>2.2335673261008271E-2</v>
      </c>
    </row>
    <row r="608" spans="1:4" x14ac:dyDescent="0.25">
      <c r="A608" s="3">
        <v>35612</v>
      </c>
      <c r="B608" s="2">
        <v>160.4</v>
      </c>
      <c r="C608" s="4">
        <f t="shared" si="29"/>
        <v>1.2484394506866447E-3</v>
      </c>
      <c r="D608" s="4">
        <f t="shared" si="30"/>
        <v>2.1656050955414008E-2</v>
      </c>
    </row>
    <row r="609" spans="1:4" x14ac:dyDescent="0.25">
      <c r="A609" s="3">
        <v>35643</v>
      </c>
      <c r="B609" s="2">
        <v>160.80000000000001</v>
      </c>
      <c r="C609" s="4">
        <f t="shared" si="29"/>
        <v>2.4937655860348684E-3</v>
      </c>
      <c r="D609" s="4">
        <f t="shared" si="30"/>
        <v>2.2900763358778775E-2</v>
      </c>
    </row>
    <row r="610" spans="1:4" x14ac:dyDescent="0.25">
      <c r="A610" s="3">
        <v>35674</v>
      </c>
      <c r="B610" s="2">
        <v>161.19999999999999</v>
      </c>
      <c r="C610" s="4">
        <f t="shared" si="29"/>
        <v>2.4875621890545485E-3</v>
      </c>
      <c r="D610" s="4">
        <f t="shared" si="30"/>
        <v>2.2194039315155401E-2</v>
      </c>
    </row>
    <row r="611" spans="1:4" x14ac:dyDescent="0.25">
      <c r="A611" s="3">
        <v>35704</v>
      </c>
      <c r="B611" s="2">
        <v>161.5</v>
      </c>
      <c r="C611" s="4">
        <f t="shared" si="29"/>
        <v>1.8610421836229296E-3</v>
      </c>
      <c r="D611" s="4">
        <f t="shared" si="30"/>
        <v>2.0859671302149163E-2</v>
      </c>
    </row>
    <row r="612" spans="1:4" x14ac:dyDescent="0.25">
      <c r="A612" s="3">
        <v>35735</v>
      </c>
      <c r="B612" s="2">
        <v>161.69999999999999</v>
      </c>
      <c r="C612" s="4">
        <f t="shared" si="29"/>
        <v>1.2383900928791824E-3</v>
      </c>
      <c r="D612" s="4">
        <f t="shared" si="30"/>
        <v>1.8903591682419618E-2</v>
      </c>
    </row>
    <row r="613" spans="1:4" x14ac:dyDescent="0.25">
      <c r="A613" s="3">
        <v>35765</v>
      </c>
      <c r="B613" s="2">
        <v>161.80000000000001</v>
      </c>
      <c r="C613" s="4">
        <f t="shared" si="29"/>
        <v>6.1842918985788309E-4</v>
      </c>
      <c r="D613" s="4">
        <f t="shared" si="30"/>
        <v>1.6970458830924073E-2</v>
      </c>
    </row>
    <row r="614" spans="1:4" x14ac:dyDescent="0.25">
      <c r="A614" s="3">
        <v>35796</v>
      </c>
      <c r="B614" s="2">
        <v>162</v>
      </c>
      <c r="C614" s="4">
        <f t="shared" si="29"/>
        <v>1.2360939431395046E-3</v>
      </c>
      <c r="D614" s="4">
        <f t="shared" si="30"/>
        <v>1.6311166875784044E-2</v>
      </c>
    </row>
    <row r="615" spans="1:4" x14ac:dyDescent="0.25">
      <c r="A615" s="3">
        <v>35827</v>
      </c>
      <c r="B615" s="2">
        <v>162</v>
      </c>
      <c r="C615" s="4">
        <f t="shared" si="29"/>
        <v>0</v>
      </c>
      <c r="D615" s="4">
        <f t="shared" si="30"/>
        <v>1.4402003757044479E-2</v>
      </c>
    </row>
    <row r="616" spans="1:4" x14ac:dyDescent="0.25">
      <c r="A616" s="3">
        <v>35855</v>
      </c>
      <c r="B616" s="2">
        <v>162</v>
      </c>
      <c r="C616" s="4">
        <f t="shared" si="29"/>
        <v>0</v>
      </c>
      <c r="D616" s="4">
        <f t="shared" si="30"/>
        <v>1.3767209011263937E-2</v>
      </c>
    </row>
    <row r="617" spans="1:4" x14ac:dyDescent="0.25">
      <c r="A617" s="3">
        <v>35886</v>
      </c>
      <c r="B617" s="2">
        <v>162.19999999999999</v>
      </c>
      <c r="C617" s="4">
        <f t="shared" si="29"/>
        <v>1.2345679012344402E-3</v>
      </c>
      <c r="D617" s="4">
        <f t="shared" si="30"/>
        <v>1.4383989993745905E-2</v>
      </c>
    </row>
    <row r="618" spans="1:4" x14ac:dyDescent="0.25">
      <c r="A618" s="3">
        <v>35916</v>
      </c>
      <c r="B618" s="2">
        <v>162.6</v>
      </c>
      <c r="C618" s="4">
        <f t="shared" si="29"/>
        <v>2.4660912453762229E-3</v>
      </c>
      <c r="D618" s="4">
        <f t="shared" si="30"/>
        <v>1.6885553470919357E-2</v>
      </c>
    </row>
    <row r="619" spans="1:4" x14ac:dyDescent="0.25">
      <c r="A619" s="3">
        <v>35947</v>
      </c>
      <c r="B619" s="2">
        <v>162.80000000000001</v>
      </c>
      <c r="C619" s="4">
        <f t="shared" si="29"/>
        <v>1.2300123001232066E-3</v>
      </c>
      <c r="D619" s="4">
        <f t="shared" si="30"/>
        <v>1.6229712858926382E-2</v>
      </c>
    </row>
    <row r="620" spans="1:4" x14ac:dyDescent="0.25">
      <c r="A620" s="3">
        <v>35977</v>
      </c>
      <c r="B620" s="2">
        <v>163.19999999999999</v>
      </c>
      <c r="C620" s="4">
        <f t="shared" si="29"/>
        <v>2.4570024570023108E-3</v>
      </c>
      <c r="D620" s="4">
        <f t="shared" si="30"/>
        <v>1.7456359102244301E-2</v>
      </c>
    </row>
    <row r="621" spans="1:4" x14ac:dyDescent="0.25">
      <c r="A621" s="3">
        <v>36008</v>
      </c>
      <c r="B621" s="2">
        <v>163.4</v>
      </c>
      <c r="C621" s="4">
        <f t="shared" si="29"/>
        <v>1.225490196078427E-3</v>
      </c>
      <c r="D621" s="4">
        <f t="shared" si="30"/>
        <v>1.6169154228855787E-2</v>
      </c>
    </row>
    <row r="622" spans="1:4" x14ac:dyDescent="0.25">
      <c r="A622" s="3">
        <v>36039</v>
      </c>
      <c r="B622" s="2">
        <v>163.5</v>
      </c>
      <c r="C622" s="4">
        <f t="shared" si="29"/>
        <v>6.1199510403908697E-4</v>
      </c>
      <c r="D622" s="4">
        <f t="shared" si="30"/>
        <v>1.4267990074441794E-2</v>
      </c>
    </row>
    <row r="623" spans="1:4" x14ac:dyDescent="0.25">
      <c r="A623" s="3">
        <v>36069</v>
      </c>
      <c r="B623" s="2">
        <v>163.9</v>
      </c>
      <c r="C623" s="4">
        <f t="shared" si="29"/>
        <v>2.4464831804280607E-3</v>
      </c>
      <c r="D623" s="4">
        <f t="shared" si="30"/>
        <v>1.4860681114551078E-2</v>
      </c>
    </row>
    <row r="624" spans="1:4" x14ac:dyDescent="0.25">
      <c r="A624" s="3">
        <v>36100</v>
      </c>
      <c r="B624" s="2">
        <v>164.1</v>
      </c>
      <c r="C624" s="4">
        <f t="shared" si="29"/>
        <v>1.2202562538132788E-3</v>
      </c>
      <c r="D624" s="4">
        <f t="shared" si="30"/>
        <v>1.4842300556586308E-2</v>
      </c>
    </row>
    <row r="625" spans="1:4" x14ac:dyDescent="0.25">
      <c r="A625" s="3">
        <v>36130</v>
      </c>
      <c r="B625" s="2">
        <v>164.4</v>
      </c>
      <c r="C625" s="4">
        <f t="shared" si="29"/>
        <v>1.8281535648996261E-3</v>
      </c>
      <c r="D625" s="4">
        <f t="shared" si="30"/>
        <v>1.606922126081578E-2</v>
      </c>
    </row>
    <row r="626" spans="1:4" x14ac:dyDescent="0.25">
      <c r="A626" s="3">
        <v>36161</v>
      </c>
      <c r="B626" s="2">
        <v>164.7</v>
      </c>
      <c r="C626" s="4">
        <f t="shared" si="29"/>
        <v>1.8248175182480342E-3</v>
      </c>
      <c r="D626" s="4">
        <f t="shared" si="30"/>
        <v>1.6666666666666607E-2</v>
      </c>
    </row>
    <row r="627" spans="1:4" x14ac:dyDescent="0.25">
      <c r="A627" s="3">
        <v>36192</v>
      </c>
      <c r="B627" s="2">
        <v>164.7</v>
      </c>
      <c r="C627" s="4">
        <f t="shared" si="29"/>
        <v>0</v>
      </c>
      <c r="D627" s="4">
        <f t="shared" si="30"/>
        <v>1.6666666666666607E-2</v>
      </c>
    </row>
    <row r="628" spans="1:4" x14ac:dyDescent="0.25">
      <c r="A628" s="3">
        <v>36220</v>
      </c>
      <c r="B628" s="2">
        <v>164.8</v>
      </c>
      <c r="C628" s="4">
        <f t="shared" si="29"/>
        <v>6.0716454159082112E-4</v>
      </c>
      <c r="D628" s="4">
        <f t="shared" si="30"/>
        <v>1.7283950617283939E-2</v>
      </c>
    </row>
    <row r="629" spans="1:4" x14ac:dyDescent="0.25">
      <c r="A629" s="3">
        <v>36251</v>
      </c>
      <c r="B629" s="2">
        <v>165.9</v>
      </c>
      <c r="C629" s="4">
        <f t="shared" si="29"/>
        <v>6.6747572815533118E-3</v>
      </c>
      <c r="D629" s="4">
        <f t="shared" si="30"/>
        <v>2.2811344019728841E-2</v>
      </c>
    </row>
    <row r="630" spans="1:4" x14ac:dyDescent="0.25">
      <c r="A630" s="3">
        <v>36281</v>
      </c>
      <c r="B630" s="2">
        <v>166</v>
      </c>
      <c r="C630" s="4">
        <f t="shared" si="29"/>
        <v>6.027727546713546E-4</v>
      </c>
      <c r="D630" s="4">
        <f t="shared" si="30"/>
        <v>2.091020910209096E-2</v>
      </c>
    </row>
    <row r="631" spans="1:4" x14ac:dyDescent="0.25">
      <c r="A631" s="3">
        <v>36312</v>
      </c>
      <c r="B631" s="2">
        <v>166</v>
      </c>
      <c r="C631" s="4">
        <f t="shared" si="29"/>
        <v>0</v>
      </c>
      <c r="D631" s="4">
        <f t="shared" si="30"/>
        <v>1.9656019656019597E-2</v>
      </c>
    </row>
    <row r="632" spans="1:4" x14ac:dyDescent="0.25">
      <c r="A632" s="3">
        <v>36342</v>
      </c>
      <c r="B632" s="2">
        <v>166.7</v>
      </c>
      <c r="C632" s="4">
        <f t="shared" si="29"/>
        <v>4.2168674698794817E-3</v>
      </c>
      <c r="D632" s="4">
        <f t="shared" si="30"/>
        <v>2.1446078431372584E-2</v>
      </c>
    </row>
    <row r="633" spans="1:4" x14ac:dyDescent="0.25">
      <c r="A633" s="3">
        <v>36373</v>
      </c>
      <c r="B633" s="2">
        <v>167.1</v>
      </c>
      <c r="C633" s="4">
        <f t="shared" si="29"/>
        <v>2.3995200959807672E-3</v>
      </c>
      <c r="D633" s="4">
        <f t="shared" si="30"/>
        <v>2.2643818849449104E-2</v>
      </c>
    </row>
    <row r="634" spans="1:4" x14ac:dyDescent="0.25">
      <c r="A634" s="3">
        <v>36404</v>
      </c>
      <c r="B634" s="2">
        <v>167.8</v>
      </c>
      <c r="C634" s="4">
        <f t="shared" si="29"/>
        <v>4.1891083183722699E-3</v>
      </c>
      <c r="D634" s="4">
        <f t="shared" si="30"/>
        <v>2.629969418960254E-2</v>
      </c>
    </row>
    <row r="635" spans="1:4" x14ac:dyDescent="0.25">
      <c r="A635" s="3">
        <v>36434</v>
      </c>
      <c r="B635" s="2">
        <v>168.1</v>
      </c>
      <c r="C635" s="4">
        <f t="shared" si="29"/>
        <v>1.7878426698449967E-3</v>
      </c>
      <c r="D635" s="4">
        <f t="shared" si="30"/>
        <v>2.56253813300793E-2</v>
      </c>
    </row>
    <row r="636" spans="1:4" x14ac:dyDescent="0.25">
      <c r="A636" s="3">
        <v>36465</v>
      </c>
      <c r="B636" s="2">
        <v>168.4</v>
      </c>
      <c r="C636" s="4">
        <f t="shared" si="29"/>
        <v>1.7846519928614857E-3</v>
      </c>
      <c r="D636" s="4">
        <f t="shared" si="30"/>
        <v>2.6203534430225606E-2</v>
      </c>
    </row>
    <row r="637" spans="1:4" x14ac:dyDescent="0.25">
      <c r="A637" s="3">
        <v>36495</v>
      </c>
      <c r="B637" s="2">
        <v>168.8</v>
      </c>
      <c r="C637" s="4">
        <f t="shared" si="29"/>
        <v>2.3752969121140222E-3</v>
      </c>
      <c r="D637" s="4">
        <f t="shared" si="30"/>
        <v>2.6763990267639981E-2</v>
      </c>
    </row>
    <row r="638" spans="1:4" x14ac:dyDescent="0.25">
      <c r="A638" s="3">
        <v>36526</v>
      </c>
      <c r="B638" s="2">
        <v>169.3</v>
      </c>
      <c r="C638" s="4">
        <f t="shared" si="29"/>
        <v>2.962085308056972E-3</v>
      </c>
      <c r="D638" s="4">
        <f t="shared" si="30"/>
        <v>2.7929568913175551E-2</v>
      </c>
    </row>
    <row r="639" spans="1:4" x14ac:dyDescent="0.25">
      <c r="A639" s="3">
        <v>36557</v>
      </c>
      <c r="B639" s="2">
        <v>170</v>
      </c>
      <c r="C639" s="4">
        <f t="shared" si="29"/>
        <v>4.1346721795627595E-3</v>
      </c>
      <c r="D639" s="4">
        <f t="shared" si="30"/>
        <v>3.2179720704310855E-2</v>
      </c>
    </row>
    <row r="640" spans="1:4" x14ac:dyDescent="0.25">
      <c r="A640" s="3">
        <v>36586</v>
      </c>
      <c r="B640" s="2">
        <v>171</v>
      </c>
      <c r="C640" s="4">
        <f t="shared" si="29"/>
        <v>5.8823529411764497E-3</v>
      </c>
      <c r="D640" s="4">
        <f t="shared" si="30"/>
        <v>3.762135922330101E-2</v>
      </c>
    </row>
    <row r="641" spans="1:4" x14ac:dyDescent="0.25">
      <c r="A641" s="3">
        <v>36617</v>
      </c>
      <c r="B641" s="2">
        <v>170.9</v>
      </c>
      <c r="C641" s="4">
        <f t="shared" si="29"/>
        <v>-5.847953216373547E-4</v>
      </c>
      <c r="D641" s="4">
        <f t="shared" si="30"/>
        <v>3.0138637733574392E-2</v>
      </c>
    </row>
    <row r="642" spans="1:4" x14ac:dyDescent="0.25">
      <c r="A642" s="3">
        <v>36647</v>
      </c>
      <c r="B642" s="2">
        <v>171.2</v>
      </c>
      <c r="C642" s="4">
        <f t="shared" si="29"/>
        <v>1.7554125219425565E-3</v>
      </c>
      <c r="D642" s="4">
        <f t="shared" si="30"/>
        <v>3.1325301204819134E-2</v>
      </c>
    </row>
    <row r="643" spans="1:4" x14ac:dyDescent="0.25">
      <c r="A643" s="3">
        <v>36678</v>
      </c>
      <c r="B643" s="2">
        <v>172.2</v>
      </c>
      <c r="C643" s="4">
        <f t="shared" si="29"/>
        <v>5.8411214953271173E-3</v>
      </c>
      <c r="D643" s="4">
        <f t="shared" si="30"/>
        <v>3.7349397590361377E-2</v>
      </c>
    </row>
    <row r="644" spans="1:4" x14ac:dyDescent="0.25">
      <c r="A644" s="3">
        <v>36708</v>
      </c>
      <c r="B644" s="2">
        <v>172.7</v>
      </c>
      <c r="C644" s="4">
        <f t="shared" ref="C644:C707" si="31">B644/B643-1</f>
        <v>2.9036004645761615E-3</v>
      </c>
      <c r="D644" s="4">
        <f t="shared" si="30"/>
        <v>3.5992801439711952E-2</v>
      </c>
    </row>
    <row r="645" spans="1:4" x14ac:dyDescent="0.25">
      <c r="A645" s="3">
        <v>36739</v>
      </c>
      <c r="B645" s="2">
        <v>172.7</v>
      </c>
      <c r="C645" s="4">
        <f t="shared" si="31"/>
        <v>0</v>
      </c>
      <c r="D645" s="4">
        <f t="shared" si="30"/>
        <v>3.3512866546977715E-2</v>
      </c>
    </row>
    <row r="646" spans="1:4" x14ac:dyDescent="0.25">
      <c r="A646" s="3">
        <v>36770</v>
      </c>
      <c r="B646" s="2">
        <v>173.6</v>
      </c>
      <c r="C646" s="4">
        <f t="shared" si="31"/>
        <v>5.2113491603937856E-3</v>
      </c>
      <c r="D646" s="4">
        <f t="shared" si="30"/>
        <v>3.4564958283670899E-2</v>
      </c>
    </row>
    <row r="647" spans="1:4" x14ac:dyDescent="0.25">
      <c r="A647" s="3">
        <v>36800</v>
      </c>
      <c r="B647" s="2">
        <v>173.9</v>
      </c>
      <c r="C647" s="4">
        <f t="shared" si="31"/>
        <v>1.7281105990785139E-3</v>
      </c>
      <c r="D647" s="4">
        <f t="shared" si="30"/>
        <v>3.4503271861986873E-2</v>
      </c>
    </row>
    <row r="648" spans="1:4" x14ac:dyDescent="0.25">
      <c r="A648" s="3">
        <v>36831</v>
      </c>
      <c r="B648" s="2">
        <v>174.2</v>
      </c>
      <c r="C648" s="4">
        <f t="shared" si="31"/>
        <v>1.7251293847038163E-3</v>
      </c>
      <c r="D648" s="4">
        <f t="shared" si="30"/>
        <v>3.444180522565321E-2</v>
      </c>
    </row>
    <row r="649" spans="1:4" x14ac:dyDescent="0.25">
      <c r="A649" s="3">
        <v>36861</v>
      </c>
      <c r="B649" s="2">
        <v>174.6</v>
      </c>
      <c r="C649" s="4">
        <f t="shared" si="31"/>
        <v>2.2962112514350874E-3</v>
      </c>
      <c r="D649" s="4">
        <f t="shared" si="30"/>
        <v>3.4360189573459543E-2</v>
      </c>
    </row>
    <row r="650" spans="1:4" x14ac:dyDescent="0.25">
      <c r="A650" s="3">
        <v>36892</v>
      </c>
      <c r="B650" s="2">
        <v>175.6</v>
      </c>
      <c r="C650" s="4">
        <f t="shared" si="31"/>
        <v>5.7273768613974596E-3</v>
      </c>
      <c r="D650" s="4">
        <f t="shared" si="30"/>
        <v>3.7212049616065945E-2</v>
      </c>
    </row>
    <row r="651" spans="1:4" x14ac:dyDescent="0.25">
      <c r="A651" s="3">
        <v>36923</v>
      </c>
      <c r="B651" s="2">
        <v>176</v>
      </c>
      <c r="C651" s="4">
        <f t="shared" si="31"/>
        <v>2.277904328018332E-3</v>
      </c>
      <c r="D651" s="4">
        <f t="shared" si="30"/>
        <v>3.529411764705892E-2</v>
      </c>
    </row>
    <row r="652" spans="1:4" x14ac:dyDescent="0.25">
      <c r="A652" s="3">
        <v>36951</v>
      </c>
      <c r="B652" s="2">
        <v>176.1</v>
      </c>
      <c r="C652" s="4">
        <f t="shared" si="31"/>
        <v>5.6818181818174551E-4</v>
      </c>
      <c r="D652" s="4">
        <f t="shared" si="30"/>
        <v>2.9824561403508643E-2</v>
      </c>
    </row>
    <row r="653" spans="1:4" x14ac:dyDescent="0.25">
      <c r="A653" s="3">
        <v>36982</v>
      </c>
      <c r="B653" s="2">
        <v>176.4</v>
      </c>
      <c r="C653" s="4">
        <f t="shared" si="31"/>
        <v>1.7035775127769437E-3</v>
      </c>
      <c r="D653" s="4">
        <f t="shared" si="30"/>
        <v>3.2182562902282053E-2</v>
      </c>
    </row>
    <row r="654" spans="1:4" x14ac:dyDescent="0.25">
      <c r="A654" s="3">
        <v>37012</v>
      </c>
      <c r="B654" s="2">
        <v>177.3</v>
      </c>
      <c r="C654" s="4">
        <f t="shared" si="31"/>
        <v>5.1020408163264808E-3</v>
      </c>
      <c r="D654" s="4">
        <f t="shared" si="30"/>
        <v>3.5630841121495394E-2</v>
      </c>
    </row>
    <row r="655" spans="1:4" x14ac:dyDescent="0.25">
      <c r="A655" s="3">
        <v>37043</v>
      </c>
      <c r="B655" s="2">
        <v>177.7</v>
      </c>
      <c r="C655" s="4">
        <f t="shared" si="31"/>
        <v>2.2560631697685629E-3</v>
      </c>
      <c r="D655" s="4">
        <f t="shared" ref="D655:D718" si="32">B655/B643-1</f>
        <v>3.1939605110336888E-2</v>
      </c>
    </row>
    <row r="656" spans="1:4" x14ac:dyDescent="0.25">
      <c r="A656" s="3">
        <v>37073</v>
      </c>
      <c r="B656" s="2">
        <v>177.4</v>
      </c>
      <c r="C656" s="4">
        <f t="shared" si="31"/>
        <v>-1.6882386043892694E-3</v>
      </c>
      <c r="D656" s="4">
        <f t="shared" si="32"/>
        <v>2.7214823393167498E-2</v>
      </c>
    </row>
    <row r="657" spans="1:4" x14ac:dyDescent="0.25">
      <c r="A657" s="3">
        <v>37104</v>
      </c>
      <c r="B657" s="2">
        <v>177.4</v>
      </c>
      <c r="C657" s="4">
        <f t="shared" si="31"/>
        <v>0</v>
      </c>
      <c r="D657" s="4">
        <f t="shared" si="32"/>
        <v>2.7214823393167498E-2</v>
      </c>
    </row>
    <row r="658" spans="1:4" x14ac:dyDescent="0.25">
      <c r="A658" s="3">
        <v>37135</v>
      </c>
      <c r="B658" s="2">
        <v>178.1</v>
      </c>
      <c r="C658" s="4">
        <f t="shared" si="31"/>
        <v>3.9458850056368622E-3</v>
      </c>
      <c r="D658" s="4">
        <f t="shared" si="32"/>
        <v>2.5921658986175045E-2</v>
      </c>
    </row>
    <row r="659" spans="1:4" x14ac:dyDescent="0.25">
      <c r="A659" s="3">
        <v>37165</v>
      </c>
      <c r="B659" s="2">
        <v>177.6</v>
      </c>
      <c r="C659" s="4">
        <f t="shared" si="31"/>
        <v>-2.8074115665356336E-3</v>
      </c>
      <c r="D659" s="4">
        <f t="shared" si="32"/>
        <v>2.1276595744680771E-2</v>
      </c>
    </row>
    <row r="660" spans="1:4" x14ac:dyDescent="0.25">
      <c r="A660" s="3">
        <v>37196</v>
      </c>
      <c r="B660" s="2">
        <v>177.5</v>
      </c>
      <c r="C660" s="4">
        <f t="shared" si="31"/>
        <v>-5.6306306306308507E-4</v>
      </c>
      <c r="D660" s="4">
        <f t="shared" si="32"/>
        <v>1.8943742824339971E-2</v>
      </c>
    </row>
    <row r="661" spans="1:4" x14ac:dyDescent="0.25">
      <c r="A661" s="3">
        <v>37226</v>
      </c>
      <c r="B661" s="2">
        <v>177.4</v>
      </c>
      <c r="C661" s="4">
        <f t="shared" si="31"/>
        <v>-5.6338028169011789E-4</v>
      </c>
      <c r="D661" s="4">
        <f t="shared" si="32"/>
        <v>1.6036655211913109E-2</v>
      </c>
    </row>
    <row r="662" spans="1:4" x14ac:dyDescent="0.25">
      <c r="A662" s="3">
        <v>37257</v>
      </c>
      <c r="B662" s="2">
        <v>177.7</v>
      </c>
      <c r="C662" s="4">
        <f t="shared" si="31"/>
        <v>1.6910935738443378E-3</v>
      </c>
      <c r="D662" s="4">
        <f t="shared" si="32"/>
        <v>1.1958997722095743E-2</v>
      </c>
    </row>
    <row r="663" spans="1:4" x14ac:dyDescent="0.25">
      <c r="A663" s="3">
        <v>37288</v>
      </c>
      <c r="B663" s="2">
        <v>178</v>
      </c>
      <c r="C663" s="4">
        <f t="shared" si="31"/>
        <v>1.6882386043894915E-3</v>
      </c>
      <c r="D663" s="4">
        <f t="shared" si="32"/>
        <v>1.1363636363636465E-2</v>
      </c>
    </row>
    <row r="664" spans="1:4" x14ac:dyDescent="0.25">
      <c r="A664" s="3">
        <v>37316</v>
      </c>
      <c r="B664" s="2">
        <v>178.5</v>
      </c>
      <c r="C664" s="4">
        <f t="shared" si="31"/>
        <v>2.8089887640450062E-3</v>
      </c>
      <c r="D664" s="4">
        <f t="shared" si="32"/>
        <v>1.3628620102214661E-2</v>
      </c>
    </row>
    <row r="665" spans="1:4" x14ac:dyDescent="0.25">
      <c r="A665" s="3">
        <v>37347</v>
      </c>
      <c r="B665" s="2">
        <v>179.3</v>
      </c>
      <c r="C665" s="4">
        <f t="shared" si="31"/>
        <v>4.4817927170868188E-3</v>
      </c>
      <c r="D665" s="4">
        <f t="shared" si="32"/>
        <v>1.6439909297052191E-2</v>
      </c>
    </row>
    <row r="666" spans="1:4" x14ac:dyDescent="0.25">
      <c r="A666" s="3">
        <v>37377</v>
      </c>
      <c r="B666" s="2">
        <v>179.5</v>
      </c>
      <c r="C666" s="4">
        <f t="shared" si="31"/>
        <v>1.115448968209698E-3</v>
      </c>
      <c r="D666" s="4">
        <f t="shared" si="32"/>
        <v>1.2408347433727984E-2</v>
      </c>
    </row>
    <row r="667" spans="1:4" x14ac:dyDescent="0.25">
      <c r="A667" s="3">
        <v>37408</v>
      </c>
      <c r="B667" s="2">
        <v>179.6</v>
      </c>
      <c r="C667" s="4">
        <f t="shared" si="31"/>
        <v>5.5710306406675514E-4</v>
      </c>
      <c r="D667" s="4">
        <f t="shared" si="32"/>
        <v>1.0692177827799743E-2</v>
      </c>
    </row>
    <row r="668" spans="1:4" x14ac:dyDescent="0.25">
      <c r="A668" s="3">
        <v>37438</v>
      </c>
      <c r="B668" s="2">
        <v>180</v>
      </c>
      <c r="C668" s="4">
        <f t="shared" si="31"/>
        <v>2.2271714922048602E-3</v>
      </c>
      <c r="D668" s="4">
        <f t="shared" si="32"/>
        <v>1.465614430665152E-2</v>
      </c>
    </row>
    <row r="669" spans="1:4" x14ac:dyDescent="0.25">
      <c r="A669" s="3">
        <v>37469</v>
      </c>
      <c r="B669" s="2">
        <v>180.5</v>
      </c>
      <c r="C669" s="4">
        <f t="shared" si="31"/>
        <v>2.7777777777777679E-3</v>
      </c>
      <c r="D669" s="4">
        <f t="shared" si="32"/>
        <v>1.7474633596392231E-2</v>
      </c>
    </row>
    <row r="670" spans="1:4" x14ac:dyDescent="0.25">
      <c r="A670" s="3">
        <v>37500</v>
      </c>
      <c r="B670" s="2">
        <v>180.8</v>
      </c>
      <c r="C670" s="4">
        <f t="shared" si="31"/>
        <v>1.6620498614958734E-3</v>
      </c>
      <c r="D670" s="4">
        <f t="shared" si="32"/>
        <v>1.516002245929271E-2</v>
      </c>
    </row>
    <row r="671" spans="1:4" x14ac:dyDescent="0.25">
      <c r="A671" s="3">
        <v>37530</v>
      </c>
      <c r="B671" s="2">
        <v>181.2</v>
      </c>
      <c r="C671" s="4">
        <f t="shared" si="31"/>
        <v>2.2123893805308104E-3</v>
      </c>
      <c r="D671" s="4">
        <f t="shared" si="32"/>
        <v>2.0270270270270174E-2</v>
      </c>
    </row>
    <row r="672" spans="1:4" x14ac:dyDescent="0.25">
      <c r="A672" s="3">
        <v>37561</v>
      </c>
      <c r="B672" s="2">
        <v>181.5</v>
      </c>
      <c r="C672" s="4">
        <f t="shared" si="31"/>
        <v>1.6556291390728006E-3</v>
      </c>
      <c r="D672" s="4">
        <f t="shared" si="32"/>
        <v>2.2535211267605604E-2</v>
      </c>
    </row>
    <row r="673" spans="1:4" x14ac:dyDescent="0.25">
      <c r="A673" s="3">
        <v>37591</v>
      </c>
      <c r="B673" s="2">
        <v>181.8</v>
      </c>
      <c r="C673" s="4">
        <f t="shared" si="31"/>
        <v>1.6528925619836432E-3</v>
      </c>
      <c r="D673" s="4">
        <f t="shared" si="32"/>
        <v>2.4802705749718212E-2</v>
      </c>
    </row>
    <row r="674" spans="1:4" x14ac:dyDescent="0.25">
      <c r="A674" s="3">
        <v>37622</v>
      </c>
      <c r="B674" s="2">
        <v>182.6</v>
      </c>
      <c r="C674" s="4">
        <f t="shared" si="31"/>
        <v>4.4004400440043057E-3</v>
      </c>
      <c r="D674" s="4">
        <f t="shared" si="32"/>
        <v>2.7574563871693991E-2</v>
      </c>
    </row>
    <row r="675" spans="1:4" x14ac:dyDescent="0.25">
      <c r="A675" s="3">
        <v>37653</v>
      </c>
      <c r="B675" s="2">
        <v>183.6</v>
      </c>
      <c r="C675" s="4">
        <f t="shared" si="31"/>
        <v>5.4764512595837367E-3</v>
      </c>
      <c r="D675" s="4">
        <f t="shared" si="32"/>
        <v>3.1460674157303359E-2</v>
      </c>
    </row>
    <row r="676" spans="1:4" x14ac:dyDescent="0.25">
      <c r="A676" s="3">
        <v>37681</v>
      </c>
      <c r="B676" s="2">
        <v>183.9</v>
      </c>
      <c r="C676" s="4">
        <f t="shared" si="31"/>
        <v>1.6339869281045694E-3</v>
      </c>
      <c r="D676" s="4">
        <f t="shared" si="32"/>
        <v>3.0252100840336249E-2</v>
      </c>
    </row>
    <row r="677" spans="1:4" x14ac:dyDescent="0.25">
      <c r="A677" s="3">
        <v>37712</v>
      </c>
      <c r="B677" s="2">
        <v>183.2</v>
      </c>
      <c r="C677" s="4">
        <f t="shared" si="31"/>
        <v>-3.8064165307233333E-3</v>
      </c>
      <c r="D677" s="4">
        <f t="shared" si="32"/>
        <v>2.175125488008911E-2</v>
      </c>
    </row>
    <row r="678" spans="1:4" x14ac:dyDescent="0.25">
      <c r="A678" s="3">
        <v>37742</v>
      </c>
      <c r="B678" s="2">
        <v>182.9</v>
      </c>
      <c r="C678" s="4">
        <f t="shared" si="31"/>
        <v>-1.6375545851528006E-3</v>
      </c>
      <c r="D678" s="4">
        <f t="shared" si="32"/>
        <v>1.8941504178273005E-2</v>
      </c>
    </row>
    <row r="679" spans="1:4" x14ac:dyDescent="0.25">
      <c r="A679" s="3">
        <v>37773</v>
      </c>
      <c r="B679" s="2">
        <v>183.1</v>
      </c>
      <c r="C679" s="4">
        <f t="shared" si="31"/>
        <v>1.0934937124111865E-3</v>
      </c>
      <c r="D679" s="4">
        <f t="shared" si="32"/>
        <v>1.9487750556792971E-2</v>
      </c>
    </row>
    <row r="680" spans="1:4" x14ac:dyDescent="0.25">
      <c r="A680" s="3">
        <v>37803</v>
      </c>
      <c r="B680" s="2">
        <v>183.7</v>
      </c>
      <c r="C680" s="4">
        <f t="shared" si="31"/>
        <v>3.2768978700163931E-3</v>
      </c>
      <c r="D680" s="4">
        <f t="shared" si="32"/>
        <v>2.0555555555555438E-2</v>
      </c>
    </row>
    <row r="681" spans="1:4" x14ac:dyDescent="0.25">
      <c r="A681" s="3">
        <v>37834</v>
      </c>
      <c r="B681" s="2">
        <v>184.5</v>
      </c>
      <c r="C681" s="4">
        <f t="shared" si="31"/>
        <v>4.354926510615087E-3</v>
      </c>
      <c r="D681" s="4">
        <f t="shared" si="32"/>
        <v>2.2160664819944609E-2</v>
      </c>
    </row>
    <row r="682" spans="1:4" x14ac:dyDescent="0.25">
      <c r="A682" s="3">
        <v>37865</v>
      </c>
      <c r="B682" s="2">
        <v>185.1</v>
      </c>
      <c r="C682" s="4">
        <f t="shared" si="31"/>
        <v>3.2520325203251321E-3</v>
      </c>
      <c r="D682" s="4">
        <f t="shared" si="32"/>
        <v>2.3783185840707821E-2</v>
      </c>
    </row>
    <row r="683" spans="1:4" x14ac:dyDescent="0.25">
      <c r="A683" s="3">
        <v>37895</v>
      </c>
      <c r="B683" s="2">
        <v>184.9</v>
      </c>
      <c r="C683" s="4">
        <f t="shared" si="31"/>
        <v>-1.0804970286331095E-3</v>
      </c>
      <c r="D683" s="4">
        <f t="shared" si="32"/>
        <v>2.0419426048565281E-2</v>
      </c>
    </row>
    <row r="684" spans="1:4" x14ac:dyDescent="0.25">
      <c r="A684" s="3">
        <v>37926</v>
      </c>
      <c r="B684" s="2">
        <v>185</v>
      </c>
      <c r="C684" s="4">
        <f t="shared" si="31"/>
        <v>5.4083288263928608E-4</v>
      </c>
      <c r="D684" s="4">
        <f t="shared" si="32"/>
        <v>1.9283746556473913E-2</v>
      </c>
    </row>
    <row r="685" spans="1:4" x14ac:dyDescent="0.25">
      <c r="A685" s="3">
        <v>37956</v>
      </c>
      <c r="B685" s="2">
        <v>185.5</v>
      </c>
      <c r="C685" s="4">
        <f t="shared" si="31"/>
        <v>2.7027027027026751E-3</v>
      </c>
      <c r="D685" s="4">
        <f t="shared" si="32"/>
        <v>2.0352035203520247E-2</v>
      </c>
    </row>
    <row r="686" spans="1:4" x14ac:dyDescent="0.25">
      <c r="A686" s="3">
        <v>37987</v>
      </c>
      <c r="B686" s="2">
        <v>186.3</v>
      </c>
      <c r="C686" s="4">
        <f t="shared" si="31"/>
        <v>4.3126684636118906E-3</v>
      </c>
      <c r="D686" s="4">
        <f t="shared" si="32"/>
        <v>2.0262869660460092E-2</v>
      </c>
    </row>
    <row r="687" spans="1:4" x14ac:dyDescent="0.25">
      <c r="A687" s="3">
        <v>38018</v>
      </c>
      <c r="B687" s="2">
        <v>186.7</v>
      </c>
      <c r="C687" s="4">
        <f t="shared" si="31"/>
        <v>2.1470746108425143E-3</v>
      </c>
      <c r="D687" s="4">
        <f t="shared" si="32"/>
        <v>1.6884531590413809E-2</v>
      </c>
    </row>
    <row r="688" spans="1:4" x14ac:dyDescent="0.25">
      <c r="A688" s="3">
        <v>38047</v>
      </c>
      <c r="B688" s="2">
        <v>187.1</v>
      </c>
      <c r="C688" s="4">
        <f t="shared" si="31"/>
        <v>2.1424745581146709E-3</v>
      </c>
      <c r="D688" s="4">
        <f t="shared" si="32"/>
        <v>1.7400761283306032E-2</v>
      </c>
    </row>
    <row r="689" spans="1:4" x14ac:dyDescent="0.25">
      <c r="A689" s="3">
        <v>38078</v>
      </c>
      <c r="B689" s="2">
        <v>187.4</v>
      </c>
      <c r="C689" s="4">
        <f t="shared" si="31"/>
        <v>1.6034206306787535E-3</v>
      </c>
      <c r="D689" s="4">
        <f t="shared" si="32"/>
        <v>2.2925764192139875E-2</v>
      </c>
    </row>
    <row r="690" spans="1:4" x14ac:dyDescent="0.25">
      <c r="A690" s="3">
        <v>38108</v>
      </c>
      <c r="B690" s="2">
        <v>188.2</v>
      </c>
      <c r="C690" s="4">
        <f t="shared" si="31"/>
        <v>4.2689434364993062E-3</v>
      </c>
      <c r="D690" s="4">
        <f t="shared" si="32"/>
        <v>2.8977583378895444E-2</v>
      </c>
    </row>
    <row r="691" spans="1:4" x14ac:dyDescent="0.25">
      <c r="A691" s="3">
        <v>38139</v>
      </c>
      <c r="B691" s="2">
        <v>188.9</v>
      </c>
      <c r="C691" s="4">
        <f t="shared" si="31"/>
        <v>3.7194473963868546E-3</v>
      </c>
      <c r="D691" s="4">
        <f t="shared" si="32"/>
        <v>3.1676679410158393E-2</v>
      </c>
    </row>
    <row r="692" spans="1:4" x14ac:dyDescent="0.25">
      <c r="A692" s="3">
        <v>38169</v>
      </c>
      <c r="B692" s="2">
        <v>189.1</v>
      </c>
      <c r="C692" s="4">
        <f t="shared" si="31"/>
        <v>1.0587612493382359E-3</v>
      </c>
      <c r="D692" s="4">
        <f t="shared" si="32"/>
        <v>2.9395753946652281E-2</v>
      </c>
    </row>
    <row r="693" spans="1:4" x14ac:dyDescent="0.25">
      <c r="A693" s="3">
        <v>38200</v>
      </c>
      <c r="B693" s="2">
        <v>189.2</v>
      </c>
      <c r="C693" s="4">
        <f t="shared" si="31"/>
        <v>5.2882072977267214E-4</v>
      </c>
      <c r="D693" s="4">
        <f t="shared" si="32"/>
        <v>2.5474254742547275E-2</v>
      </c>
    </row>
    <row r="694" spans="1:4" x14ac:dyDescent="0.25">
      <c r="A694" s="3">
        <v>38231</v>
      </c>
      <c r="B694" s="2">
        <v>189.8</v>
      </c>
      <c r="C694" s="4">
        <f t="shared" si="31"/>
        <v>3.1712473572940159E-3</v>
      </c>
      <c r="D694" s="4">
        <f t="shared" si="32"/>
        <v>2.5391680172879516E-2</v>
      </c>
    </row>
    <row r="695" spans="1:4" x14ac:dyDescent="0.25">
      <c r="A695" s="3">
        <v>38261</v>
      </c>
      <c r="B695" s="2">
        <v>190.8</v>
      </c>
      <c r="C695" s="4">
        <f t="shared" si="31"/>
        <v>5.2687038988408208E-3</v>
      </c>
      <c r="D695" s="4">
        <f t="shared" si="32"/>
        <v>3.1909140075716547E-2</v>
      </c>
    </row>
    <row r="696" spans="1:4" x14ac:dyDescent="0.25">
      <c r="A696" s="3">
        <v>38292</v>
      </c>
      <c r="B696" s="2">
        <v>191.7</v>
      </c>
      <c r="C696" s="4">
        <f t="shared" si="31"/>
        <v>4.7169811320753041E-3</v>
      </c>
      <c r="D696" s="4">
        <f t="shared" si="32"/>
        <v>3.6216216216216068E-2</v>
      </c>
    </row>
    <row r="697" spans="1:4" x14ac:dyDescent="0.25">
      <c r="A697" s="3">
        <v>38322</v>
      </c>
      <c r="B697" s="2">
        <v>191.7</v>
      </c>
      <c r="C697" s="4">
        <f t="shared" si="31"/>
        <v>0</v>
      </c>
      <c r="D697" s="4">
        <f t="shared" si="32"/>
        <v>3.3423180592991875E-2</v>
      </c>
    </row>
    <row r="698" spans="1:4" x14ac:dyDescent="0.25">
      <c r="A698" s="3">
        <v>38353</v>
      </c>
      <c r="B698" s="2">
        <v>191.6</v>
      </c>
      <c r="C698" s="4">
        <f t="shared" si="31"/>
        <v>-5.2164840897228615E-4</v>
      </c>
      <c r="D698" s="4">
        <f t="shared" si="32"/>
        <v>2.8448738593666034E-2</v>
      </c>
    </row>
    <row r="699" spans="1:4" x14ac:dyDescent="0.25">
      <c r="A699" s="3">
        <v>38384</v>
      </c>
      <c r="B699" s="2">
        <v>192.4</v>
      </c>
      <c r="C699" s="4">
        <f t="shared" si="31"/>
        <v>4.1753653444676075E-3</v>
      </c>
      <c r="D699" s="4">
        <f t="shared" si="32"/>
        <v>3.0530262453133394E-2</v>
      </c>
    </row>
    <row r="700" spans="1:4" x14ac:dyDescent="0.25">
      <c r="A700" s="3">
        <v>38412</v>
      </c>
      <c r="B700" s="2">
        <v>193.1</v>
      </c>
      <c r="C700" s="4">
        <f t="shared" si="31"/>
        <v>3.6382536382535413E-3</v>
      </c>
      <c r="D700" s="4">
        <f t="shared" si="32"/>
        <v>3.2068412613575736E-2</v>
      </c>
    </row>
    <row r="701" spans="1:4" x14ac:dyDescent="0.25">
      <c r="A701" s="3">
        <v>38443</v>
      </c>
      <c r="B701" s="2">
        <v>193.7</v>
      </c>
      <c r="C701" s="4">
        <f t="shared" si="31"/>
        <v>3.1071983428274663E-3</v>
      </c>
      <c r="D701" s="4">
        <f t="shared" si="32"/>
        <v>3.3617929562433257E-2</v>
      </c>
    </row>
    <row r="702" spans="1:4" x14ac:dyDescent="0.25">
      <c r="A702" s="3">
        <v>38473</v>
      </c>
      <c r="B702" s="2">
        <v>193.6</v>
      </c>
      <c r="C702" s="4">
        <f t="shared" si="31"/>
        <v>-5.162622612286949E-4</v>
      </c>
      <c r="D702" s="4">
        <f t="shared" si="32"/>
        <v>2.8692879914984148E-2</v>
      </c>
    </row>
    <row r="703" spans="1:4" x14ac:dyDescent="0.25">
      <c r="A703" s="3">
        <v>38504</v>
      </c>
      <c r="B703" s="2">
        <v>193.7</v>
      </c>
      <c r="C703" s="4">
        <f t="shared" si="31"/>
        <v>5.1652892561970809E-4</v>
      </c>
      <c r="D703" s="4">
        <f t="shared" si="32"/>
        <v>2.541026998411855E-2</v>
      </c>
    </row>
    <row r="704" spans="1:4" x14ac:dyDescent="0.25">
      <c r="A704" s="3">
        <v>38534</v>
      </c>
      <c r="B704" s="2">
        <v>194.9</v>
      </c>
      <c r="C704" s="4">
        <f t="shared" si="31"/>
        <v>6.1951471347445608E-3</v>
      </c>
      <c r="D704" s="4">
        <f t="shared" si="32"/>
        <v>3.0671602326811209E-2</v>
      </c>
    </row>
    <row r="705" spans="1:4" x14ac:dyDescent="0.25">
      <c r="A705" s="3">
        <v>38565</v>
      </c>
      <c r="B705" s="2">
        <v>196.1</v>
      </c>
      <c r="C705" s="4">
        <f t="shared" si="31"/>
        <v>6.1570035915854415E-3</v>
      </c>
      <c r="D705" s="4">
        <f t="shared" si="32"/>
        <v>3.6469344608879517E-2</v>
      </c>
    </row>
    <row r="706" spans="1:4" x14ac:dyDescent="0.25">
      <c r="A706" s="3">
        <v>38596</v>
      </c>
      <c r="B706" s="2">
        <v>198.8</v>
      </c>
      <c r="C706" s="4">
        <f t="shared" si="31"/>
        <v>1.3768485466598701E-2</v>
      </c>
      <c r="D706" s="4">
        <f t="shared" si="32"/>
        <v>4.7418335089568053E-2</v>
      </c>
    </row>
    <row r="707" spans="1:4" x14ac:dyDescent="0.25">
      <c r="A707" s="3">
        <v>38626</v>
      </c>
      <c r="B707" s="2">
        <v>199.1</v>
      </c>
      <c r="C707" s="4">
        <f t="shared" si="31"/>
        <v>1.5090543259557165E-3</v>
      </c>
      <c r="D707" s="4">
        <f t="shared" si="32"/>
        <v>4.3501048218029359E-2</v>
      </c>
    </row>
    <row r="708" spans="1:4" x14ac:dyDescent="0.25">
      <c r="A708" s="3">
        <v>38657</v>
      </c>
      <c r="B708" s="2">
        <v>198.1</v>
      </c>
      <c r="C708" s="4">
        <f t="shared" ref="C708:C771" si="33">B708/B707-1</f>
        <v>-5.0226017076845375E-3</v>
      </c>
      <c r="D708" s="4">
        <f t="shared" si="32"/>
        <v>3.3385498174230532E-2</v>
      </c>
    </row>
    <row r="709" spans="1:4" x14ac:dyDescent="0.25">
      <c r="A709" s="3">
        <v>38687</v>
      </c>
      <c r="B709" s="2">
        <v>198.1</v>
      </c>
      <c r="C709" s="4">
        <f t="shared" si="33"/>
        <v>0</v>
      </c>
      <c r="D709" s="4">
        <f t="shared" si="32"/>
        <v>3.3385498174230532E-2</v>
      </c>
    </row>
    <row r="710" spans="1:4" x14ac:dyDescent="0.25">
      <c r="A710" s="3">
        <v>38718</v>
      </c>
      <c r="B710" s="2">
        <v>199.3</v>
      </c>
      <c r="C710" s="4">
        <f t="shared" si="33"/>
        <v>6.0575466935892663E-3</v>
      </c>
      <c r="D710" s="4">
        <f t="shared" si="32"/>
        <v>4.0187891440501167E-2</v>
      </c>
    </row>
    <row r="711" spans="1:4" x14ac:dyDescent="0.25">
      <c r="A711" s="3">
        <v>38749</v>
      </c>
      <c r="B711" s="2">
        <v>199.4</v>
      </c>
      <c r="C711" s="4">
        <f t="shared" si="33"/>
        <v>5.0175614651282174E-4</v>
      </c>
      <c r="D711" s="4">
        <f t="shared" si="32"/>
        <v>3.6382536382536301E-2</v>
      </c>
    </row>
    <row r="712" spans="1:4" x14ac:dyDescent="0.25">
      <c r="A712" s="3">
        <v>38777</v>
      </c>
      <c r="B712" s="2">
        <v>199.7</v>
      </c>
      <c r="C712" s="4">
        <f t="shared" si="33"/>
        <v>1.5045135406217547E-3</v>
      </c>
      <c r="D712" s="4">
        <f t="shared" si="32"/>
        <v>3.4179181771103018E-2</v>
      </c>
    </row>
    <row r="713" spans="1:4" x14ac:dyDescent="0.25">
      <c r="A713" s="3">
        <v>38808</v>
      </c>
      <c r="B713" s="2">
        <v>200.7</v>
      </c>
      <c r="C713" s="4">
        <f t="shared" si="33"/>
        <v>5.0075112669003552E-3</v>
      </c>
      <c r="D713" s="4">
        <f t="shared" si="32"/>
        <v>3.6138358286009309E-2</v>
      </c>
    </row>
    <row r="714" spans="1:4" x14ac:dyDescent="0.25">
      <c r="A714" s="3">
        <v>38838</v>
      </c>
      <c r="B714" s="2">
        <v>201.3</v>
      </c>
      <c r="C714" s="4">
        <f t="shared" si="33"/>
        <v>2.989536621823774E-3</v>
      </c>
      <c r="D714" s="4">
        <f t="shared" si="32"/>
        <v>3.9772727272727293E-2</v>
      </c>
    </row>
    <row r="715" spans="1:4" x14ac:dyDescent="0.25">
      <c r="A715" s="3">
        <v>38869</v>
      </c>
      <c r="B715" s="2">
        <v>201.8</v>
      </c>
      <c r="C715" s="4">
        <f t="shared" si="33"/>
        <v>2.4838549428713996E-3</v>
      </c>
      <c r="D715" s="4">
        <f t="shared" si="32"/>
        <v>4.1817243159525175E-2</v>
      </c>
    </row>
    <row r="716" spans="1:4" x14ac:dyDescent="0.25">
      <c r="A716" s="3">
        <v>38899</v>
      </c>
      <c r="B716" s="2">
        <v>202.9</v>
      </c>
      <c r="C716" s="4">
        <f t="shared" si="33"/>
        <v>5.4509415262635752E-3</v>
      </c>
      <c r="D716" s="4">
        <f t="shared" si="32"/>
        <v>4.1046690610569536E-2</v>
      </c>
    </row>
    <row r="717" spans="1:4" x14ac:dyDescent="0.25">
      <c r="A717" s="3">
        <v>38930</v>
      </c>
      <c r="B717" s="2">
        <v>203.8</v>
      </c>
      <c r="C717" s="4">
        <f t="shared" si="33"/>
        <v>4.4356826022671214E-3</v>
      </c>
      <c r="D717" s="4">
        <f t="shared" si="32"/>
        <v>3.9265680775114831E-2</v>
      </c>
    </row>
    <row r="718" spans="1:4" x14ac:dyDescent="0.25">
      <c r="A718" s="3">
        <v>38961</v>
      </c>
      <c r="B718" s="2">
        <v>202.8</v>
      </c>
      <c r="C718" s="4">
        <f t="shared" si="33"/>
        <v>-4.9067713444553851E-3</v>
      </c>
      <c r="D718" s="4">
        <f t="shared" si="32"/>
        <v>2.0120724346076369E-2</v>
      </c>
    </row>
    <row r="719" spans="1:4" x14ac:dyDescent="0.25">
      <c r="A719" s="3">
        <v>38991</v>
      </c>
      <c r="B719" s="2">
        <v>201.9</v>
      </c>
      <c r="C719" s="4">
        <f t="shared" si="33"/>
        <v>-4.4378698224852853E-3</v>
      </c>
      <c r="D719" s="4">
        <f t="shared" ref="D719:D782" si="34">B719/B707-1</f>
        <v>1.4063284781516971E-2</v>
      </c>
    </row>
    <row r="720" spans="1:4" x14ac:dyDescent="0.25">
      <c r="A720" s="3">
        <v>39022</v>
      </c>
      <c r="B720" s="2">
        <v>202</v>
      </c>
      <c r="C720" s="4">
        <f t="shared" si="33"/>
        <v>4.9529470034670453E-4</v>
      </c>
      <c r="D720" s="4">
        <f t="shared" si="34"/>
        <v>1.9687026754164672E-2</v>
      </c>
    </row>
    <row r="721" spans="1:4" x14ac:dyDescent="0.25">
      <c r="A721" s="3">
        <v>39052</v>
      </c>
      <c r="B721" s="2">
        <v>203.1</v>
      </c>
      <c r="C721" s="4">
        <f t="shared" si="33"/>
        <v>5.4455445544554504E-3</v>
      </c>
      <c r="D721" s="4">
        <f t="shared" si="34"/>
        <v>2.5239777889954462E-2</v>
      </c>
    </row>
    <row r="722" spans="1:4" x14ac:dyDescent="0.25">
      <c r="A722" s="3">
        <v>39083</v>
      </c>
      <c r="B722" s="2">
        <v>203.43700000000001</v>
      </c>
      <c r="C722" s="4">
        <f t="shared" si="33"/>
        <v>1.659281142294633E-3</v>
      </c>
      <c r="D722" s="4">
        <f t="shared" si="34"/>
        <v>2.0757651781234232E-2</v>
      </c>
    </row>
    <row r="723" spans="1:4" x14ac:dyDescent="0.25">
      <c r="A723" s="3">
        <v>39114</v>
      </c>
      <c r="B723" s="2">
        <v>204.226</v>
      </c>
      <c r="C723" s="4">
        <f t="shared" si="33"/>
        <v>3.8783505458692691E-3</v>
      </c>
      <c r="D723" s="4">
        <f t="shared" si="34"/>
        <v>2.4202607823470279E-2</v>
      </c>
    </row>
    <row r="724" spans="1:4" x14ac:dyDescent="0.25">
      <c r="A724" s="3">
        <v>39142</v>
      </c>
      <c r="B724" s="2">
        <v>205.28800000000001</v>
      </c>
      <c r="C724" s="4">
        <f t="shared" si="33"/>
        <v>5.2001214340975377E-3</v>
      </c>
      <c r="D724" s="4">
        <f t="shared" si="34"/>
        <v>2.7981972959439272E-2</v>
      </c>
    </row>
    <row r="725" spans="1:4" x14ac:dyDescent="0.25">
      <c r="A725" s="3">
        <v>39173</v>
      </c>
      <c r="B725" s="2">
        <v>205.904</v>
      </c>
      <c r="C725" s="4">
        <f t="shared" si="33"/>
        <v>3.0006624839249429E-3</v>
      </c>
      <c r="D725" s="4">
        <f t="shared" si="34"/>
        <v>2.5929247633283525E-2</v>
      </c>
    </row>
    <row r="726" spans="1:4" x14ac:dyDescent="0.25">
      <c r="A726" s="3">
        <v>39203</v>
      </c>
      <c r="B726" s="2">
        <v>206.755</v>
      </c>
      <c r="C726" s="4">
        <f t="shared" si="33"/>
        <v>4.1329940166290324E-3</v>
      </c>
      <c r="D726" s="4">
        <f t="shared" si="34"/>
        <v>2.7098857426726131E-2</v>
      </c>
    </row>
    <row r="727" spans="1:4" x14ac:dyDescent="0.25">
      <c r="A727" s="3">
        <v>39234</v>
      </c>
      <c r="B727" s="2">
        <v>207.23400000000001</v>
      </c>
      <c r="C727" s="4">
        <f t="shared" si="33"/>
        <v>2.3167517109623503E-3</v>
      </c>
      <c r="D727" s="4">
        <f t="shared" si="34"/>
        <v>2.692765113974227E-2</v>
      </c>
    </row>
    <row r="728" spans="1:4" x14ac:dyDescent="0.25">
      <c r="A728" s="3">
        <v>39264</v>
      </c>
      <c r="B728" s="2">
        <v>207.60300000000001</v>
      </c>
      <c r="C728" s="4">
        <f t="shared" si="33"/>
        <v>1.7805958481715844E-3</v>
      </c>
      <c r="D728" s="4">
        <f t="shared" si="34"/>
        <v>2.3178905864958077E-2</v>
      </c>
    </row>
    <row r="729" spans="1:4" x14ac:dyDescent="0.25">
      <c r="A729" s="3">
        <v>39295</v>
      </c>
      <c r="B729" s="2">
        <v>207.667</v>
      </c>
      <c r="C729" s="4">
        <f t="shared" si="33"/>
        <v>3.0828070885302594E-4</v>
      </c>
      <c r="D729" s="4">
        <f t="shared" si="34"/>
        <v>1.8974484789008761E-2</v>
      </c>
    </row>
    <row r="730" spans="1:4" x14ac:dyDescent="0.25">
      <c r="A730" s="3">
        <v>39326</v>
      </c>
      <c r="B730" s="2">
        <v>208.547</v>
      </c>
      <c r="C730" s="4">
        <f t="shared" si="33"/>
        <v>4.2375533907650365E-3</v>
      </c>
      <c r="D730" s="4">
        <f t="shared" si="34"/>
        <v>2.8338264299802685E-2</v>
      </c>
    </row>
    <row r="731" spans="1:4" x14ac:dyDescent="0.25">
      <c r="A731" s="3">
        <v>39356</v>
      </c>
      <c r="B731" s="2">
        <v>209.19</v>
      </c>
      <c r="C731" s="4">
        <f t="shared" si="33"/>
        <v>3.0832378312801723E-3</v>
      </c>
      <c r="D731" s="4">
        <f t="shared" si="34"/>
        <v>3.610698365527476E-2</v>
      </c>
    </row>
    <row r="732" spans="1:4" x14ac:dyDescent="0.25">
      <c r="A732" s="3">
        <v>39387</v>
      </c>
      <c r="B732" s="2">
        <v>210.834</v>
      </c>
      <c r="C732" s="4">
        <f t="shared" si="33"/>
        <v>7.858884267890387E-3</v>
      </c>
      <c r="D732" s="4">
        <f t="shared" si="34"/>
        <v>4.373267326732666E-2</v>
      </c>
    </row>
    <row r="733" spans="1:4" x14ac:dyDescent="0.25">
      <c r="A733" s="3">
        <v>39417</v>
      </c>
      <c r="B733" s="2">
        <v>211.44499999999999</v>
      </c>
      <c r="C733" s="4">
        <f t="shared" si="33"/>
        <v>2.8980145517325528E-3</v>
      </c>
      <c r="D733" s="4">
        <f t="shared" si="34"/>
        <v>4.1088133924175319E-2</v>
      </c>
    </row>
    <row r="734" spans="1:4" x14ac:dyDescent="0.25">
      <c r="A734" s="3">
        <v>39448</v>
      </c>
      <c r="B734" s="2">
        <v>212.17400000000001</v>
      </c>
      <c r="C734" s="4">
        <f t="shared" si="33"/>
        <v>3.4477050769703421E-3</v>
      </c>
      <c r="D734" s="4">
        <f t="shared" si="34"/>
        <v>4.294695655165981E-2</v>
      </c>
    </row>
    <row r="735" spans="1:4" x14ac:dyDescent="0.25">
      <c r="A735" s="3">
        <v>39479</v>
      </c>
      <c r="B735" s="2">
        <v>212.68700000000001</v>
      </c>
      <c r="C735" s="4">
        <f t="shared" si="33"/>
        <v>2.4178268779397882E-3</v>
      </c>
      <c r="D735" s="4">
        <f t="shared" si="34"/>
        <v>4.1429592706119678E-2</v>
      </c>
    </row>
    <row r="736" spans="1:4" x14ac:dyDescent="0.25">
      <c r="A736" s="3">
        <v>39508</v>
      </c>
      <c r="B736" s="2">
        <v>213.44800000000001</v>
      </c>
      <c r="C736" s="4">
        <f t="shared" si="33"/>
        <v>3.578027806118822E-3</v>
      </c>
      <c r="D736" s="4">
        <f t="shared" si="34"/>
        <v>3.9749035501344343E-2</v>
      </c>
    </row>
    <row r="737" spans="1:4" x14ac:dyDescent="0.25">
      <c r="A737" s="3">
        <v>39539</v>
      </c>
      <c r="B737" s="2">
        <v>213.94200000000001</v>
      </c>
      <c r="C737" s="4">
        <f t="shared" si="33"/>
        <v>2.3143810202015391E-3</v>
      </c>
      <c r="D737" s="4">
        <f t="shared" si="34"/>
        <v>3.9037609759888126E-2</v>
      </c>
    </row>
    <row r="738" spans="1:4" x14ac:dyDescent="0.25">
      <c r="A738" s="3">
        <v>39569</v>
      </c>
      <c r="B738" s="2">
        <v>215.208</v>
      </c>
      <c r="C738" s="4">
        <f t="shared" si="33"/>
        <v>5.9174916566171465E-3</v>
      </c>
      <c r="D738" s="4">
        <f t="shared" si="34"/>
        <v>4.088413823123993E-2</v>
      </c>
    </row>
    <row r="739" spans="1:4" x14ac:dyDescent="0.25">
      <c r="A739" s="3">
        <v>39600</v>
      </c>
      <c r="B739" s="2">
        <v>217.46299999999999</v>
      </c>
      <c r="C739" s="4">
        <f t="shared" si="33"/>
        <v>1.04782350098509E-2</v>
      </c>
      <c r="D739" s="4">
        <f t="shared" si="34"/>
        <v>4.9359661059478643E-2</v>
      </c>
    </row>
    <row r="740" spans="1:4" x14ac:dyDescent="0.25">
      <c r="A740" s="3">
        <v>39630</v>
      </c>
      <c r="B740" s="2">
        <v>219.01599999999999</v>
      </c>
      <c r="C740" s="4">
        <f t="shared" si="33"/>
        <v>7.1414447515210089E-3</v>
      </c>
      <c r="D740" s="4">
        <f t="shared" si="34"/>
        <v>5.4975120783418374E-2</v>
      </c>
    </row>
    <row r="741" spans="1:4" x14ac:dyDescent="0.25">
      <c r="A741" s="3">
        <v>39661</v>
      </c>
      <c r="B741" s="2">
        <v>218.69</v>
      </c>
      <c r="C741" s="4">
        <f t="shared" si="33"/>
        <v>-1.4884757278006422E-3</v>
      </c>
      <c r="D741" s="4">
        <f t="shared" si="34"/>
        <v>5.3080171620912386E-2</v>
      </c>
    </row>
    <row r="742" spans="1:4" x14ac:dyDescent="0.25">
      <c r="A742" s="3">
        <v>39692</v>
      </c>
      <c r="B742" s="2">
        <v>218.87700000000001</v>
      </c>
      <c r="C742" s="4">
        <f t="shared" si="33"/>
        <v>8.550916822900323E-4</v>
      </c>
      <c r="D742" s="4">
        <f t="shared" si="34"/>
        <v>4.9533198751360752E-2</v>
      </c>
    </row>
    <row r="743" spans="1:4" x14ac:dyDescent="0.25">
      <c r="A743" s="3">
        <v>39722</v>
      </c>
      <c r="B743" s="2">
        <v>216.995</v>
      </c>
      <c r="C743" s="4">
        <f t="shared" si="33"/>
        <v>-8.5984365648286154E-3</v>
      </c>
      <c r="D743" s="4">
        <f t="shared" si="34"/>
        <v>3.7310578899565128E-2</v>
      </c>
    </row>
    <row r="744" spans="1:4" x14ac:dyDescent="0.25">
      <c r="A744" s="3">
        <v>39753</v>
      </c>
      <c r="B744" s="2">
        <v>213.15299999999999</v>
      </c>
      <c r="C744" s="4">
        <f t="shared" si="33"/>
        <v>-1.7705477084725474E-2</v>
      </c>
      <c r="D744" s="4">
        <f t="shared" si="34"/>
        <v>1.0999174706166848E-2</v>
      </c>
    </row>
    <row r="745" spans="1:4" x14ac:dyDescent="0.25">
      <c r="A745" s="3">
        <v>39783</v>
      </c>
      <c r="B745" s="2">
        <v>211.398</v>
      </c>
      <c r="C745" s="4">
        <f t="shared" si="33"/>
        <v>-8.2335223994032258E-3</v>
      </c>
      <c r="D745" s="4">
        <f t="shared" si="34"/>
        <v>-2.2228002553859039E-4</v>
      </c>
    </row>
    <row r="746" spans="1:4" x14ac:dyDescent="0.25">
      <c r="A746" s="3">
        <v>39814</v>
      </c>
      <c r="B746" s="2">
        <v>211.93299999999999</v>
      </c>
      <c r="C746" s="4">
        <f t="shared" si="33"/>
        <v>2.5307713412614508E-3</v>
      </c>
      <c r="D746" s="4">
        <f t="shared" si="34"/>
        <v>-1.1358601902212717E-3</v>
      </c>
    </row>
    <row r="747" spans="1:4" x14ac:dyDescent="0.25">
      <c r="A747" s="3">
        <v>39845</v>
      </c>
      <c r="B747" s="2">
        <v>212.70500000000001</v>
      </c>
      <c r="C747" s="4">
        <f t="shared" si="33"/>
        <v>3.6426606521873239E-3</v>
      </c>
      <c r="D747" s="4">
        <f t="shared" si="34"/>
        <v>8.4631406715107715E-5</v>
      </c>
    </row>
    <row r="748" spans="1:4" x14ac:dyDescent="0.25">
      <c r="A748" s="3">
        <v>39873</v>
      </c>
      <c r="B748" s="2">
        <v>212.495</v>
      </c>
      <c r="C748" s="4">
        <f t="shared" si="33"/>
        <v>-9.8728285653848502E-4</v>
      </c>
      <c r="D748" s="4">
        <f t="shared" si="34"/>
        <v>-4.4647876766238381E-3</v>
      </c>
    </row>
    <row r="749" spans="1:4" x14ac:dyDescent="0.25">
      <c r="A749" s="3">
        <v>39904</v>
      </c>
      <c r="B749" s="2">
        <v>212.709</v>
      </c>
      <c r="C749" s="4">
        <f t="shared" si="33"/>
        <v>1.0070825195886979E-3</v>
      </c>
      <c r="D749" s="4">
        <f t="shared" si="34"/>
        <v>-5.7632442437670628E-3</v>
      </c>
    </row>
    <row r="750" spans="1:4" x14ac:dyDescent="0.25">
      <c r="A750" s="3">
        <v>39934</v>
      </c>
      <c r="B750" s="2">
        <v>213.02199999999999</v>
      </c>
      <c r="C750" s="4">
        <f t="shared" si="33"/>
        <v>1.4714939189219844E-3</v>
      </c>
      <c r="D750" s="4">
        <f t="shared" si="34"/>
        <v>-1.0157614958551719E-2</v>
      </c>
    </row>
    <row r="751" spans="1:4" x14ac:dyDescent="0.25">
      <c r="A751" s="3">
        <v>39965</v>
      </c>
      <c r="B751" s="2">
        <v>214.79</v>
      </c>
      <c r="C751" s="4">
        <f t="shared" si="33"/>
        <v>8.2996122466223454E-3</v>
      </c>
      <c r="D751" s="4">
        <f t="shared" si="34"/>
        <v>-1.2291746182109153E-2</v>
      </c>
    </row>
    <row r="752" spans="1:4" x14ac:dyDescent="0.25">
      <c r="A752" s="3">
        <v>39995</v>
      </c>
      <c r="B752" s="2">
        <v>214.726</v>
      </c>
      <c r="C752" s="4">
        <f t="shared" si="33"/>
        <v>-2.9796545463012247E-4</v>
      </c>
      <c r="D752" s="4">
        <f t="shared" si="34"/>
        <v>-1.9587610037622771E-2</v>
      </c>
    </row>
    <row r="753" spans="1:4" x14ac:dyDescent="0.25">
      <c r="A753" s="3">
        <v>40026</v>
      </c>
      <c r="B753" s="2">
        <v>215.44499999999999</v>
      </c>
      <c r="C753" s="4">
        <f t="shared" si="33"/>
        <v>3.3484533777929926E-3</v>
      </c>
      <c r="D753" s="4">
        <f t="shared" si="34"/>
        <v>-1.4838355663267633E-2</v>
      </c>
    </row>
    <row r="754" spans="1:4" x14ac:dyDescent="0.25">
      <c r="A754" s="3">
        <v>40057</v>
      </c>
      <c r="B754" s="2">
        <v>215.86099999999999</v>
      </c>
      <c r="C754" s="4">
        <f t="shared" si="33"/>
        <v>1.9308872334005134E-3</v>
      </c>
      <c r="D754" s="4">
        <f t="shared" si="34"/>
        <v>-1.3779428628864721E-2</v>
      </c>
    </row>
    <row r="755" spans="1:4" x14ac:dyDescent="0.25">
      <c r="A755" s="3">
        <v>40087</v>
      </c>
      <c r="B755" s="2">
        <v>216.50899999999999</v>
      </c>
      <c r="C755" s="4">
        <f t="shared" si="33"/>
        <v>3.001931798703783E-3</v>
      </c>
      <c r="D755" s="4">
        <f t="shared" si="34"/>
        <v>-2.2396829420033848E-3</v>
      </c>
    </row>
    <row r="756" spans="1:4" x14ac:dyDescent="0.25">
      <c r="A756" s="3">
        <v>40118</v>
      </c>
      <c r="B756" s="2">
        <v>217.23400000000001</v>
      </c>
      <c r="C756" s="4">
        <f t="shared" si="33"/>
        <v>3.3485905897676638E-3</v>
      </c>
      <c r="D756" s="4">
        <f t="shared" si="34"/>
        <v>1.9145871744709275E-2</v>
      </c>
    </row>
    <row r="757" spans="1:4" x14ac:dyDescent="0.25">
      <c r="A757" s="3">
        <v>40148</v>
      </c>
      <c r="B757" s="2">
        <v>217.34700000000001</v>
      </c>
      <c r="C757" s="4">
        <f t="shared" si="33"/>
        <v>5.2017639964274665E-4</v>
      </c>
      <c r="D757" s="4">
        <f t="shared" si="34"/>
        <v>2.8141231232083674E-2</v>
      </c>
    </row>
    <row r="758" spans="1:4" x14ac:dyDescent="0.25">
      <c r="A758" s="3">
        <v>40179</v>
      </c>
      <c r="B758" s="2">
        <v>217.488</v>
      </c>
      <c r="C758" s="4">
        <f t="shared" si="33"/>
        <v>6.4873221162464745E-4</v>
      </c>
      <c r="D758" s="4">
        <f t="shared" si="34"/>
        <v>2.6211113889767157E-2</v>
      </c>
    </row>
    <row r="759" spans="1:4" x14ac:dyDescent="0.25">
      <c r="A759" s="3">
        <v>40210</v>
      </c>
      <c r="B759" s="2">
        <v>217.28100000000001</v>
      </c>
      <c r="C759" s="4">
        <f t="shared" si="33"/>
        <v>-9.5177664974621656E-4</v>
      </c>
      <c r="D759" s="4">
        <f t="shared" si="34"/>
        <v>2.151336357866529E-2</v>
      </c>
    </row>
    <row r="760" spans="1:4" x14ac:dyDescent="0.25">
      <c r="A760" s="3">
        <v>40238</v>
      </c>
      <c r="B760" s="2">
        <v>217.35300000000001</v>
      </c>
      <c r="C760" s="4">
        <f t="shared" si="33"/>
        <v>3.3136813619227823E-4</v>
      </c>
      <c r="D760" s="4">
        <f t="shared" si="34"/>
        <v>2.2861714393279886E-2</v>
      </c>
    </row>
    <row r="761" spans="1:4" x14ac:dyDescent="0.25">
      <c r="A761" s="3">
        <v>40269</v>
      </c>
      <c r="B761" s="2">
        <v>217.40299999999999</v>
      </c>
      <c r="C761" s="4">
        <f t="shared" si="33"/>
        <v>2.3004053314190642E-4</v>
      </c>
      <c r="D761" s="4">
        <f t="shared" si="34"/>
        <v>2.2067707525304403E-2</v>
      </c>
    </row>
    <row r="762" spans="1:4" x14ac:dyDescent="0.25">
      <c r="A762" s="3">
        <v>40299</v>
      </c>
      <c r="B762" s="2">
        <v>217.29</v>
      </c>
      <c r="C762" s="4">
        <f t="shared" si="33"/>
        <v>-5.1977203626440982E-4</v>
      </c>
      <c r="D762" s="4">
        <f t="shared" si="34"/>
        <v>2.0035489292185682E-2</v>
      </c>
    </row>
    <row r="763" spans="1:4" x14ac:dyDescent="0.25">
      <c r="A763" s="3">
        <v>40330</v>
      </c>
      <c r="B763" s="2">
        <v>217.19900000000001</v>
      </c>
      <c r="C763" s="4">
        <f t="shared" si="33"/>
        <v>-4.1879515854381655E-4</v>
      </c>
      <c r="D763" s="4">
        <f t="shared" si="34"/>
        <v>1.1215605940686268E-2</v>
      </c>
    </row>
    <row r="764" spans="1:4" x14ac:dyDescent="0.25">
      <c r="A764" s="3">
        <v>40360</v>
      </c>
      <c r="B764" s="2">
        <v>217.60499999999999</v>
      </c>
      <c r="C764" s="4">
        <f t="shared" si="33"/>
        <v>1.8692535416828804E-3</v>
      </c>
      <c r="D764" s="4">
        <f t="shared" si="34"/>
        <v>1.3407784804821077E-2</v>
      </c>
    </row>
    <row r="765" spans="1:4" x14ac:dyDescent="0.25">
      <c r="A765" s="3">
        <v>40391</v>
      </c>
      <c r="B765" s="2">
        <v>217.923</v>
      </c>
      <c r="C765" s="4">
        <f t="shared" si="33"/>
        <v>1.4613634796996067E-3</v>
      </c>
      <c r="D765" s="4">
        <f t="shared" si="34"/>
        <v>1.1501775395112546E-2</v>
      </c>
    </row>
    <row r="766" spans="1:4" x14ac:dyDescent="0.25">
      <c r="A766" s="3">
        <v>40422</v>
      </c>
      <c r="B766" s="2">
        <v>218.27500000000001</v>
      </c>
      <c r="C766" s="4">
        <f t="shared" si="33"/>
        <v>1.6152494229613179E-3</v>
      </c>
      <c r="D766" s="4">
        <f t="shared" si="34"/>
        <v>1.1183122472331775E-2</v>
      </c>
    </row>
    <row r="767" spans="1:4" x14ac:dyDescent="0.25">
      <c r="A767" s="3">
        <v>40452</v>
      </c>
      <c r="B767" s="2">
        <v>219.035</v>
      </c>
      <c r="C767" s="4">
        <f t="shared" si="33"/>
        <v>3.4818462948116302E-3</v>
      </c>
      <c r="D767" s="4">
        <f t="shared" si="34"/>
        <v>1.1666951489314625E-2</v>
      </c>
    </row>
    <row r="768" spans="1:4" x14ac:dyDescent="0.25">
      <c r="A768" s="3">
        <v>40483</v>
      </c>
      <c r="B768" s="2">
        <v>219.59</v>
      </c>
      <c r="C768" s="4">
        <f t="shared" si="33"/>
        <v>2.5338416234848005E-3</v>
      </c>
      <c r="D768" s="4">
        <f t="shared" si="34"/>
        <v>1.084544776600338E-2</v>
      </c>
    </row>
    <row r="769" spans="1:4" x14ac:dyDescent="0.25">
      <c r="A769" s="3">
        <v>40513</v>
      </c>
      <c r="B769" s="2">
        <v>220.47200000000001</v>
      </c>
      <c r="C769" s="4">
        <f t="shared" si="33"/>
        <v>4.0165763468282822E-3</v>
      </c>
      <c r="D769" s="4">
        <f t="shared" si="34"/>
        <v>1.4377930222179369E-2</v>
      </c>
    </row>
    <row r="770" spans="1:4" x14ac:dyDescent="0.25">
      <c r="A770" s="3">
        <v>40544</v>
      </c>
      <c r="B770" s="2">
        <v>221.18700000000001</v>
      </c>
      <c r="C770" s="4">
        <f t="shared" si="33"/>
        <v>3.2430422003701942E-3</v>
      </c>
      <c r="D770" s="4">
        <f t="shared" si="34"/>
        <v>1.7007834915029774E-2</v>
      </c>
    </row>
    <row r="771" spans="1:4" x14ac:dyDescent="0.25">
      <c r="A771" s="3">
        <v>40575</v>
      </c>
      <c r="B771" s="2">
        <v>221.898</v>
      </c>
      <c r="C771" s="4">
        <f t="shared" si="33"/>
        <v>3.2144746300641902E-3</v>
      </c>
      <c r="D771" s="4">
        <f t="shared" si="34"/>
        <v>2.1248981733331451E-2</v>
      </c>
    </row>
    <row r="772" spans="1:4" x14ac:dyDescent="0.25">
      <c r="A772" s="3">
        <v>40603</v>
      </c>
      <c r="B772" s="2">
        <v>223.04599999999999</v>
      </c>
      <c r="C772" s="4">
        <f t="shared" ref="C772:C835" si="35">B772/B771-1</f>
        <v>5.1735482068338001E-3</v>
      </c>
      <c r="D772" s="4">
        <f t="shared" si="34"/>
        <v>2.6192415103541089E-2</v>
      </c>
    </row>
    <row r="773" spans="1:4" x14ac:dyDescent="0.25">
      <c r="A773" s="3">
        <v>40634</v>
      </c>
      <c r="B773" s="2">
        <v>224.09299999999999</v>
      </c>
      <c r="C773" s="4">
        <f t="shared" si="35"/>
        <v>4.6940989750992035E-3</v>
      </c>
      <c r="D773" s="4">
        <f t="shared" si="34"/>
        <v>3.0772344447868694E-2</v>
      </c>
    </row>
    <row r="774" spans="1:4" x14ac:dyDescent="0.25">
      <c r="A774" s="3">
        <v>40664</v>
      </c>
      <c r="B774" s="2">
        <v>224.80600000000001</v>
      </c>
      <c r="C774" s="4">
        <f t="shared" si="35"/>
        <v>3.1817147345076791E-3</v>
      </c>
      <c r="D774" s="4">
        <f t="shared" si="34"/>
        <v>3.4589718808964998E-2</v>
      </c>
    </row>
    <row r="775" spans="1:4" x14ac:dyDescent="0.25">
      <c r="A775" s="3">
        <v>40695</v>
      </c>
      <c r="B775" s="2">
        <v>224.80600000000001</v>
      </c>
      <c r="C775" s="4">
        <f t="shared" si="35"/>
        <v>0</v>
      </c>
      <c r="D775" s="4">
        <f t="shared" si="34"/>
        <v>3.5023181506360412E-2</v>
      </c>
    </row>
    <row r="776" spans="1:4" x14ac:dyDescent="0.25">
      <c r="A776" s="3">
        <v>40725</v>
      </c>
      <c r="B776" s="2">
        <v>225.39500000000001</v>
      </c>
      <c r="C776" s="4">
        <f t="shared" si="35"/>
        <v>2.6200368317570444E-3</v>
      </c>
      <c r="D776" s="4">
        <f t="shared" si="34"/>
        <v>3.5798809769996165E-2</v>
      </c>
    </row>
    <row r="777" spans="1:4" x14ac:dyDescent="0.25">
      <c r="A777" s="3">
        <v>40756</v>
      </c>
      <c r="B777" s="2">
        <v>226.10599999999999</v>
      </c>
      <c r="C777" s="4">
        <f t="shared" si="35"/>
        <v>3.1544621664187922E-3</v>
      </c>
      <c r="D777" s="4">
        <f t="shared" si="34"/>
        <v>3.7549960307080799E-2</v>
      </c>
    </row>
    <row r="778" spans="1:4" x14ac:dyDescent="0.25">
      <c r="A778" s="3">
        <v>40787</v>
      </c>
      <c r="B778" s="2">
        <v>226.59700000000001</v>
      </c>
      <c r="C778" s="4">
        <f t="shared" si="35"/>
        <v>2.1715478580843772E-3</v>
      </c>
      <c r="D778" s="4">
        <f t="shared" si="34"/>
        <v>3.8126216928186851E-2</v>
      </c>
    </row>
    <row r="779" spans="1:4" x14ac:dyDescent="0.25">
      <c r="A779" s="3">
        <v>40817</v>
      </c>
      <c r="B779" s="2">
        <v>226.75</v>
      </c>
      <c r="C779" s="4">
        <f t="shared" si="35"/>
        <v>6.7520752701932807E-4</v>
      </c>
      <c r="D779" s="4">
        <f t="shared" si="34"/>
        <v>3.5222681306640524E-2</v>
      </c>
    </row>
    <row r="780" spans="1:4" x14ac:dyDescent="0.25">
      <c r="A780" s="3">
        <v>40848</v>
      </c>
      <c r="B780" s="2">
        <v>227.16900000000001</v>
      </c>
      <c r="C780" s="4">
        <f t="shared" si="35"/>
        <v>1.8478500551268873E-3</v>
      </c>
      <c r="D780" s="4">
        <f t="shared" si="34"/>
        <v>3.4514322145817289E-2</v>
      </c>
    </row>
    <row r="781" spans="1:4" x14ac:dyDescent="0.25">
      <c r="A781" s="3">
        <v>40878</v>
      </c>
      <c r="B781" s="2">
        <v>227.22300000000001</v>
      </c>
      <c r="C781" s="4">
        <f t="shared" si="35"/>
        <v>2.3770849015480877E-4</v>
      </c>
      <c r="D781" s="4">
        <f t="shared" si="34"/>
        <v>3.0620668384193861E-2</v>
      </c>
    </row>
    <row r="782" spans="1:4" x14ac:dyDescent="0.25">
      <c r="A782" s="3">
        <v>40909</v>
      </c>
      <c r="B782" s="2">
        <v>227.84200000000001</v>
      </c>
      <c r="C782" s="4">
        <f t="shared" si="35"/>
        <v>2.7241960540966836E-3</v>
      </c>
      <c r="D782" s="4">
        <f t="shared" si="34"/>
        <v>3.0087663379855023E-2</v>
      </c>
    </row>
    <row r="783" spans="1:4" x14ac:dyDescent="0.25">
      <c r="A783" s="3">
        <v>40940</v>
      </c>
      <c r="B783" s="2">
        <v>228.32900000000001</v>
      </c>
      <c r="C783" s="4">
        <f t="shared" si="35"/>
        <v>2.1374461249461518E-3</v>
      </c>
      <c r="D783" s="4">
        <f t="shared" ref="D783:D846" si="36">B783/B771-1</f>
        <v>2.8981784423473878E-2</v>
      </c>
    </row>
    <row r="784" spans="1:4" x14ac:dyDescent="0.25">
      <c r="A784" s="3">
        <v>40969</v>
      </c>
      <c r="B784" s="2">
        <v>228.80699999999999</v>
      </c>
      <c r="C784" s="4">
        <f t="shared" si="35"/>
        <v>2.0934703870292282E-3</v>
      </c>
      <c r="D784" s="4">
        <f t="shared" si="36"/>
        <v>2.5828752813320977E-2</v>
      </c>
    </row>
    <row r="785" spans="1:4" x14ac:dyDescent="0.25">
      <c r="A785" s="3">
        <v>41000</v>
      </c>
      <c r="B785" s="2">
        <v>229.18700000000001</v>
      </c>
      <c r="C785" s="4">
        <f t="shared" si="35"/>
        <v>1.6607883500068255E-3</v>
      </c>
      <c r="D785" s="4">
        <f t="shared" si="36"/>
        <v>2.2731633741348567E-2</v>
      </c>
    </row>
    <row r="786" spans="1:4" x14ac:dyDescent="0.25">
      <c r="A786" s="3">
        <v>41030</v>
      </c>
      <c r="B786" s="2">
        <v>228.71299999999999</v>
      </c>
      <c r="C786" s="4">
        <f t="shared" si="35"/>
        <v>-2.0681801323810811E-3</v>
      </c>
      <c r="D786" s="4">
        <f t="shared" si="36"/>
        <v>1.7379429374660749E-2</v>
      </c>
    </row>
    <row r="787" spans="1:4" x14ac:dyDescent="0.25">
      <c r="A787" s="3">
        <v>41061</v>
      </c>
      <c r="B787" s="2">
        <v>228.524</v>
      </c>
      <c r="C787" s="4">
        <f t="shared" si="35"/>
        <v>-8.2636317131068449E-4</v>
      </c>
      <c r="D787" s="4">
        <f t="shared" si="36"/>
        <v>1.6538704482976341E-2</v>
      </c>
    </row>
    <row r="788" spans="1:4" x14ac:dyDescent="0.25">
      <c r="A788" s="3">
        <v>41091</v>
      </c>
      <c r="B788" s="2">
        <v>228.59</v>
      </c>
      <c r="C788" s="4">
        <f t="shared" si="35"/>
        <v>2.8880992806001871E-4</v>
      </c>
      <c r="D788" s="4">
        <f t="shared" si="36"/>
        <v>1.4175114798464783E-2</v>
      </c>
    </row>
    <row r="789" spans="1:4" x14ac:dyDescent="0.25">
      <c r="A789" s="3">
        <v>41122</v>
      </c>
      <c r="B789" s="2">
        <v>229.91800000000001</v>
      </c>
      <c r="C789" s="4">
        <f t="shared" si="35"/>
        <v>5.8095279758518803E-3</v>
      </c>
      <c r="D789" s="4">
        <f t="shared" si="36"/>
        <v>1.6859349154821235E-2</v>
      </c>
    </row>
    <row r="790" spans="1:4" x14ac:dyDescent="0.25">
      <c r="A790" s="3">
        <v>41153</v>
      </c>
      <c r="B790" s="2">
        <v>231.01499999999999</v>
      </c>
      <c r="C790" s="4">
        <f t="shared" si="35"/>
        <v>4.7712662775423187E-3</v>
      </c>
      <c r="D790" s="4">
        <f t="shared" si="36"/>
        <v>1.9497168982819613E-2</v>
      </c>
    </row>
    <row r="791" spans="1:4" x14ac:dyDescent="0.25">
      <c r="A791" s="3">
        <v>41183</v>
      </c>
      <c r="B791" s="2">
        <v>231.63800000000001</v>
      </c>
      <c r="C791" s="4">
        <f t="shared" si="35"/>
        <v>2.6967945804385884E-3</v>
      </c>
      <c r="D791" s="4">
        <f t="shared" si="36"/>
        <v>2.1556780595369363E-2</v>
      </c>
    </row>
    <row r="792" spans="1:4" x14ac:dyDescent="0.25">
      <c r="A792" s="3">
        <v>41214</v>
      </c>
      <c r="B792" s="2">
        <v>231.249</v>
      </c>
      <c r="C792" s="4">
        <f t="shared" si="35"/>
        <v>-1.6793444944266378E-3</v>
      </c>
      <c r="D792" s="4">
        <f t="shared" si="36"/>
        <v>1.7960197033926262E-2</v>
      </c>
    </row>
    <row r="793" spans="1:4" x14ac:dyDescent="0.25">
      <c r="A793" s="3">
        <v>41244</v>
      </c>
      <c r="B793" s="2">
        <v>231.221</v>
      </c>
      <c r="C793" s="4">
        <f t="shared" si="35"/>
        <v>-1.2108160467716456E-4</v>
      </c>
      <c r="D793" s="4">
        <f t="shared" si="36"/>
        <v>1.7595049796895523E-2</v>
      </c>
    </row>
    <row r="794" spans="1:4" x14ac:dyDescent="0.25">
      <c r="A794" s="3">
        <v>41275</v>
      </c>
      <c r="B794" s="2">
        <v>231.679</v>
      </c>
      <c r="C794" s="4">
        <f t="shared" si="35"/>
        <v>1.9807889421807889E-3</v>
      </c>
      <c r="D794" s="4">
        <f t="shared" si="36"/>
        <v>1.6840617620982989E-2</v>
      </c>
    </row>
    <row r="795" spans="1:4" x14ac:dyDescent="0.25">
      <c r="A795" s="3">
        <v>41306</v>
      </c>
      <c r="B795" s="2">
        <v>232.93700000000001</v>
      </c>
      <c r="C795" s="4">
        <f t="shared" si="35"/>
        <v>5.4299267521009664E-3</v>
      </c>
      <c r="D795" s="4">
        <f t="shared" si="36"/>
        <v>2.0181404902574807E-2</v>
      </c>
    </row>
    <row r="796" spans="1:4" x14ac:dyDescent="0.25">
      <c r="A796" s="3">
        <v>41334</v>
      </c>
      <c r="B796" s="2">
        <v>232.28200000000001</v>
      </c>
      <c r="C796" s="4">
        <f t="shared" si="35"/>
        <v>-2.8119191025899326E-3</v>
      </c>
      <c r="D796" s="4">
        <f t="shared" si="36"/>
        <v>1.5187472411246183E-2</v>
      </c>
    </row>
    <row r="797" spans="1:4" x14ac:dyDescent="0.25">
      <c r="A797" s="3">
        <v>41365</v>
      </c>
      <c r="B797" s="2">
        <v>231.797</v>
      </c>
      <c r="C797" s="4">
        <f t="shared" si="35"/>
        <v>-2.0879792665812191E-3</v>
      </c>
      <c r="D797" s="4">
        <f t="shared" si="36"/>
        <v>1.1388080475768669E-2</v>
      </c>
    </row>
    <row r="798" spans="1:4" x14ac:dyDescent="0.25">
      <c r="A798" s="3">
        <v>41395</v>
      </c>
      <c r="B798" s="2">
        <v>231.893</v>
      </c>
      <c r="C798" s="4">
        <f t="shared" si="35"/>
        <v>4.1415548950163306E-4</v>
      </c>
      <c r="D798" s="4">
        <f t="shared" si="36"/>
        <v>1.3903888279197085E-2</v>
      </c>
    </row>
    <row r="799" spans="1:4" x14ac:dyDescent="0.25">
      <c r="A799" s="3">
        <v>41426</v>
      </c>
      <c r="B799" s="2">
        <v>232.44499999999999</v>
      </c>
      <c r="C799" s="4">
        <f t="shared" si="35"/>
        <v>2.3804082055085551E-3</v>
      </c>
      <c r="D799" s="4">
        <f t="shared" si="36"/>
        <v>1.7157935271568725E-2</v>
      </c>
    </row>
    <row r="800" spans="1:4" x14ac:dyDescent="0.25">
      <c r="A800" s="3">
        <v>41456</v>
      </c>
      <c r="B800" s="2">
        <v>232.9</v>
      </c>
      <c r="C800" s="4">
        <f t="shared" si="35"/>
        <v>1.9574523005443378E-3</v>
      </c>
      <c r="D800" s="4">
        <f t="shared" si="36"/>
        <v>1.8854718054158059E-2</v>
      </c>
    </row>
    <row r="801" spans="1:4" x14ac:dyDescent="0.25">
      <c r="A801" s="3">
        <v>41487</v>
      </c>
      <c r="B801" s="2">
        <v>233.45599999999999</v>
      </c>
      <c r="C801" s="4">
        <f t="shared" si="35"/>
        <v>2.3872906826962748E-3</v>
      </c>
      <c r="D801" s="4">
        <f t="shared" si="36"/>
        <v>1.538809488600279E-2</v>
      </c>
    </row>
    <row r="802" spans="1:4" x14ac:dyDescent="0.25">
      <c r="A802" s="3">
        <v>41518</v>
      </c>
      <c r="B802" s="2">
        <v>233.54400000000001</v>
      </c>
      <c r="C802" s="4">
        <f t="shared" si="35"/>
        <v>3.7694469193350066E-4</v>
      </c>
      <c r="D802" s="4">
        <f t="shared" si="36"/>
        <v>1.0947341081747997E-2</v>
      </c>
    </row>
    <row r="803" spans="1:4" x14ac:dyDescent="0.25">
      <c r="A803" s="3">
        <v>41548</v>
      </c>
      <c r="B803" s="2">
        <v>233.66900000000001</v>
      </c>
      <c r="C803" s="4">
        <f t="shared" si="35"/>
        <v>5.3523104853914205E-4</v>
      </c>
      <c r="D803" s="4">
        <f t="shared" si="36"/>
        <v>8.7679914349114707E-3</v>
      </c>
    </row>
    <row r="804" spans="1:4" x14ac:dyDescent="0.25">
      <c r="A804" s="3">
        <v>41579</v>
      </c>
      <c r="B804" s="2">
        <v>234.1</v>
      </c>
      <c r="C804" s="4">
        <f t="shared" si="35"/>
        <v>1.8444894273523804E-3</v>
      </c>
      <c r="D804" s="4">
        <f t="shared" si="36"/>
        <v>1.2328701961954458E-2</v>
      </c>
    </row>
    <row r="805" spans="1:4" x14ac:dyDescent="0.25">
      <c r="A805" s="3">
        <v>41609</v>
      </c>
      <c r="B805" s="2">
        <v>234.71899999999999</v>
      </c>
      <c r="C805" s="4">
        <f t="shared" si="35"/>
        <v>2.6441691584793148E-3</v>
      </c>
      <c r="D805" s="4">
        <f t="shared" si="36"/>
        <v>1.5128383667573297E-2</v>
      </c>
    </row>
    <row r="806" spans="1:4" x14ac:dyDescent="0.25">
      <c r="A806" s="3">
        <v>41640</v>
      </c>
      <c r="B806" s="2">
        <v>235.28800000000001</v>
      </c>
      <c r="C806" s="4">
        <f t="shared" si="35"/>
        <v>2.4241752904536895E-3</v>
      </c>
      <c r="D806" s="4">
        <f t="shared" si="36"/>
        <v>1.557758795574915E-2</v>
      </c>
    </row>
    <row r="807" spans="1:4" x14ac:dyDescent="0.25">
      <c r="A807" s="3">
        <v>41671</v>
      </c>
      <c r="B807" s="2">
        <v>235.547</v>
      </c>
      <c r="C807" s="4">
        <f t="shared" si="35"/>
        <v>1.1007786202441583E-3</v>
      </c>
      <c r="D807" s="4">
        <f t="shared" si="36"/>
        <v>1.1204746347724948E-2</v>
      </c>
    </row>
    <row r="808" spans="1:4" x14ac:dyDescent="0.25">
      <c r="A808" s="3">
        <v>41699</v>
      </c>
      <c r="B808" s="2">
        <v>236.02799999999999</v>
      </c>
      <c r="C808" s="4">
        <f t="shared" si="35"/>
        <v>2.0420553010651599E-3</v>
      </c>
      <c r="D808" s="4">
        <f t="shared" si="36"/>
        <v>1.6126949139408042E-2</v>
      </c>
    </row>
    <row r="809" spans="1:4" x14ac:dyDescent="0.25">
      <c r="A809" s="3">
        <v>41730</v>
      </c>
      <c r="B809" s="2">
        <v>236.46799999999999</v>
      </c>
      <c r="C809" s="4">
        <f t="shared" si="35"/>
        <v>1.8641856050976013E-3</v>
      </c>
      <c r="D809" s="4">
        <f t="shared" si="36"/>
        <v>2.0151253036061689E-2</v>
      </c>
    </row>
    <row r="810" spans="1:4" x14ac:dyDescent="0.25">
      <c r="A810" s="3">
        <v>41760</v>
      </c>
      <c r="B810" s="2">
        <v>236.91800000000001</v>
      </c>
      <c r="C810" s="4">
        <f t="shared" si="35"/>
        <v>1.9030059035471947E-3</v>
      </c>
      <c r="D810" s="4">
        <f t="shared" si="36"/>
        <v>2.1669476870798121E-2</v>
      </c>
    </row>
    <row r="811" spans="1:4" x14ac:dyDescent="0.25">
      <c r="A811" s="3">
        <v>41791</v>
      </c>
      <c r="B811" s="2">
        <v>237.23099999999999</v>
      </c>
      <c r="C811" s="4">
        <f t="shared" si="35"/>
        <v>1.321132206079767E-3</v>
      </c>
      <c r="D811" s="4">
        <f t="shared" si="36"/>
        <v>2.0589816945944195E-2</v>
      </c>
    </row>
    <row r="812" spans="1:4" x14ac:dyDescent="0.25">
      <c r="A812" s="3">
        <v>41821</v>
      </c>
      <c r="B812" s="2">
        <v>237.49799999999999</v>
      </c>
      <c r="C812" s="4">
        <f t="shared" si="35"/>
        <v>1.1254852864928111E-3</v>
      </c>
      <c r="D812" s="4">
        <f t="shared" si="36"/>
        <v>1.9742378703305974E-2</v>
      </c>
    </row>
    <row r="813" spans="1:4" x14ac:dyDescent="0.25">
      <c r="A813" s="3">
        <v>41852</v>
      </c>
      <c r="B813" s="2">
        <v>237.46</v>
      </c>
      <c r="C813" s="4">
        <f t="shared" si="35"/>
        <v>-1.6000134737970129E-4</v>
      </c>
      <c r="D813" s="4">
        <f t="shared" si="36"/>
        <v>1.7150983482969062E-2</v>
      </c>
    </row>
    <row r="814" spans="1:4" x14ac:dyDescent="0.25">
      <c r="A814" s="3">
        <v>41883</v>
      </c>
      <c r="B814" s="2">
        <v>237.477</v>
      </c>
      <c r="C814" s="4">
        <f t="shared" si="35"/>
        <v>7.1591004800808378E-5</v>
      </c>
      <c r="D814" s="4">
        <f t="shared" si="36"/>
        <v>1.6840509711232077E-2</v>
      </c>
    </row>
    <row r="815" spans="1:4" x14ac:dyDescent="0.25">
      <c r="A815" s="3">
        <v>41913</v>
      </c>
      <c r="B815" s="2">
        <v>237.43</v>
      </c>
      <c r="C815" s="4">
        <f t="shared" si="35"/>
        <v>-1.9791390324119806E-4</v>
      </c>
      <c r="D815" s="4">
        <f t="shared" si="36"/>
        <v>1.6095417021513292E-2</v>
      </c>
    </row>
    <row r="816" spans="1:4" x14ac:dyDescent="0.25">
      <c r="A816" s="3">
        <v>41944</v>
      </c>
      <c r="B816" s="2">
        <v>236.983</v>
      </c>
      <c r="C816" s="4">
        <f t="shared" si="35"/>
        <v>-1.8826601524659647E-3</v>
      </c>
      <c r="D816" s="4">
        <f t="shared" si="36"/>
        <v>1.231524989320798E-2</v>
      </c>
    </row>
    <row r="817" spans="1:4" x14ac:dyDescent="0.25">
      <c r="A817" s="3">
        <v>41974</v>
      </c>
      <c r="B817" s="2">
        <v>236.25200000000001</v>
      </c>
      <c r="C817" s="4">
        <f t="shared" si="35"/>
        <v>-3.0846094445592387E-3</v>
      </c>
      <c r="D817" s="4">
        <f t="shared" si="36"/>
        <v>6.5312139196231911E-3</v>
      </c>
    </row>
    <row r="818" spans="1:4" x14ac:dyDescent="0.25">
      <c r="A818" s="3">
        <v>42005</v>
      </c>
      <c r="B818" s="2">
        <v>234.74700000000001</v>
      </c>
      <c r="C818" s="4">
        <f t="shared" si="35"/>
        <v>-6.3703164417655556E-3</v>
      </c>
      <c r="D818" s="4">
        <f t="shared" si="36"/>
        <v>-2.2993097820542818E-3</v>
      </c>
    </row>
    <row r="819" spans="1:4" x14ac:dyDescent="0.25">
      <c r="A819" s="3">
        <v>42036</v>
      </c>
      <c r="B819" s="2">
        <v>235.34200000000001</v>
      </c>
      <c r="C819" s="4">
        <f t="shared" si="35"/>
        <v>2.5346436802173855E-3</v>
      </c>
      <c r="D819" s="4">
        <f t="shared" si="36"/>
        <v>-8.7031462935205361E-4</v>
      </c>
    </row>
    <row r="820" spans="1:4" x14ac:dyDescent="0.25">
      <c r="A820" s="3">
        <v>42064</v>
      </c>
      <c r="B820" s="2">
        <v>235.976</v>
      </c>
      <c r="C820" s="4">
        <f t="shared" si="35"/>
        <v>2.6939517808124425E-3</v>
      </c>
      <c r="D820" s="4">
        <f t="shared" si="36"/>
        <v>-2.2031284423873476E-4</v>
      </c>
    </row>
    <row r="821" spans="1:4" x14ac:dyDescent="0.25">
      <c r="A821" s="3">
        <v>42095</v>
      </c>
      <c r="B821" s="2">
        <v>236.22200000000001</v>
      </c>
      <c r="C821" s="4">
        <f t="shared" si="35"/>
        <v>1.0424788961589382E-3</v>
      </c>
      <c r="D821" s="4">
        <f t="shared" si="36"/>
        <v>-1.0403098939391064E-3</v>
      </c>
    </row>
    <row r="822" spans="1:4" x14ac:dyDescent="0.25">
      <c r="A822" s="3">
        <v>42125</v>
      </c>
      <c r="B822" s="2">
        <v>237.001</v>
      </c>
      <c r="C822" s="4">
        <f t="shared" si="35"/>
        <v>3.2977453412468272E-3</v>
      </c>
      <c r="D822" s="4">
        <f t="shared" si="36"/>
        <v>3.5033218244295838E-4</v>
      </c>
    </row>
    <row r="823" spans="1:4" x14ac:dyDescent="0.25">
      <c r="A823" s="3">
        <v>42156</v>
      </c>
      <c r="B823" s="2">
        <v>237.65700000000001</v>
      </c>
      <c r="C823" s="4">
        <f t="shared" si="35"/>
        <v>2.7679208104607333E-3</v>
      </c>
      <c r="D823" s="4">
        <f t="shared" si="36"/>
        <v>1.7957180975505249E-3</v>
      </c>
    </row>
    <row r="824" spans="1:4" x14ac:dyDescent="0.25">
      <c r="A824" s="3">
        <v>42186</v>
      </c>
      <c r="B824" s="2">
        <v>238.03399999999999</v>
      </c>
      <c r="C824" s="4">
        <f t="shared" si="35"/>
        <v>1.5863197801873063E-3</v>
      </c>
      <c r="D824" s="4">
        <f t="shared" si="36"/>
        <v>2.2568611104094582E-3</v>
      </c>
    </row>
    <row r="825" spans="1:4" x14ac:dyDescent="0.25">
      <c r="A825" s="3">
        <v>42217</v>
      </c>
      <c r="B825" s="2">
        <v>238.03299999999999</v>
      </c>
      <c r="C825" s="4">
        <f t="shared" si="35"/>
        <v>-4.2010805179071298E-6</v>
      </c>
      <c r="D825" s="4">
        <f t="shared" si="36"/>
        <v>2.413037985344868E-3</v>
      </c>
    </row>
    <row r="826" spans="1:4" x14ac:dyDescent="0.25">
      <c r="A826" s="3">
        <v>42248</v>
      </c>
      <c r="B826" s="2">
        <v>237.49799999999999</v>
      </c>
      <c r="C826" s="4">
        <f t="shared" si="35"/>
        <v>-2.2475875193775918E-3</v>
      </c>
      <c r="D826" s="4">
        <f t="shared" si="36"/>
        <v>8.8429616341700878E-5</v>
      </c>
    </row>
    <row r="827" spans="1:4" x14ac:dyDescent="0.25">
      <c r="A827" s="3">
        <v>42278</v>
      </c>
      <c r="B827" s="2">
        <v>237.733</v>
      </c>
      <c r="C827" s="4">
        <f t="shared" si="35"/>
        <v>9.8948201669069036E-4</v>
      </c>
      <c r="D827" s="4">
        <f t="shared" si="36"/>
        <v>1.2761656067050708E-3</v>
      </c>
    </row>
    <row r="828" spans="1:4" x14ac:dyDescent="0.25">
      <c r="A828" s="3">
        <v>42309</v>
      </c>
      <c r="B828" s="2">
        <v>238.017</v>
      </c>
      <c r="C828" s="4">
        <f t="shared" si="35"/>
        <v>1.1946174910508756E-3</v>
      </c>
      <c r="D828" s="4">
        <f t="shared" si="36"/>
        <v>4.3631821691851869E-3</v>
      </c>
    </row>
    <row r="829" spans="1:4" x14ac:dyDescent="0.25">
      <c r="A829" s="3">
        <v>42339</v>
      </c>
      <c r="B829" s="2">
        <v>237.761</v>
      </c>
      <c r="C829" s="4">
        <f t="shared" si="35"/>
        <v>-1.0755534268560574E-3</v>
      </c>
      <c r="D829" s="4">
        <f t="shared" si="36"/>
        <v>6.3872475153647912E-3</v>
      </c>
    </row>
    <row r="830" spans="1:4" x14ac:dyDescent="0.25">
      <c r="A830" s="3">
        <v>42370</v>
      </c>
      <c r="B830" s="2">
        <v>237.65199999999999</v>
      </c>
      <c r="C830" s="4">
        <f t="shared" si="35"/>
        <v>-4.5844356307389589E-4</v>
      </c>
      <c r="D830" s="4">
        <f t="shared" si="36"/>
        <v>1.2375025026943876E-2</v>
      </c>
    </row>
    <row r="831" spans="1:4" x14ac:dyDescent="0.25">
      <c r="A831" s="3">
        <v>42401</v>
      </c>
      <c r="B831" s="2">
        <v>237.33600000000001</v>
      </c>
      <c r="C831" s="4">
        <f t="shared" si="35"/>
        <v>-1.3296753235823022E-3</v>
      </c>
      <c r="D831" s="4">
        <f t="shared" si="36"/>
        <v>8.4727757901266187E-3</v>
      </c>
    </row>
    <row r="832" spans="1:4" x14ac:dyDescent="0.25">
      <c r="A832" s="3">
        <v>42430</v>
      </c>
      <c r="B832" s="2">
        <v>238.08</v>
      </c>
      <c r="C832" s="4">
        <f t="shared" si="35"/>
        <v>3.1347962382444194E-3</v>
      </c>
      <c r="D832" s="4">
        <f t="shared" si="36"/>
        <v>8.9161609655219465E-3</v>
      </c>
    </row>
    <row r="833" spans="1:4" x14ac:dyDescent="0.25">
      <c r="A833" s="3">
        <v>42461</v>
      </c>
      <c r="B833" s="2">
        <v>238.99199999999999</v>
      </c>
      <c r="C833" s="4">
        <f t="shared" si="35"/>
        <v>3.8306451612901693E-3</v>
      </c>
      <c r="D833" s="4">
        <f t="shared" si="36"/>
        <v>1.1726257503534843E-2</v>
      </c>
    </row>
    <row r="834" spans="1:4" x14ac:dyDescent="0.25">
      <c r="A834" s="3">
        <v>42491</v>
      </c>
      <c r="B834" s="2">
        <v>239.55699999999999</v>
      </c>
      <c r="C834" s="4">
        <f t="shared" si="35"/>
        <v>2.3640958693178504E-3</v>
      </c>
      <c r="D834" s="4">
        <f t="shared" si="36"/>
        <v>1.0784764621246223E-2</v>
      </c>
    </row>
    <row r="835" spans="1:4" x14ac:dyDescent="0.25">
      <c r="A835" s="3">
        <v>42522</v>
      </c>
      <c r="B835" s="2">
        <v>240.22200000000001</v>
      </c>
      <c r="C835" s="4">
        <f t="shared" si="35"/>
        <v>2.7759572878272021E-3</v>
      </c>
      <c r="D835" s="4">
        <f t="shared" si="36"/>
        <v>1.0792865347959424E-2</v>
      </c>
    </row>
    <row r="836" spans="1:4" x14ac:dyDescent="0.25">
      <c r="A836" s="3">
        <v>42552</v>
      </c>
      <c r="B836" s="2">
        <v>240.101</v>
      </c>
      <c r="C836" s="4">
        <f t="shared" ref="C836:C890" si="37">B836/B835-1</f>
        <v>-5.0370074347894089E-4</v>
      </c>
      <c r="D836" s="4">
        <f t="shared" si="36"/>
        <v>8.6836334305182561E-3</v>
      </c>
    </row>
    <row r="837" spans="1:4" x14ac:dyDescent="0.25">
      <c r="A837" s="3">
        <v>42583</v>
      </c>
      <c r="B837" s="2">
        <v>240.54499999999999</v>
      </c>
      <c r="C837" s="4">
        <f t="shared" si="37"/>
        <v>1.8492217858316895E-3</v>
      </c>
      <c r="D837" s="4">
        <f t="shared" si="36"/>
        <v>1.0553158595656864E-2</v>
      </c>
    </row>
    <row r="838" spans="1:4" x14ac:dyDescent="0.25">
      <c r="A838" s="3">
        <v>42614</v>
      </c>
      <c r="B838" s="2">
        <v>241.17599999999999</v>
      </c>
      <c r="C838" s="4">
        <f t="shared" si="37"/>
        <v>2.6232097944252075E-3</v>
      </c>
      <c r="D838" s="4">
        <f t="shared" si="36"/>
        <v>1.5486446201652182E-2</v>
      </c>
    </row>
    <row r="839" spans="1:4" x14ac:dyDescent="0.25">
      <c r="A839" s="3">
        <v>42644</v>
      </c>
      <c r="B839" s="2">
        <v>241.74100000000001</v>
      </c>
      <c r="C839" s="4">
        <f t="shared" si="37"/>
        <v>2.3426874979268764E-3</v>
      </c>
      <c r="D839" s="4">
        <f t="shared" si="36"/>
        <v>1.685924966243646E-2</v>
      </c>
    </row>
    <row r="840" spans="1:4" x14ac:dyDescent="0.25">
      <c r="A840" s="3">
        <v>42675</v>
      </c>
      <c r="B840" s="2">
        <v>242.02600000000001</v>
      </c>
      <c r="C840" s="4">
        <f t="shared" si="37"/>
        <v>1.1789477167711837E-3</v>
      </c>
      <c r="D840" s="4">
        <f t="shared" si="36"/>
        <v>1.6843334719788938E-2</v>
      </c>
    </row>
    <row r="841" spans="1:4" x14ac:dyDescent="0.25">
      <c r="A841" s="3">
        <v>42705</v>
      </c>
      <c r="B841" s="2">
        <v>242.637</v>
      </c>
      <c r="C841" s="4">
        <f t="shared" si="37"/>
        <v>2.5245221587761879E-3</v>
      </c>
      <c r="D841" s="4">
        <f t="shared" si="36"/>
        <v>2.0507989115119862E-2</v>
      </c>
    </row>
    <row r="842" spans="1:4" x14ac:dyDescent="0.25">
      <c r="A842" s="3">
        <v>42736</v>
      </c>
      <c r="B842" s="2">
        <v>243.62</v>
      </c>
      <c r="C842" s="4">
        <f t="shared" si="37"/>
        <v>4.0513194607583181E-3</v>
      </c>
      <c r="D842" s="4">
        <f t="shared" si="36"/>
        <v>2.5112349149176261E-2</v>
      </c>
    </row>
    <row r="843" spans="1:4" x14ac:dyDescent="0.25">
      <c r="A843" s="3">
        <v>42767</v>
      </c>
      <c r="B843" s="2">
        <v>243.87200000000001</v>
      </c>
      <c r="C843" s="4">
        <f t="shared" si="37"/>
        <v>1.0343978326903258E-3</v>
      </c>
      <c r="D843" s="4">
        <f t="shared" si="36"/>
        <v>2.7539016415545792E-2</v>
      </c>
    </row>
    <row r="844" spans="1:4" x14ac:dyDescent="0.25">
      <c r="A844" s="3">
        <v>42795</v>
      </c>
      <c r="B844" s="2">
        <v>243.76599999999999</v>
      </c>
      <c r="C844" s="4">
        <f t="shared" si="37"/>
        <v>-4.346542448498969E-4</v>
      </c>
      <c r="D844" s="4">
        <f t="shared" si="36"/>
        <v>2.3882728494623473E-2</v>
      </c>
    </row>
    <row r="845" spans="1:4" x14ac:dyDescent="0.25">
      <c r="A845" s="3">
        <v>42826</v>
      </c>
      <c r="B845" s="2">
        <v>244.274</v>
      </c>
      <c r="C845" s="4">
        <f t="shared" si="37"/>
        <v>2.083965770452112E-3</v>
      </c>
      <c r="D845" s="4">
        <f t="shared" si="36"/>
        <v>2.2101158197763926E-2</v>
      </c>
    </row>
    <row r="846" spans="1:4" x14ac:dyDescent="0.25">
      <c r="A846" s="3">
        <v>42856</v>
      </c>
      <c r="B846" s="2">
        <v>244.06899999999999</v>
      </c>
      <c r="C846" s="4">
        <f t="shared" si="37"/>
        <v>-8.3922152992133014E-4</v>
      </c>
      <c r="D846" s="4">
        <f t="shared" si="36"/>
        <v>1.8834765838610545E-2</v>
      </c>
    </row>
    <row r="847" spans="1:4" x14ac:dyDescent="0.25">
      <c r="A847" s="3">
        <v>42887</v>
      </c>
      <c r="B847" s="2">
        <v>244.21799999999999</v>
      </c>
      <c r="C847" s="4">
        <f t="shared" si="37"/>
        <v>6.1048310109024229E-4</v>
      </c>
      <c r="D847" s="4">
        <f t="shared" ref="D847:D890" si="38">B847/B835-1</f>
        <v>1.6634612982990626E-2</v>
      </c>
    </row>
    <row r="848" spans="1:4" x14ac:dyDescent="0.25">
      <c r="A848" s="3">
        <v>42917</v>
      </c>
      <c r="B848" s="2">
        <v>244.28</v>
      </c>
      <c r="C848" s="4">
        <f t="shared" si="37"/>
        <v>2.5387154100031672E-4</v>
      </c>
      <c r="D848" s="4">
        <f t="shared" si="38"/>
        <v>1.740517532205188E-2</v>
      </c>
    </row>
    <row r="849" spans="1:4" x14ac:dyDescent="0.25">
      <c r="A849" s="3">
        <v>42948</v>
      </c>
      <c r="B849" s="2">
        <v>245.20500000000001</v>
      </c>
      <c r="C849" s="4">
        <f t="shared" si="37"/>
        <v>3.7866382839364388E-3</v>
      </c>
      <c r="D849" s="4">
        <f t="shared" si="38"/>
        <v>1.9372674551539237E-2</v>
      </c>
    </row>
    <row r="850" spans="1:4" x14ac:dyDescent="0.25">
      <c r="A850" s="3">
        <v>42979</v>
      </c>
      <c r="B850" s="2">
        <v>246.55099999999999</v>
      </c>
      <c r="C850" s="4">
        <f t="shared" si="37"/>
        <v>5.489284476254408E-3</v>
      </c>
      <c r="D850" s="4">
        <f t="shared" si="38"/>
        <v>2.2286628851958756E-2</v>
      </c>
    </row>
    <row r="851" spans="1:4" x14ac:dyDescent="0.25">
      <c r="A851" s="3">
        <v>43009</v>
      </c>
      <c r="B851" s="2">
        <v>246.65700000000001</v>
      </c>
      <c r="C851" s="4">
        <f t="shared" si="37"/>
        <v>4.2993133266544525E-4</v>
      </c>
      <c r="D851" s="4">
        <f t="shared" si="38"/>
        <v>2.0335813949640347E-2</v>
      </c>
    </row>
    <row r="852" spans="1:4" x14ac:dyDescent="0.25">
      <c r="A852" s="3">
        <v>43040</v>
      </c>
      <c r="B852" s="2">
        <v>247.37799999999999</v>
      </c>
      <c r="C852" s="4">
        <f t="shared" si="37"/>
        <v>2.9230875264030232E-3</v>
      </c>
      <c r="D852" s="4">
        <f t="shared" si="38"/>
        <v>2.2113326667382749E-2</v>
      </c>
    </row>
    <row r="853" spans="1:4" x14ac:dyDescent="0.25">
      <c r="A853" s="3">
        <v>43070</v>
      </c>
      <c r="B853" s="2">
        <v>247.73599999999999</v>
      </c>
      <c r="C853" s="4">
        <f t="shared" si="37"/>
        <v>1.4471780028944004E-3</v>
      </c>
      <c r="D853" s="4">
        <f t="shared" si="38"/>
        <v>2.1014931770504841E-2</v>
      </c>
    </row>
    <row r="854" spans="1:4" x14ac:dyDescent="0.25">
      <c r="A854" s="3">
        <v>43101</v>
      </c>
      <c r="B854" s="2">
        <v>248.721</v>
      </c>
      <c r="C854" s="4">
        <f t="shared" si="37"/>
        <v>3.9760067168277402E-3</v>
      </c>
      <c r="D854" s="4">
        <f t="shared" si="38"/>
        <v>2.0938346605368974E-2</v>
      </c>
    </row>
    <row r="855" spans="1:4" x14ac:dyDescent="0.25">
      <c r="A855" s="3">
        <v>43132</v>
      </c>
      <c r="B855" s="2">
        <v>249.3</v>
      </c>
      <c r="C855" s="4">
        <f t="shared" si="37"/>
        <v>2.3279095854391585E-3</v>
      </c>
      <c r="D855" s="4">
        <f t="shared" si="38"/>
        <v>2.2257577745702584E-2</v>
      </c>
    </row>
    <row r="856" spans="1:4" x14ac:dyDescent="0.25">
      <c r="A856" s="3">
        <v>43160</v>
      </c>
      <c r="B856" s="2">
        <v>249.517</v>
      </c>
      <c r="C856" s="4">
        <f t="shared" si="37"/>
        <v>8.7043722422786018E-4</v>
      </c>
      <c r="D856" s="4">
        <f t="shared" si="38"/>
        <v>2.3592297531239037E-2</v>
      </c>
    </row>
    <row r="857" spans="1:4" x14ac:dyDescent="0.25">
      <c r="A857" s="3">
        <v>43191</v>
      </c>
      <c r="B857" s="2">
        <v>250.27500000000001</v>
      </c>
      <c r="C857" s="4">
        <f t="shared" si="37"/>
        <v>3.0378691632233501E-3</v>
      </c>
      <c r="D857" s="4">
        <f t="shared" si="38"/>
        <v>2.4566675127111415E-2</v>
      </c>
    </row>
    <row r="858" spans="1:4" x14ac:dyDescent="0.25">
      <c r="A858" s="3">
        <v>43221</v>
      </c>
      <c r="B858" s="2">
        <v>250.786</v>
      </c>
      <c r="C858" s="4">
        <f t="shared" si="37"/>
        <v>2.041754070522428E-3</v>
      </c>
      <c r="D858" s="4">
        <f t="shared" si="38"/>
        <v>2.7520905973310805E-2</v>
      </c>
    </row>
    <row r="859" spans="1:4" x14ac:dyDescent="0.25">
      <c r="A859" s="3">
        <v>43252</v>
      </c>
      <c r="B859" s="2">
        <v>251.15199999999999</v>
      </c>
      <c r="C859" s="4">
        <f t="shared" si="37"/>
        <v>1.4594116098984866E-3</v>
      </c>
      <c r="D859" s="4">
        <f t="shared" si="38"/>
        <v>2.8392665569286546E-2</v>
      </c>
    </row>
    <row r="860" spans="1:4" x14ac:dyDescent="0.25">
      <c r="A860" s="3">
        <v>43282</v>
      </c>
      <c r="B860" s="2">
        <v>251.345</v>
      </c>
      <c r="C860" s="4">
        <f t="shared" si="37"/>
        <v>7.6845894119892399E-4</v>
      </c>
      <c r="D860" s="4">
        <f t="shared" si="38"/>
        <v>2.8921729163255305E-2</v>
      </c>
    </row>
    <row r="861" spans="1:4" x14ac:dyDescent="0.25">
      <c r="A861" s="3">
        <v>43313</v>
      </c>
      <c r="B861" s="2">
        <v>251.73500000000001</v>
      </c>
      <c r="C861" s="4">
        <f t="shared" si="37"/>
        <v>1.5516521116394344E-3</v>
      </c>
      <c r="D861" s="4">
        <f t="shared" si="38"/>
        <v>2.663077832833749E-2</v>
      </c>
    </row>
    <row r="862" spans="1:4" x14ac:dyDescent="0.25">
      <c r="A862" s="3">
        <v>43344</v>
      </c>
      <c r="B862" s="2">
        <v>252.18299999999999</v>
      </c>
      <c r="C862" s="4">
        <f t="shared" si="37"/>
        <v>1.7796492343138404E-3</v>
      </c>
      <c r="D862" s="4">
        <f t="shared" si="38"/>
        <v>2.2843144014828676E-2</v>
      </c>
    </row>
    <row r="863" spans="1:4" x14ac:dyDescent="0.25">
      <c r="A863" s="3">
        <v>43374</v>
      </c>
      <c r="B863" s="2">
        <v>252.899</v>
      </c>
      <c r="C863" s="4">
        <f t="shared" si="37"/>
        <v>2.8392080354346927E-3</v>
      </c>
      <c r="D863" s="4">
        <f t="shared" si="38"/>
        <v>2.5306397142590642E-2</v>
      </c>
    </row>
    <row r="864" spans="1:4" x14ac:dyDescent="0.25">
      <c r="A864" s="3">
        <v>43405</v>
      </c>
      <c r="B864" s="2">
        <v>252.822</v>
      </c>
      <c r="C864" s="4">
        <f t="shared" si="37"/>
        <v>-3.0446937314898559E-4</v>
      </c>
      <c r="D864" s="4">
        <f t="shared" si="38"/>
        <v>2.2006807395968941E-2</v>
      </c>
    </row>
    <row r="865" spans="1:4" x14ac:dyDescent="0.25">
      <c r="A865" s="3">
        <v>43435</v>
      </c>
      <c r="B865" s="2">
        <v>252.49299999999999</v>
      </c>
      <c r="C865" s="4">
        <f t="shared" si="37"/>
        <v>-1.3013108036484811E-3</v>
      </c>
      <c r="D865" s="4">
        <f t="shared" si="38"/>
        <v>1.9201892337003867E-2</v>
      </c>
    </row>
    <row r="866" spans="1:4" x14ac:dyDescent="0.25">
      <c r="A866" s="3">
        <v>43466</v>
      </c>
      <c r="B866" s="2">
        <v>252.441</v>
      </c>
      <c r="C866" s="4">
        <f t="shared" si="37"/>
        <v>-2.0594630346182363E-4</v>
      </c>
      <c r="D866" s="4">
        <f t="shared" si="38"/>
        <v>1.4956517543753822E-2</v>
      </c>
    </row>
    <row r="867" spans="1:4" x14ac:dyDescent="0.25">
      <c r="A867" s="3">
        <v>43497</v>
      </c>
      <c r="B867" s="2">
        <v>252.96899999999999</v>
      </c>
      <c r="C867" s="4">
        <f t="shared" si="37"/>
        <v>2.0915778340284685E-3</v>
      </c>
      <c r="D867" s="4">
        <f t="shared" si="38"/>
        <v>1.4717208182912112E-2</v>
      </c>
    </row>
    <row r="868" spans="1:4" x14ac:dyDescent="0.25">
      <c r="A868" s="3">
        <v>43525</v>
      </c>
      <c r="B868" s="2">
        <v>254.14699999999999</v>
      </c>
      <c r="C868" s="4">
        <f t="shared" si="37"/>
        <v>4.6566970656483075E-3</v>
      </c>
      <c r="D868" s="4">
        <f t="shared" si="38"/>
        <v>1.8555849902010646E-2</v>
      </c>
    </row>
    <row r="869" spans="1:4" x14ac:dyDescent="0.25">
      <c r="A869" s="3">
        <v>43556</v>
      </c>
      <c r="B869" s="2">
        <v>255.32599999999999</v>
      </c>
      <c r="C869" s="4">
        <f t="shared" si="37"/>
        <v>4.6390474803952308E-3</v>
      </c>
      <c r="D869" s="4">
        <f t="shared" si="38"/>
        <v>2.0181800019978047E-2</v>
      </c>
    </row>
    <row r="870" spans="1:4" x14ac:dyDescent="0.25">
      <c r="A870" s="3">
        <v>43586</v>
      </c>
      <c r="B870" s="2">
        <v>255.37100000000001</v>
      </c>
      <c r="C870" s="4">
        <f t="shared" si="37"/>
        <v>1.7624527075188468E-4</v>
      </c>
      <c r="D870" s="4">
        <f t="shared" si="38"/>
        <v>1.828251975788131E-2</v>
      </c>
    </row>
    <row r="871" spans="1:4" x14ac:dyDescent="0.25">
      <c r="A871" s="3">
        <v>43617</v>
      </c>
      <c r="B871" s="2">
        <v>255.423</v>
      </c>
      <c r="C871" s="4">
        <f t="shared" si="37"/>
        <v>2.0362531375917037E-4</v>
      </c>
      <c r="D871" s="4">
        <f t="shared" si="38"/>
        <v>1.7005638020003877E-2</v>
      </c>
    </row>
    <row r="872" spans="1:4" x14ac:dyDescent="0.25">
      <c r="A872" s="3">
        <v>43647</v>
      </c>
      <c r="B872" s="2">
        <v>255.92500000000001</v>
      </c>
      <c r="C872" s="4">
        <f t="shared" si="37"/>
        <v>1.9653672535362432E-3</v>
      </c>
      <c r="D872" s="4">
        <f t="shared" si="38"/>
        <v>1.8221965823867592E-2</v>
      </c>
    </row>
    <row r="873" spans="1:4" x14ac:dyDescent="0.25">
      <c r="A873" s="3">
        <v>43678</v>
      </c>
      <c r="B873" s="2">
        <v>256.11799999999999</v>
      </c>
      <c r="C873" s="4">
        <f t="shared" si="37"/>
        <v>7.5412718569878301E-4</v>
      </c>
      <c r="D873" s="4">
        <f t="shared" si="38"/>
        <v>1.7411166504458953E-2</v>
      </c>
    </row>
    <row r="874" spans="1:4" x14ac:dyDescent="0.25">
      <c r="A874" s="3">
        <v>43709</v>
      </c>
      <c r="B874" s="2">
        <v>256.53199999999998</v>
      </c>
      <c r="C874" s="4">
        <f t="shared" si="37"/>
        <v>1.6164424210713957E-3</v>
      </c>
      <c r="D874" s="4">
        <f t="shared" si="38"/>
        <v>1.7245413053219139E-2</v>
      </c>
    </row>
    <row r="875" spans="1:4" x14ac:dyDescent="0.25">
      <c r="A875" s="3">
        <v>43739</v>
      </c>
      <c r="B875" s="2">
        <v>257.387</v>
      </c>
      <c r="C875" s="4">
        <f t="shared" si="37"/>
        <v>3.3329175307563741E-3</v>
      </c>
      <c r="D875" s="4">
        <f t="shared" si="38"/>
        <v>1.7746214892111034E-2</v>
      </c>
    </row>
    <row r="876" spans="1:4" x14ac:dyDescent="0.25">
      <c r="A876" s="3">
        <v>43770</v>
      </c>
      <c r="B876" s="2">
        <v>257.98899999999998</v>
      </c>
      <c r="C876" s="4">
        <f t="shared" si="37"/>
        <v>2.3388904645533781E-3</v>
      </c>
      <c r="D876" s="4">
        <f t="shared" si="38"/>
        <v>2.0437303715657551E-2</v>
      </c>
    </row>
    <row r="877" spans="1:4" x14ac:dyDescent="0.25">
      <c r="A877" s="3">
        <v>43800</v>
      </c>
      <c r="B877" s="2">
        <v>258.20299999999997</v>
      </c>
      <c r="C877" s="4">
        <f t="shared" si="37"/>
        <v>8.2949273031029946E-4</v>
      </c>
      <c r="D877" s="4">
        <f t="shared" si="38"/>
        <v>2.2614488322448389E-2</v>
      </c>
    </row>
    <row r="878" spans="1:4" x14ac:dyDescent="0.25">
      <c r="A878" s="3">
        <v>43831</v>
      </c>
      <c r="B878" s="2">
        <v>258.68700000000001</v>
      </c>
      <c r="C878" s="4">
        <f t="shared" si="37"/>
        <v>1.8744940996040516E-3</v>
      </c>
      <c r="D878" s="4">
        <f t="shared" si="38"/>
        <v>2.4742415059360479E-2</v>
      </c>
    </row>
    <row r="879" spans="1:4" x14ac:dyDescent="0.25">
      <c r="A879" s="3">
        <v>43862</v>
      </c>
      <c r="B879" s="2">
        <v>258.82400000000001</v>
      </c>
      <c r="C879" s="4">
        <f t="shared" si="37"/>
        <v>5.2959754452297503E-4</v>
      </c>
      <c r="D879" s="4">
        <f t="shared" si="38"/>
        <v>2.3145128454474806E-2</v>
      </c>
    </row>
    <row r="880" spans="1:4" x14ac:dyDescent="0.25">
      <c r="A880" s="3">
        <v>43891</v>
      </c>
      <c r="B880" s="2">
        <v>257.98899999999998</v>
      </c>
      <c r="C880" s="4">
        <f t="shared" si="37"/>
        <v>-3.2261304979447347E-3</v>
      </c>
      <c r="D880" s="4">
        <f t="shared" si="38"/>
        <v>1.5117235300829757E-2</v>
      </c>
    </row>
    <row r="881" spans="1:4" x14ac:dyDescent="0.25">
      <c r="A881" s="3">
        <v>43922</v>
      </c>
      <c r="B881" s="2">
        <v>256.19200000000001</v>
      </c>
      <c r="C881" s="4">
        <f t="shared" si="37"/>
        <v>-6.9654132540533098E-3</v>
      </c>
      <c r="D881" s="4">
        <f t="shared" si="38"/>
        <v>3.391742321581015E-3</v>
      </c>
    </row>
    <row r="882" spans="1:4" x14ac:dyDescent="0.25">
      <c r="A882" s="3">
        <v>43952</v>
      </c>
      <c r="B882" s="2">
        <v>255.94200000000001</v>
      </c>
      <c r="C882" s="4">
        <f t="shared" si="37"/>
        <v>-9.758306270297723E-4</v>
      </c>
      <c r="D882" s="4">
        <f t="shared" si="38"/>
        <v>2.2359625799326377E-3</v>
      </c>
    </row>
    <row r="883" spans="1:4" x14ac:dyDescent="0.25">
      <c r="A883" s="3">
        <v>43983</v>
      </c>
      <c r="B883" s="2">
        <v>257.28199999999998</v>
      </c>
      <c r="C883" s="4">
        <f t="shared" si="37"/>
        <v>5.2355611818302172E-3</v>
      </c>
      <c r="D883" s="4">
        <f t="shared" si="38"/>
        <v>7.2781229568206207E-3</v>
      </c>
    </row>
    <row r="884" spans="1:4" x14ac:dyDescent="0.25">
      <c r="A884" s="3">
        <v>44013</v>
      </c>
      <c r="B884" s="2">
        <v>258.60399999999998</v>
      </c>
      <c r="C884" s="4">
        <f t="shared" si="37"/>
        <v>5.1383307032750736E-3</v>
      </c>
      <c r="D884" s="4">
        <f t="shared" si="38"/>
        <v>1.0467910520660206E-2</v>
      </c>
    </row>
    <row r="885" spans="1:4" x14ac:dyDescent="0.25">
      <c r="A885" s="3">
        <v>44044</v>
      </c>
      <c r="B885" s="2">
        <v>259.51100000000002</v>
      </c>
      <c r="C885" s="4">
        <f t="shared" si="37"/>
        <v>3.5072930039752315E-3</v>
      </c>
      <c r="D885" s="4">
        <f t="shared" si="38"/>
        <v>1.3247799842260433E-2</v>
      </c>
    </row>
    <row r="886" spans="1:4" x14ac:dyDescent="0.25">
      <c r="A886" s="3">
        <v>44075</v>
      </c>
      <c r="B886" s="2">
        <v>260.149</v>
      </c>
      <c r="C886" s="4">
        <f t="shared" si="37"/>
        <v>2.4584699685177291E-3</v>
      </c>
      <c r="D886" s="4">
        <f t="shared" si="38"/>
        <v>1.4099605507305268E-2</v>
      </c>
    </row>
    <row r="887" spans="1:4" x14ac:dyDescent="0.25">
      <c r="A887" s="3">
        <v>44105</v>
      </c>
      <c r="B887" s="2">
        <v>260.46199999999999</v>
      </c>
      <c r="C887" s="4">
        <f t="shared" si="37"/>
        <v>1.2031566525336768E-3</v>
      </c>
      <c r="D887" s="4">
        <f t="shared" si="38"/>
        <v>1.1946990329736895E-2</v>
      </c>
    </row>
    <row r="888" spans="1:4" x14ac:dyDescent="0.25">
      <c r="A888" s="3">
        <v>44136</v>
      </c>
      <c r="B888" s="2">
        <v>260.92700000000002</v>
      </c>
      <c r="C888" s="4">
        <f t="shared" si="37"/>
        <v>1.7852892168532808E-3</v>
      </c>
      <c r="D888" s="4">
        <f t="shared" si="38"/>
        <v>1.138808243762357E-2</v>
      </c>
    </row>
    <row r="889" spans="1:4" x14ac:dyDescent="0.25">
      <c r="A889" s="3">
        <v>44166</v>
      </c>
      <c r="B889" s="2">
        <v>261.56</v>
      </c>
      <c r="C889" s="4">
        <f t="shared" si="37"/>
        <v>2.4259658831780051E-3</v>
      </c>
      <c r="D889" s="4">
        <f t="shared" si="38"/>
        <v>1.3001398124731445E-2</v>
      </c>
    </row>
    <row r="890" spans="1:4" x14ac:dyDescent="0.25">
      <c r="A890" s="3">
        <v>44197</v>
      </c>
      <c r="B890" s="2">
        <v>262.23099999999999</v>
      </c>
      <c r="C890" s="4">
        <f t="shared" si="37"/>
        <v>2.565376968955535E-3</v>
      </c>
      <c r="D890" s="4">
        <f t="shared" si="38"/>
        <v>1.3699953998461467E-2</v>
      </c>
    </row>
  </sheetData>
  <mergeCells count="2">
    <mergeCell ref="G1:L1"/>
    <mergeCell ref="N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11AA-7EFF-44B2-A685-4A1C2151A4E9}">
  <dimension ref="A1:S890"/>
  <sheetViews>
    <sheetView workbookViewId="0"/>
  </sheetViews>
  <sheetFormatPr defaultRowHeight="15" x14ac:dyDescent="0.25"/>
  <cols>
    <col min="1" max="1" width="11.28515625" style="3" customWidth="1"/>
    <col min="2" max="2" width="25.85546875" customWidth="1"/>
    <col min="3" max="3" width="12.5703125" style="4" customWidth="1"/>
    <col min="4" max="4" width="12.42578125" style="4" customWidth="1"/>
    <col min="7" max="7" width="18.140625" bestFit="1" customWidth="1"/>
    <col min="8" max="8" width="15.42578125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45.75" thickBot="1" x14ac:dyDescent="0.3">
      <c r="B1" s="5" t="s">
        <v>46</v>
      </c>
      <c r="C1" s="6" t="s">
        <v>47</v>
      </c>
      <c r="D1" s="6" t="s">
        <v>48</v>
      </c>
      <c r="G1" s="67" t="s">
        <v>49</v>
      </c>
      <c r="H1" s="68"/>
      <c r="I1" s="68"/>
      <c r="J1" s="68"/>
      <c r="K1" s="68"/>
      <c r="L1" s="68"/>
      <c r="M1" s="61"/>
      <c r="N1" s="71" t="s">
        <v>50</v>
      </c>
      <c r="O1" s="71"/>
      <c r="P1" s="71"/>
      <c r="Q1" s="71"/>
      <c r="R1" s="71"/>
      <c r="S1" s="72"/>
    </row>
    <row r="2" spans="1:19" x14ac:dyDescent="0.25">
      <c r="A2" s="3">
        <v>20821</v>
      </c>
      <c r="B2" s="2">
        <v>28.5</v>
      </c>
      <c r="G2" s="7" t="s">
        <v>13</v>
      </c>
      <c r="H2" s="8"/>
      <c r="I2" s="9" t="s">
        <v>14</v>
      </c>
      <c r="J2" s="10">
        <v>1</v>
      </c>
      <c r="K2" s="10">
        <v>2</v>
      </c>
      <c r="L2" s="10">
        <v>3</v>
      </c>
      <c r="M2" s="62"/>
      <c r="N2" s="57" t="s">
        <v>13</v>
      </c>
      <c r="O2" s="8"/>
      <c r="P2" s="9" t="s">
        <v>14</v>
      </c>
      <c r="Q2" s="10">
        <v>1</v>
      </c>
      <c r="R2" s="10">
        <v>2</v>
      </c>
      <c r="S2" s="8">
        <v>3</v>
      </c>
    </row>
    <row r="3" spans="1:19" x14ac:dyDescent="0.25">
      <c r="A3" s="3">
        <v>20852</v>
      </c>
      <c r="B3" s="2">
        <v>28.6</v>
      </c>
      <c r="C3" s="4">
        <f>B3/B2-1</f>
        <v>3.5087719298245723E-3</v>
      </c>
      <c r="G3" s="11" t="s">
        <v>15</v>
      </c>
      <c r="H3" s="12">
        <f>AVERAGE(C:C)</f>
        <v>2.9352094852997065E-3</v>
      </c>
      <c r="I3" s="13" t="s">
        <v>16</v>
      </c>
      <c r="J3" s="14">
        <f>$H$3+(J$2*$H$7)</f>
        <v>5.4093556474239203E-3</v>
      </c>
      <c r="K3" s="14">
        <f>$H$3+(K$2*$H$7)</f>
        <v>7.8835018095481345E-3</v>
      </c>
      <c r="L3" s="14">
        <f>$H$3+(L$2*$H$7)</f>
        <v>1.0357647971672348E-2</v>
      </c>
      <c r="M3" s="62"/>
      <c r="N3" s="43" t="s">
        <v>15</v>
      </c>
      <c r="O3" s="12">
        <f>AVERAGE(D:D)</f>
        <v>3.6217939843957381E-2</v>
      </c>
      <c r="P3" s="13" t="s">
        <v>16</v>
      </c>
      <c r="Q3" s="14">
        <f>$O$3+(Q$2*$O$7)</f>
        <v>6.1517326021126681E-2</v>
      </c>
      <c r="R3" s="14">
        <f>$O$3+(R$2*$O$7)</f>
        <v>8.6816712198295981E-2</v>
      </c>
      <c r="S3" s="15">
        <f>$O$3+(S$2*$O$7)</f>
        <v>0.11211609837546527</v>
      </c>
    </row>
    <row r="4" spans="1:19" x14ac:dyDescent="0.25">
      <c r="A4" s="3">
        <v>20880</v>
      </c>
      <c r="B4" s="2">
        <v>28.7</v>
      </c>
      <c r="C4" s="4">
        <f t="shared" ref="C4:C67" si="0">B4/B3-1</f>
        <v>3.4965034965033226E-3</v>
      </c>
      <c r="G4" s="11" t="s">
        <v>17</v>
      </c>
      <c r="H4" s="12">
        <f>_xlfn.STDEV.S(C:C)/SQRT(COUNT(C:C))</f>
        <v>8.9278059544805902E-5</v>
      </c>
      <c r="I4" s="11" t="s">
        <v>18</v>
      </c>
      <c r="J4" s="14">
        <f>$H$3-(J$2*$H$7)</f>
        <v>4.6106332317549271E-4</v>
      </c>
      <c r="K4" s="14">
        <f>$H$3-(K$2*$H$7)</f>
        <v>-2.0130828389487211E-3</v>
      </c>
      <c r="L4" s="14">
        <f>$H$3-(L$2*$H$7)</f>
        <v>-4.4872290010729357E-3</v>
      </c>
      <c r="M4" s="62"/>
      <c r="N4" s="43" t="s">
        <v>17</v>
      </c>
      <c r="O4" s="12">
        <f>_xlfn.STDEV.S(D:D)/SQRT(COUNT(D:D))</f>
        <v>9.1952183092353687E-4</v>
      </c>
      <c r="P4" s="11" t="s">
        <v>18</v>
      </c>
      <c r="Q4" s="14">
        <f>$O$3-(Q$2*$O$7)</f>
        <v>1.0918553666788084E-2</v>
      </c>
      <c r="R4" s="14">
        <f>$O$3-(R$2*$O$7)</f>
        <v>-1.4380832510381213E-2</v>
      </c>
      <c r="S4" s="15">
        <f>$O$3-(S$2*$O$7)</f>
        <v>-3.9680218687550506E-2</v>
      </c>
    </row>
    <row r="5" spans="1:19" x14ac:dyDescent="0.25">
      <c r="A5" s="3">
        <v>20911</v>
      </c>
      <c r="B5" s="2">
        <v>28.8</v>
      </c>
      <c r="C5" s="4">
        <f t="shared" si="0"/>
        <v>3.4843205574912606E-3</v>
      </c>
      <c r="G5" s="11" t="s">
        <v>19</v>
      </c>
      <c r="H5" s="12">
        <f>MEDIAN(C:C)</f>
        <v>2.4752475247524774E-3</v>
      </c>
      <c r="I5" s="11" t="s">
        <v>20</v>
      </c>
      <c r="J5" s="16">
        <f>COUNTIFS($C:$C,"&gt;="&amp;J4,$C:$C,"&lt;="&amp;J3)</f>
        <v>577</v>
      </c>
      <c r="K5" s="16">
        <f t="shared" ref="K5:L5" si="1">COUNTIFS($C:$C,"&gt;="&amp;K4,$C:$C,"&lt;="&amp;K3)</f>
        <v>728</v>
      </c>
      <c r="L5" s="16">
        <f t="shared" si="1"/>
        <v>753</v>
      </c>
      <c r="M5" s="62"/>
      <c r="N5" s="43" t="s">
        <v>19</v>
      </c>
      <c r="O5" s="12">
        <f>MEDIAN(D:D)</f>
        <v>2.6330224904004274E-2</v>
      </c>
      <c r="P5" s="11" t="s">
        <v>20</v>
      </c>
      <c r="Q5" s="16">
        <f>COUNTIFS($D:$D,"&gt;="&amp;Q4,$D:$D,"&lt;="&amp;Q3)</f>
        <v>629</v>
      </c>
      <c r="R5" s="16">
        <f>COUNTIFS($D:$D,"&gt;="&amp;R4,$D:$D,"&lt;="&amp;R3)</f>
        <v>706</v>
      </c>
      <c r="S5" s="17">
        <f>COUNTIFS($D:$D,"&gt;="&amp;S4,$D:$D,"&lt;="&amp;S3)</f>
        <v>736</v>
      </c>
    </row>
    <row r="6" spans="1:19" x14ac:dyDescent="0.25">
      <c r="A6" s="3">
        <v>20941</v>
      </c>
      <c r="B6" s="2">
        <v>28.8</v>
      </c>
      <c r="C6" s="4">
        <f t="shared" si="0"/>
        <v>0</v>
      </c>
      <c r="G6" s="11" t="s">
        <v>21</v>
      </c>
      <c r="H6" s="12">
        <f>MODE(C:C)</f>
        <v>0</v>
      </c>
      <c r="I6" s="11" t="s">
        <v>22</v>
      </c>
      <c r="J6" s="14">
        <f>J5/$H$15</f>
        <v>0.75130208333333337</v>
      </c>
      <c r="K6" s="14">
        <f>K5/$H$15</f>
        <v>0.94791666666666663</v>
      </c>
      <c r="L6" s="14">
        <f>L5/$H$15</f>
        <v>0.98046875</v>
      </c>
      <c r="M6" s="62"/>
      <c r="N6" s="43" t="s">
        <v>21</v>
      </c>
      <c r="O6" s="12">
        <f>MODE(D:D)</f>
        <v>2.0270270270270174E-2</v>
      </c>
      <c r="P6" s="11" t="s">
        <v>22</v>
      </c>
      <c r="Q6" s="14">
        <f>Q5/$H$15</f>
        <v>0.81901041666666663</v>
      </c>
      <c r="R6" s="14">
        <f>R5/$H$15</f>
        <v>0.91927083333333337</v>
      </c>
      <c r="S6" s="15">
        <f>S5/$H$15</f>
        <v>0.95833333333333337</v>
      </c>
    </row>
    <row r="7" spans="1:19" ht="15.75" thickBot="1" x14ac:dyDescent="0.3">
      <c r="A7" s="3">
        <v>20972</v>
      </c>
      <c r="B7" s="2">
        <v>28.9</v>
      </c>
      <c r="C7" s="4">
        <f t="shared" si="0"/>
        <v>3.4722222222220989E-3</v>
      </c>
      <c r="G7" s="11" t="s">
        <v>23</v>
      </c>
      <c r="H7" s="12">
        <f>_xlfn.STDEV.S(C:C)</f>
        <v>2.4741461621242138E-3</v>
      </c>
      <c r="I7" s="18" t="s">
        <v>24</v>
      </c>
      <c r="J7" s="19">
        <v>0.68269999999999997</v>
      </c>
      <c r="K7" s="19">
        <v>0.95450000000000002</v>
      </c>
      <c r="L7" s="19">
        <v>0.99729999999999996</v>
      </c>
      <c r="M7" s="62"/>
      <c r="N7" s="43" t="s">
        <v>23</v>
      </c>
      <c r="O7" s="12">
        <f>_xlfn.STDEV.S(D:D)</f>
        <v>2.5299386177169297E-2</v>
      </c>
      <c r="P7" s="18" t="s">
        <v>24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3">
        <v>21002</v>
      </c>
      <c r="B8" s="2">
        <v>29</v>
      </c>
      <c r="C8" s="4">
        <f t="shared" si="0"/>
        <v>3.4602076124568004E-3</v>
      </c>
      <c r="G8" s="11" t="s">
        <v>25</v>
      </c>
      <c r="H8" s="21">
        <f>_xlfn.VAR.S(C:C)</f>
        <v>6.1213992315539771E-6</v>
      </c>
      <c r="I8" s="22"/>
      <c r="J8" s="23" t="s">
        <v>26</v>
      </c>
      <c r="K8" s="23" t="s">
        <v>27</v>
      </c>
      <c r="L8" s="23" t="s">
        <v>28</v>
      </c>
      <c r="M8" s="62"/>
      <c r="N8" s="43" t="s">
        <v>25</v>
      </c>
      <c r="O8" s="12">
        <f>_xlfn.VAR.S(D:D)</f>
        <v>6.4005894094154483E-4</v>
      </c>
      <c r="P8" s="22"/>
      <c r="Q8" s="23" t="s">
        <v>26</v>
      </c>
      <c r="R8" s="23" t="s">
        <v>27</v>
      </c>
      <c r="S8" s="24" t="s">
        <v>28</v>
      </c>
    </row>
    <row r="9" spans="1:19" x14ac:dyDescent="0.25">
      <c r="A9" s="3">
        <v>21033</v>
      </c>
      <c r="B9" s="2">
        <v>29</v>
      </c>
      <c r="C9" s="4">
        <f t="shared" si="0"/>
        <v>0</v>
      </c>
      <c r="G9" s="11" t="s">
        <v>29</v>
      </c>
      <c r="H9" s="25">
        <f>KURT(C:C)</f>
        <v>3.1843669754724542</v>
      </c>
      <c r="I9" s="11" t="s">
        <v>44</v>
      </c>
      <c r="J9" s="14">
        <f>AVERAGEIF(C:C,"&gt;0")</f>
        <v>3.3268935772146953E-3</v>
      </c>
      <c r="K9" s="14">
        <f>AVERAGEIF(C:C,"&lt;0")</f>
        <v>-1.7795268420564097E-3</v>
      </c>
      <c r="L9" s="14">
        <v>0</v>
      </c>
      <c r="M9" s="62"/>
      <c r="N9" s="43" t="s">
        <v>29</v>
      </c>
      <c r="O9" s="26">
        <f>KURT(D:D)</f>
        <v>2.554277900382536</v>
      </c>
      <c r="P9" s="11" t="s">
        <v>44</v>
      </c>
      <c r="Q9" s="14">
        <f>AVERAGEIF(D:D,"&gt;0")</f>
        <v>3.6217939843957381E-2</v>
      </c>
      <c r="R9" s="14" t="e">
        <f>IFERROR(AVERAGEIF(D:D,"&lt;0"),#N/A)</f>
        <v>#N/A</v>
      </c>
      <c r="S9" s="15">
        <v>0</v>
      </c>
    </row>
    <row r="10" spans="1:19" x14ac:dyDescent="0.25">
      <c r="A10" s="3">
        <v>21064</v>
      </c>
      <c r="B10" s="2">
        <v>29.1</v>
      </c>
      <c r="C10" s="4">
        <f t="shared" si="0"/>
        <v>3.4482758620690834E-3</v>
      </c>
      <c r="G10" s="11" t="s">
        <v>30</v>
      </c>
      <c r="H10" s="25">
        <f>SKEW(C:C)</f>
        <v>1.3922031555942638</v>
      </c>
      <c r="I10" s="11" t="s">
        <v>31</v>
      </c>
      <c r="J10" s="16">
        <f>COUNTIF(C:C,"&gt;0")</f>
        <v>684</v>
      </c>
      <c r="K10" s="16">
        <f>COUNTIF(C:C,"&lt;0")</f>
        <v>12</v>
      </c>
      <c r="L10" s="16">
        <f>COUNTIF(C:C,0)</f>
        <v>72</v>
      </c>
      <c r="M10" s="62"/>
      <c r="N10" s="43" t="s">
        <v>30</v>
      </c>
      <c r="O10" s="26">
        <f>SKEW(D:D)</f>
        <v>1.6693275013443098</v>
      </c>
      <c r="P10" s="11" t="s">
        <v>31</v>
      </c>
      <c r="Q10" s="16">
        <f>COUNTIF(D:D,"&gt;0")</f>
        <v>757</v>
      </c>
      <c r="R10" s="16">
        <f>COUNTIF(D:D,"&lt;0")</f>
        <v>0</v>
      </c>
      <c r="S10" s="17">
        <f>COUNTIF(J:J,0)</f>
        <v>0</v>
      </c>
    </row>
    <row r="11" spans="1:19" x14ac:dyDescent="0.25">
      <c r="A11" s="3">
        <v>21094</v>
      </c>
      <c r="B11" s="2">
        <v>29.2</v>
      </c>
      <c r="C11" s="4">
        <f t="shared" si="0"/>
        <v>3.4364261168384758E-3</v>
      </c>
      <c r="G11" s="11" t="s">
        <v>32</v>
      </c>
      <c r="H11" s="21">
        <f>H13-H12</f>
        <v>1.7881427856401788E-2</v>
      </c>
      <c r="I11" s="11" t="s">
        <v>33</v>
      </c>
      <c r="J11" s="14">
        <f>J10/$H$15</f>
        <v>0.890625</v>
      </c>
      <c r="K11" s="14">
        <f>K10/$H$15</f>
        <v>1.5625E-2</v>
      </c>
      <c r="L11" s="14">
        <f>L10/$H$15</f>
        <v>9.375E-2</v>
      </c>
      <c r="M11" s="62"/>
      <c r="N11" s="43" t="s">
        <v>32</v>
      </c>
      <c r="O11" s="12">
        <f>O13-O12</f>
        <v>0.13001769723522583</v>
      </c>
      <c r="P11" s="11" t="s">
        <v>33</v>
      </c>
      <c r="Q11" s="14">
        <f>Q10/$H$15</f>
        <v>0.98567708333333337</v>
      </c>
      <c r="R11" s="14">
        <f>R10/$H$15</f>
        <v>0</v>
      </c>
      <c r="S11" s="15">
        <f>S10/$H$15</f>
        <v>0</v>
      </c>
    </row>
    <row r="12" spans="1:19" x14ac:dyDescent="0.25">
      <c r="A12" s="3">
        <v>21125</v>
      </c>
      <c r="B12" s="2">
        <v>29.3</v>
      </c>
      <c r="C12" s="4">
        <f t="shared" si="0"/>
        <v>3.4246575342467001E-3</v>
      </c>
      <c r="G12" s="11" t="s">
        <v>34</v>
      </c>
      <c r="H12" s="21">
        <f>MIN(C:C)</f>
        <v>-3.6878794693050443E-3</v>
      </c>
      <c r="I12" s="11" t="s">
        <v>45</v>
      </c>
      <c r="J12" s="14">
        <f>J11*J9</f>
        <v>2.9630145922068382E-3</v>
      </c>
      <c r="K12" s="14">
        <f>K11*K9</f>
        <v>-2.7805106907131401E-5</v>
      </c>
      <c r="L12" s="14">
        <f>L11*L9</f>
        <v>0</v>
      </c>
      <c r="M12" s="62"/>
      <c r="N12" s="43" t="s">
        <v>34</v>
      </c>
      <c r="O12" s="12">
        <f>MIN(D:D)</f>
        <v>6.0271835501879423E-3</v>
      </c>
      <c r="P12" s="11" t="s">
        <v>45</v>
      </c>
      <c r="Q12" s="14">
        <f>Q11*Q9</f>
        <v>3.5699193309734034E-2</v>
      </c>
      <c r="R12" s="14" t="e">
        <f>R11*R9</f>
        <v>#N/A</v>
      </c>
      <c r="S12" s="15">
        <f>S11*S9</f>
        <v>0</v>
      </c>
    </row>
    <row r="13" spans="1:19" x14ac:dyDescent="0.25">
      <c r="A13" s="3">
        <v>21155</v>
      </c>
      <c r="B13" s="2">
        <v>29.3</v>
      </c>
      <c r="C13" s="4">
        <f t="shared" si="0"/>
        <v>0</v>
      </c>
      <c r="G13" s="11" t="s">
        <v>35</v>
      </c>
      <c r="H13" s="21">
        <f>MAX(C:C)</f>
        <v>1.4193548387096744E-2</v>
      </c>
      <c r="I13" s="27"/>
      <c r="J13" s="16"/>
      <c r="K13" s="16"/>
      <c r="L13" s="16"/>
      <c r="M13" s="62"/>
      <c r="N13" s="43" t="s">
        <v>35</v>
      </c>
      <c r="O13" s="12">
        <f>MAX(D:D)</f>
        <v>0.13604488078541377</v>
      </c>
      <c r="P13" s="27"/>
      <c r="Q13" s="16"/>
      <c r="R13" s="16"/>
      <c r="S13" s="17"/>
    </row>
    <row r="14" spans="1:19" x14ac:dyDescent="0.25">
      <c r="A14" s="3">
        <v>21186</v>
      </c>
      <c r="B14" s="2">
        <v>29.3</v>
      </c>
      <c r="C14" s="4">
        <f t="shared" si="0"/>
        <v>0</v>
      </c>
      <c r="D14" s="4">
        <f>B14/B2-1</f>
        <v>2.8070175438596578E-2</v>
      </c>
      <c r="G14" s="11" t="s">
        <v>36</v>
      </c>
      <c r="H14" s="25">
        <f>SUM(C:C)</f>
        <v>2.2542408847101747</v>
      </c>
      <c r="I14" s="27"/>
      <c r="J14" s="16"/>
      <c r="K14" s="16"/>
      <c r="L14" s="16"/>
      <c r="M14" s="62"/>
      <c r="N14" s="43" t="s">
        <v>36</v>
      </c>
      <c r="O14" s="26">
        <f>SUM(D:D)</f>
        <v>27.416980461875735</v>
      </c>
      <c r="P14" s="27"/>
      <c r="Q14" s="16"/>
      <c r="R14" s="16"/>
      <c r="S14" s="17"/>
    </row>
    <row r="15" spans="1:19" ht="15.75" thickBot="1" x14ac:dyDescent="0.3">
      <c r="A15" s="3">
        <v>21217</v>
      </c>
      <c r="B15" s="2">
        <v>29.4</v>
      </c>
      <c r="C15" s="4">
        <f t="shared" si="0"/>
        <v>3.4129692832762792E-3</v>
      </c>
      <c r="D15" s="4">
        <f t="shared" ref="D15:D78" si="2">B15/B3-1</f>
        <v>2.7972027972027913E-2</v>
      </c>
      <c r="G15" s="11" t="s">
        <v>31</v>
      </c>
      <c r="H15" s="16">
        <f>COUNT(C:C)</f>
        <v>768</v>
      </c>
      <c r="I15" s="27"/>
      <c r="J15" s="16"/>
      <c r="K15" s="16"/>
      <c r="L15" s="16"/>
      <c r="M15" s="62"/>
      <c r="N15" s="43" t="s">
        <v>31</v>
      </c>
      <c r="O15" s="17">
        <f>COUNT(D:D)</f>
        <v>757</v>
      </c>
      <c r="P15" s="27"/>
      <c r="Q15" s="16"/>
      <c r="R15" s="16"/>
      <c r="S15" s="17"/>
    </row>
    <row r="16" spans="1:19" x14ac:dyDescent="0.25">
      <c r="A16" s="3">
        <v>21245</v>
      </c>
      <c r="B16" s="2">
        <v>29.5</v>
      </c>
      <c r="C16" s="4">
        <f t="shared" si="0"/>
        <v>3.4013605442178019E-3</v>
      </c>
      <c r="D16" s="4">
        <f t="shared" si="2"/>
        <v>2.7874564459930307E-2</v>
      </c>
      <c r="G16" s="28" t="s">
        <v>37</v>
      </c>
      <c r="H16" s="10" t="s">
        <v>38</v>
      </c>
      <c r="I16" s="10" t="s">
        <v>31</v>
      </c>
      <c r="J16" s="10" t="s">
        <v>32</v>
      </c>
      <c r="K16" s="10" t="s">
        <v>39</v>
      </c>
      <c r="L16" s="10" t="s">
        <v>40</v>
      </c>
      <c r="M16" s="62"/>
      <c r="N16" s="58" t="s">
        <v>37</v>
      </c>
      <c r="O16" s="10" t="s">
        <v>38</v>
      </c>
      <c r="P16" s="30" t="s">
        <v>31</v>
      </c>
      <c r="Q16" s="30" t="s">
        <v>32</v>
      </c>
      <c r="R16" s="30" t="s">
        <v>39</v>
      </c>
      <c r="S16" s="31" t="s">
        <v>40</v>
      </c>
    </row>
    <row r="17" spans="1:19" x14ac:dyDescent="0.25">
      <c r="A17" s="3">
        <v>21276</v>
      </c>
      <c r="B17" s="2">
        <v>29.5</v>
      </c>
      <c r="C17" s="4">
        <f t="shared" si="0"/>
        <v>0</v>
      </c>
      <c r="D17" s="4">
        <f t="shared" si="2"/>
        <v>2.430555555555558E-2</v>
      </c>
      <c r="G17" s="32">
        <v>-5.0000000000000001E-3</v>
      </c>
      <c r="H17" s="33">
        <v>-5.0000000000000001E-3</v>
      </c>
      <c r="I17" s="33">
        <f>COUNTIF(C:C,"&lt;"&amp;G17)</f>
        <v>0</v>
      </c>
      <c r="J17" s="34" t="str">
        <f>"Less than "&amp;TEXT(G17,"0.00%")</f>
        <v>Less than -0.50%</v>
      </c>
      <c r="K17" s="35">
        <f t="shared" ref="K17:K36" si="3">I17/$H$15</f>
        <v>0</v>
      </c>
      <c r="L17" s="55">
        <f>K17</f>
        <v>0</v>
      </c>
      <c r="M17" s="62"/>
      <c r="N17" s="59">
        <v>-0.02</v>
      </c>
      <c r="O17" s="33">
        <v>-0.02</v>
      </c>
      <c r="P17" s="33">
        <f>COUNTIF(D:D,"&lt;"&amp;N17)</f>
        <v>0</v>
      </c>
      <c r="Q17" s="34" t="str">
        <f>"Less than "&amp;TEXT(N17,"0.00%")</f>
        <v>Less than -2.00%</v>
      </c>
      <c r="R17" s="35">
        <f t="shared" ref="R17:R36" si="4">P17/$O$15</f>
        <v>0</v>
      </c>
      <c r="S17" s="36">
        <f>R17</f>
        <v>0</v>
      </c>
    </row>
    <row r="18" spans="1:19" x14ac:dyDescent="0.25">
      <c r="A18" s="3">
        <v>21306</v>
      </c>
      <c r="B18" s="2">
        <v>29.5</v>
      </c>
      <c r="C18" s="4">
        <f t="shared" si="0"/>
        <v>0</v>
      </c>
      <c r="D18" s="4">
        <f t="shared" si="2"/>
        <v>2.430555555555558E-2</v>
      </c>
      <c r="G18" s="32">
        <v>-4.0000000000000001E-3</v>
      </c>
      <c r="H18" s="33">
        <v>-4.0000000000000001E-3</v>
      </c>
      <c r="I18" s="33">
        <f t="shared" ref="I18:I35" si="5">COUNTIFS(C:C,"&gt;="&amp;G17,C:C,"&lt;"&amp;G18)</f>
        <v>0</v>
      </c>
      <c r="J18" s="37" t="str">
        <f>TEXT(G17,"0.00%")&amp;" to "&amp;TEXT(G18,"0.00%")</f>
        <v>-0.50% to -0.40%</v>
      </c>
      <c r="K18" s="35">
        <f t="shared" si="3"/>
        <v>0</v>
      </c>
      <c r="L18" s="55">
        <f>L17+K18</f>
        <v>0</v>
      </c>
      <c r="M18" s="62"/>
      <c r="N18" s="59">
        <v>-0.01</v>
      </c>
      <c r="O18" s="33">
        <v>-0.01</v>
      </c>
      <c r="P18" s="33">
        <f t="shared" ref="P18:P35" si="6">COUNTIFS(D:D,"&gt;="&amp;N17,D:D,"&lt;"&amp;N18)</f>
        <v>0</v>
      </c>
      <c r="Q18" s="37" t="str">
        <f>TEXT(N17,"0.00%")&amp;" to "&amp;TEXT(N18,"0.00%")</f>
        <v>-2.00% to -1.00%</v>
      </c>
      <c r="R18" s="35">
        <f t="shared" si="4"/>
        <v>0</v>
      </c>
      <c r="S18" s="36">
        <f>S17+R18</f>
        <v>0</v>
      </c>
    </row>
    <row r="19" spans="1:19" x14ac:dyDescent="0.25">
      <c r="A19" s="3">
        <v>21337</v>
      </c>
      <c r="B19" s="2">
        <v>29.6</v>
      </c>
      <c r="C19" s="4">
        <f t="shared" si="0"/>
        <v>3.3898305084745228E-3</v>
      </c>
      <c r="D19" s="4">
        <f t="shared" si="2"/>
        <v>2.4221453287197381E-2</v>
      </c>
      <c r="G19" s="32">
        <v>-3.0000000000000001E-3</v>
      </c>
      <c r="H19" s="33">
        <v>-3.0000000000000001E-3</v>
      </c>
      <c r="I19" s="33">
        <f t="shared" si="5"/>
        <v>4</v>
      </c>
      <c r="J19" s="37" t="str">
        <f t="shared" ref="J19:J35" si="7">TEXT(G18,"0.00%")&amp;" to "&amp;TEXT(G19,"0.00%")</f>
        <v>-0.40% to -0.30%</v>
      </c>
      <c r="K19" s="35">
        <f t="shared" si="3"/>
        <v>5.208333333333333E-3</v>
      </c>
      <c r="L19" s="55">
        <f t="shared" ref="L19:L36" si="8">L18+K19</f>
        <v>5.208333333333333E-3</v>
      </c>
      <c r="M19" s="62"/>
      <c r="N19" s="59">
        <v>0</v>
      </c>
      <c r="O19" s="33">
        <v>0</v>
      </c>
      <c r="P19" s="33">
        <f t="shared" si="6"/>
        <v>0</v>
      </c>
      <c r="Q19" s="37" t="str">
        <f t="shared" ref="Q19:Q35" si="9">TEXT(N18,"0.00%")&amp;" to "&amp;TEXT(N19,"0.00%")</f>
        <v>-1.00% to 0.00%</v>
      </c>
      <c r="R19" s="35">
        <f t="shared" si="4"/>
        <v>0</v>
      </c>
      <c r="S19" s="36">
        <f t="shared" ref="S19:S36" si="10">S18+R19</f>
        <v>0</v>
      </c>
    </row>
    <row r="20" spans="1:19" x14ac:dyDescent="0.25">
      <c r="A20" s="3">
        <v>21367</v>
      </c>
      <c r="B20" s="2">
        <v>29.6</v>
      </c>
      <c r="C20" s="4">
        <f t="shared" si="0"/>
        <v>0</v>
      </c>
      <c r="D20" s="4">
        <f t="shared" si="2"/>
        <v>2.0689655172413834E-2</v>
      </c>
      <c r="G20" s="32">
        <v>-2E-3</v>
      </c>
      <c r="H20" s="33">
        <v>-2E-3</v>
      </c>
      <c r="I20" s="33">
        <f t="shared" si="5"/>
        <v>2</v>
      </c>
      <c r="J20" s="37" t="str">
        <f t="shared" si="7"/>
        <v>-0.30% to -0.20%</v>
      </c>
      <c r="K20" s="35">
        <f t="shared" si="3"/>
        <v>2.6041666666666665E-3</v>
      </c>
      <c r="L20" s="55">
        <f t="shared" si="8"/>
        <v>7.8125E-3</v>
      </c>
      <c r="M20" s="62"/>
      <c r="N20" s="59">
        <v>0.01</v>
      </c>
      <c r="O20" s="33">
        <v>0.01</v>
      </c>
      <c r="P20" s="33">
        <f t="shared" si="6"/>
        <v>22</v>
      </c>
      <c r="Q20" s="37" t="str">
        <f t="shared" si="9"/>
        <v>0.00% to 1.00%</v>
      </c>
      <c r="R20" s="35">
        <f t="shared" si="4"/>
        <v>2.9062087186261559E-2</v>
      </c>
      <c r="S20" s="36">
        <f t="shared" si="10"/>
        <v>2.9062087186261559E-2</v>
      </c>
    </row>
    <row r="21" spans="1:19" x14ac:dyDescent="0.25">
      <c r="A21" s="3">
        <v>21398</v>
      </c>
      <c r="B21" s="2">
        <v>29.6</v>
      </c>
      <c r="C21" s="4">
        <f t="shared" si="0"/>
        <v>0</v>
      </c>
      <c r="D21" s="4">
        <f t="shared" si="2"/>
        <v>2.0689655172413834E-2</v>
      </c>
      <c r="G21" s="32">
        <v>-1E-3</v>
      </c>
      <c r="H21" s="33">
        <v>-1E-3</v>
      </c>
      <c r="I21" s="33">
        <f t="shared" si="5"/>
        <v>2</v>
      </c>
      <c r="J21" s="37" t="str">
        <f t="shared" si="7"/>
        <v>-0.20% to -0.10%</v>
      </c>
      <c r="K21" s="35">
        <f t="shared" si="3"/>
        <v>2.6041666666666665E-3</v>
      </c>
      <c r="L21" s="55">
        <f t="shared" si="8"/>
        <v>1.0416666666666666E-2</v>
      </c>
      <c r="M21" s="62"/>
      <c r="N21" s="59">
        <v>0.02</v>
      </c>
      <c r="O21" s="33">
        <v>0.02</v>
      </c>
      <c r="P21" s="33">
        <f t="shared" si="6"/>
        <v>174</v>
      </c>
      <c r="Q21" s="37" t="str">
        <f t="shared" si="9"/>
        <v>1.00% to 2.00%</v>
      </c>
      <c r="R21" s="35">
        <f t="shared" si="4"/>
        <v>0.22985468956406868</v>
      </c>
      <c r="S21" s="36">
        <f t="shared" si="10"/>
        <v>0.25891677675033026</v>
      </c>
    </row>
    <row r="22" spans="1:19" x14ac:dyDescent="0.25">
      <c r="A22" s="3">
        <v>21429</v>
      </c>
      <c r="B22" s="2">
        <v>29.7</v>
      </c>
      <c r="C22" s="4">
        <f t="shared" si="0"/>
        <v>3.3783783783782884E-3</v>
      </c>
      <c r="D22" s="4">
        <f t="shared" si="2"/>
        <v>2.0618556701030855E-2</v>
      </c>
      <c r="G22" s="32">
        <v>0</v>
      </c>
      <c r="H22" s="33">
        <v>0</v>
      </c>
      <c r="I22" s="33">
        <f t="shared" si="5"/>
        <v>4</v>
      </c>
      <c r="J22" s="37" t="str">
        <f t="shared" si="7"/>
        <v>-0.10% to 0.00%</v>
      </c>
      <c r="K22" s="35">
        <f t="shared" si="3"/>
        <v>5.208333333333333E-3</v>
      </c>
      <c r="L22" s="55">
        <f t="shared" si="8"/>
        <v>1.5625E-2</v>
      </c>
      <c r="M22" s="62"/>
      <c r="N22" s="59">
        <v>0.03</v>
      </c>
      <c r="O22" s="33">
        <v>0.03</v>
      </c>
      <c r="P22" s="33">
        <f t="shared" si="6"/>
        <v>231</v>
      </c>
      <c r="Q22" s="37" t="str">
        <f t="shared" si="9"/>
        <v>2.00% to 3.00%</v>
      </c>
      <c r="R22" s="35">
        <f t="shared" si="4"/>
        <v>0.30515191545574638</v>
      </c>
      <c r="S22" s="36">
        <f t="shared" si="10"/>
        <v>0.56406869220607669</v>
      </c>
    </row>
    <row r="23" spans="1:19" x14ac:dyDescent="0.25">
      <c r="A23" s="3">
        <v>21459</v>
      </c>
      <c r="B23" s="2">
        <v>29.7</v>
      </c>
      <c r="C23" s="4">
        <f t="shared" si="0"/>
        <v>0</v>
      </c>
      <c r="D23" s="4">
        <f t="shared" si="2"/>
        <v>1.7123287671232834E-2</v>
      </c>
      <c r="G23" s="32">
        <v>1E-3</v>
      </c>
      <c r="H23" s="33">
        <v>1E-3</v>
      </c>
      <c r="I23" s="33">
        <f t="shared" si="5"/>
        <v>125</v>
      </c>
      <c r="J23" s="37" t="str">
        <f t="shared" si="7"/>
        <v>0.00% to 0.10%</v>
      </c>
      <c r="K23" s="35">
        <f t="shared" si="3"/>
        <v>0.16276041666666666</v>
      </c>
      <c r="L23" s="55">
        <f t="shared" si="8"/>
        <v>0.17838541666666666</v>
      </c>
      <c r="M23" s="62"/>
      <c r="N23" s="59">
        <v>0.04</v>
      </c>
      <c r="O23" s="33">
        <v>0.04</v>
      </c>
      <c r="P23" s="33">
        <f t="shared" si="6"/>
        <v>84</v>
      </c>
      <c r="Q23" s="37" t="str">
        <f t="shared" si="9"/>
        <v>3.00% to 4.00%</v>
      </c>
      <c r="R23" s="35">
        <f t="shared" si="4"/>
        <v>0.11096433289299867</v>
      </c>
      <c r="S23" s="36">
        <f t="shared" si="10"/>
        <v>0.67503302509907537</v>
      </c>
    </row>
    <row r="24" spans="1:19" x14ac:dyDescent="0.25">
      <c r="A24" s="3">
        <v>21490</v>
      </c>
      <c r="B24" s="2">
        <v>29.8</v>
      </c>
      <c r="C24" s="4">
        <f t="shared" si="0"/>
        <v>3.3670033670034627E-3</v>
      </c>
      <c r="D24" s="4">
        <f t="shared" si="2"/>
        <v>1.7064846416382284E-2</v>
      </c>
      <c r="G24" s="32">
        <v>2E-3</v>
      </c>
      <c r="H24" s="33">
        <v>2E-3</v>
      </c>
      <c r="I24" s="33">
        <f t="shared" si="5"/>
        <v>155</v>
      </c>
      <c r="J24" s="37" t="str">
        <f t="shared" si="7"/>
        <v>0.10% to 0.20%</v>
      </c>
      <c r="K24" s="35">
        <f t="shared" si="3"/>
        <v>0.20182291666666666</v>
      </c>
      <c r="L24" s="55">
        <f t="shared" si="8"/>
        <v>0.38020833333333331</v>
      </c>
      <c r="M24" s="62"/>
      <c r="N24" s="59">
        <v>0.05</v>
      </c>
      <c r="O24" s="33">
        <v>0.05</v>
      </c>
      <c r="P24" s="33">
        <f t="shared" si="6"/>
        <v>88</v>
      </c>
      <c r="Q24" s="37" t="str">
        <f t="shared" si="9"/>
        <v>4.00% to 5.00%</v>
      </c>
      <c r="R24" s="35">
        <f t="shared" si="4"/>
        <v>0.11624834874504623</v>
      </c>
      <c r="S24" s="36">
        <f t="shared" si="10"/>
        <v>0.79128137384412156</v>
      </c>
    </row>
    <row r="25" spans="1:19" x14ac:dyDescent="0.25">
      <c r="A25" s="3">
        <v>21520</v>
      </c>
      <c r="B25" s="2">
        <v>29.9</v>
      </c>
      <c r="C25" s="4">
        <f t="shared" si="0"/>
        <v>3.3557046979864058E-3</v>
      </c>
      <c r="D25" s="4">
        <f t="shared" si="2"/>
        <v>2.0477815699658564E-2</v>
      </c>
      <c r="G25" s="32">
        <v>3.0000000000000001E-3</v>
      </c>
      <c r="H25" s="33">
        <v>3.0000000000000001E-3</v>
      </c>
      <c r="I25" s="33">
        <f t="shared" si="5"/>
        <v>168</v>
      </c>
      <c r="J25" s="37" t="str">
        <f t="shared" si="7"/>
        <v>0.20% to 0.30%</v>
      </c>
      <c r="K25" s="35">
        <f t="shared" si="3"/>
        <v>0.21875</v>
      </c>
      <c r="L25" s="55">
        <f t="shared" si="8"/>
        <v>0.59895833333333326</v>
      </c>
      <c r="M25" s="62"/>
      <c r="N25" s="59">
        <v>0.06</v>
      </c>
      <c r="O25" s="33">
        <v>0.06</v>
      </c>
      <c r="P25" s="33">
        <f t="shared" si="6"/>
        <v>43</v>
      </c>
      <c r="Q25" s="37" t="str">
        <f t="shared" si="9"/>
        <v>5.00% to 6.00%</v>
      </c>
      <c r="R25" s="35">
        <f t="shared" si="4"/>
        <v>5.6803170409511231E-2</v>
      </c>
      <c r="S25" s="36">
        <f t="shared" si="10"/>
        <v>0.84808454425363278</v>
      </c>
    </row>
    <row r="26" spans="1:19" x14ac:dyDescent="0.25">
      <c r="A26" s="3">
        <v>21551</v>
      </c>
      <c r="B26" s="2">
        <v>29.9</v>
      </c>
      <c r="C26" s="4">
        <f t="shared" si="0"/>
        <v>0</v>
      </c>
      <c r="D26" s="4">
        <f t="shared" si="2"/>
        <v>2.0477815699658564E-2</v>
      </c>
      <c r="G26" s="32">
        <v>4.0000000000000001E-3</v>
      </c>
      <c r="H26" s="33">
        <v>4.0000000000000001E-3</v>
      </c>
      <c r="I26" s="33">
        <f t="shared" si="5"/>
        <v>138</v>
      </c>
      <c r="J26" s="37" t="str">
        <f t="shared" si="7"/>
        <v>0.30% to 0.40%</v>
      </c>
      <c r="K26" s="35">
        <f t="shared" si="3"/>
        <v>0.1796875</v>
      </c>
      <c r="L26" s="55">
        <f t="shared" si="8"/>
        <v>0.77864583333333326</v>
      </c>
      <c r="M26" s="62"/>
      <c r="N26" s="59">
        <v>7.0000000000000007E-2</v>
      </c>
      <c r="O26" s="33">
        <v>7.0000000000000007E-2</v>
      </c>
      <c r="P26" s="33">
        <f t="shared" si="6"/>
        <v>47</v>
      </c>
      <c r="Q26" s="37" t="str">
        <f t="shared" si="9"/>
        <v>6.00% to 7.00%</v>
      </c>
      <c r="R26" s="35">
        <f t="shared" si="4"/>
        <v>6.2087186261558784E-2</v>
      </c>
      <c r="S26" s="36">
        <f t="shared" si="10"/>
        <v>0.91017173051519151</v>
      </c>
    </row>
    <row r="27" spans="1:19" x14ac:dyDescent="0.25">
      <c r="A27" s="3">
        <v>21582</v>
      </c>
      <c r="B27" s="2">
        <v>29.9</v>
      </c>
      <c r="C27" s="4">
        <f t="shared" si="0"/>
        <v>0</v>
      </c>
      <c r="D27" s="4">
        <f t="shared" si="2"/>
        <v>1.7006802721088343E-2</v>
      </c>
      <c r="G27" s="32">
        <v>5.0000000000000001E-3</v>
      </c>
      <c r="H27" s="33">
        <v>5.0000000000000001E-3</v>
      </c>
      <c r="I27" s="33">
        <f t="shared" si="5"/>
        <v>46</v>
      </c>
      <c r="J27" s="37" t="str">
        <f t="shared" si="7"/>
        <v>0.40% to 0.50%</v>
      </c>
      <c r="K27" s="35">
        <f t="shared" si="3"/>
        <v>5.9895833333333336E-2</v>
      </c>
      <c r="L27" s="55">
        <f t="shared" si="8"/>
        <v>0.83854166666666663</v>
      </c>
      <c r="M27" s="62"/>
      <c r="N27" s="59">
        <v>0.08</v>
      </c>
      <c r="O27" s="33">
        <v>0.08</v>
      </c>
      <c r="P27" s="33">
        <f t="shared" si="6"/>
        <v>10</v>
      </c>
      <c r="Q27" s="37" t="str">
        <f t="shared" si="9"/>
        <v>7.00% to 8.00%</v>
      </c>
      <c r="R27" s="35">
        <f t="shared" si="4"/>
        <v>1.3210039630118891E-2</v>
      </c>
      <c r="S27" s="36">
        <f t="shared" si="10"/>
        <v>0.92338177014531042</v>
      </c>
    </row>
    <row r="28" spans="1:19" x14ac:dyDescent="0.25">
      <c r="A28" s="3">
        <v>21610</v>
      </c>
      <c r="B28" s="2">
        <v>30</v>
      </c>
      <c r="C28" s="4">
        <f t="shared" si="0"/>
        <v>3.3444816053511683E-3</v>
      </c>
      <c r="D28" s="4">
        <f t="shared" si="2"/>
        <v>1.6949152542372836E-2</v>
      </c>
      <c r="G28" s="32">
        <v>6.0000000000000001E-3</v>
      </c>
      <c r="H28" s="33">
        <v>6.0000000000000001E-3</v>
      </c>
      <c r="I28" s="33">
        <f t="shared" si="5"/>
        <v>48</v>
      </c>
      <c r="J28" s="37" t="str">
        <f t="shared" si="7"/>
        <v>0.50% to 0.60%</v>
      </c>
      <c r="K28" s="35">
        <f t="shared" si="3"/>
        <v>6.25E-2</v>
      </c>
      <c r="L28" s="55">
        <f t="shared" si="8"/>
        <v>0.90104166666666663</v>
      </c>
      <c r="M28" s="62"/>
      <c r="N28" s="59">
        <v>0.09</v>
      </c>
      <c r="O28" s="33">
        <v>0.09</v>
      </c>
      <c r="P28" s="33">
        <f t="shared" si="6"/>
        <v>9</v>
      </c>
      <c r="Q28" s="37" t="str">
        <f t="shared" si="9"/>
        <v>8.00% to 9.00%</v>
      </c>
      <c r="R28" s="35">
        <f t="shared" si="4"/>
        <v>1.1889035667107001E-2</v>
      </c>
      <c r="S28" s="36">
        <f t="shared" si="10"/>
        <v>0.93527080581241739</v>
      </c>
    </row>
    <row r="29" spans="1:19" x14ac:dyDescent="0.25">
      <c r="A29" s="3">
        <v>21641</v>
      </c>
      <c r="B29" s="2">
        <v>30</v>
      </c>
      <c r="C29" s="4">
        <f t="shared" si="0"/>
        <v>0</v>
      </c>
      <c r="D29" s="4">
        <f t="shared" si="2"/>
        <v>1.6949152542372836E-2</v>
      </c>
      <c r="G29" s="32">
        <v>7.0000000000000001E-3</v>
      </c>
      <c r="H29" s="33">
        <v>7.0000000000000001E-3</v>
      </c>
      <c r="I29" s="33">
        <f t="shared" si="5"/>
        <v>23</v>
      </c>
      <c r="J29" s="37" t="str">
        <f t="shared" si="7"/>
        <v>0.60% to 0.70%</v>
      </c>
      <c r="K29" s="35">
        <f t="shared" si="3"/>
        <v>2.9947916666666668E-2</v>
      </c>
      <c r="L29" s="55">
        <f t="shared" si="8"/>
        <v>0.93098958333333326</v>
      </c>
      <c r="M29" s="62"/>
      <c r="N29" s="59">
        <v>0.1</v>
      </c>
      <c r="O29" s="33">
        <v>0.1</v>
      </c>
      <c r="P29" s="33">
        <f t="shared" si="6"/>
        <v>18</v>
      </c>
      <c r="Q29" s="37" t="str">
        <f t="shared" si="9"/>
        <v>9.00% to 10.00%</v>
      </c>
      <c r="R29" s="35">
        <f t="shared" si="4"/>
        <v>2.3778071334214002E-2</v>
      </c>
      <c r="S29" s="36">
        <f t="shared" si="10"/>
        <v>0.95904887714663145</v>
      </c>
    </row>
    <row r="30" spans="1:19" x14ac:dyDescent="0.25">
      <c r="A30" s="3">
        <v>21671</v>
      </c>
      <c r="B30" s="2">
        <v>30.1</v>
      </c>
      <c r="C30" s="4">
        <f t="shared" si="0"/>
        <v>3.3333333333334103E-3</v>
      </c>
      <c r="D30" s="4">
        <f t="shared" si="2"/>
        <v>2.0338983050847581E-2</v>
      </c>
      <c r="G30" s="32">
        <v>8.0000000000000002E-3</v>
      </c>
      <c r="H30" s="33">
        <v>8.0000000000000002E-3</v>
      </c>
      <c r="I30" s="33">
        <f t="shared" si="5"/>
        <v>20</v>
      </c>
      <c r="J30" s="37" t="str">
        <f t="shared" si="7"/>
        <v>0.70% to 0.80%</v>
      </c>
      <c r="K30" s="35">
        <f t="shared" si="3"/>
        <v>2.6041666666666668E-2</v>
      </c>
      <c r="L30" s="55">
        <f t="shared" si="8"/>
        <v>0.95703124999999989</v>
      </c>
      <c r="M30" s="62"/>
      <c r="N30" s="59">
        <v>0.11</v>
      </c>
      <c r="O30" s="33">
        <v>0.11</v>
      </c>
      <c r="P30" s="33">
        <f t="shared" si="6"/>
        <v>9</v>
      </c>
      <c r="Q30" s="37" t="str">
        <f t="shared" si="9"/>
        <v>10.00% to 11.00%</v>
      </c>
      <c r="R30" s="35">
        <f t="shared" si="4"/>
        <v>1.1889035667107001E-2</v>
      </c>
      <c r="S30" s="36">
        <f t="shared" si="10"/>
        <v>0.97093791281373842</v>
      </c>
    </row>
    <row r="31" spans="1:19" x14ac:dyDescent="0.25">
      <c r="A31" s="3">
        <v>21702</v>
      </c>
      <c r="B31" s="2">
        <v>30.2</v>
      </c>
      <c r="C31" s="4">
        <f t="shared" si="0"/>
        <v>3.3222591362125353E-3</v>
      </c>
      <c r="D31" s="4">
        <f t="shared" si="2"/>
        <v>2.0270270270270174E-2</v>
      </c>
      <c r="G31" s="32">
        <v>8.9999999999999993E-3</v>
      </c>
      <c r="H31" s="33">
        <v>8.9999999999999993E-3</v>
      </c>
      <c r="I31" s="33">
        <f t="shared" si="5"/>
        <v>6</v>
      </c>
      <c r="J31" s="37" t="str">
        <f t="shared" si="7"/>
        <v>0.80% to 0.90%</v>
      </c>
      <c r="K31" s="35">
        <f t="shared" si="3"/>
        <v>7.8125E-3</v>
      </c>
      <c r="L31" s="55">
        <f t="shared" si="8"/>
        <v>0.96484374999999989</v>
      </c>
      <c r="M31" s="62"/>
      <c r="N31" s="59">
        <v>0.12</v>
      </c>
      <c r="O31" s="33">
        <v>0.12</v>
      </c>
      <c r="P31" s="33">
        <f t="shared" si="6"/>
        <v>13</v>
      </c>
      <c r="Q31" s="37" t="str">
        <f t="shared" si="9"/>
        <v>11.00% to 12.00%</v>
      </c>
      <c r="R31" s="35">
        <f t="shared" si="4"/>
        <v>1.7173051519154558E-2</v>
      </c>
      <c r="S31" s="36">
        <f t="shared" si="10"/>
        <v>0.98811096433289303</v>
      </c>
    </row>
    <row r="32" spans="1:19" x14ac:dyDescent="0.25">
      <c r="A32" s="3">
        <v>21732</v>
      </c>
      <c r="B32" s="2">
        <v>30.2</v>
      </c>
      <c r="C32" s="4">
        <f t="shared" si="0"/>
        <v>0</v>
      </c>
      <c r="D32" s="4">
        <f t="shared" si="2"/>
        <v>2.0270270270270174E-2</v>
      </c>
      <c r="G32" s="32">
        <v>0.01</v>
      </c>
      <c r="H32" s="33">
        <v>0.01</v>
      </c>
      <c r="I32" s="33">
        <f t="shared" si="5"/>
        <v>8</v>
      </c>
      <c r="J32" s="37" t="str">
        <f t="shared" si="7"/>
        <v>0.90% to 1.00%</v>
      </c>
      <c r="K32" s="35">
        <f t="shared" si="3"/>
        <v>1.0416666666666666E-2</v>
      </c>
      <c r="L32" s="55">
        <f t="shared" si="8"/>
        <v>0.97526041666666652</v>
      </c>
      <c r="M32" s="62"/>
      <c r="N32" s="59">
        <v>0.13</v>
      </c>
      <c r="O32" s="33">
        <v>0.13</v>
      </c>
      <c r="P32" s="33">
        <f t="shared" si="6"/>
        <v>6</v>
      </c>
      <c r="Q32" s="37" t="str">
        <f t="shared" si="9"/>
        <v>12.00% to 13.00%</v>
      </c>
      <c r="R32" s="35">
        <f t="shared" si="4"/>
        <v>7.9260237780713338E-3</v>
      </c>
      <c r="S32" s="36">
        <f t="shared" si="10"/>
        <v>0.99603698811096431</v>
      </c>
    </row>
    <row r="33" spans="1:19" x14ac:dyDescent="0.25">
      <c r="A33" s="3">
        <v>21763</v>
      </c>
      <c r="B33" s="2">
        <v>30.2</v>
      </c>
      <c r="C33" s="4">
        <f t="shared" si="0"/>
        <v>0</v>
      </c>
      <c r="D33" s="4">
        <f t="shared" si="2"/>
        <v>2.0270270270270174E-2</v>
      </c>
      <c r="G33" s="32">
        <v>1.0999999999999999E-2</v>
      </c>
      <c r="H33" s="33">
        <v>1.0999999999999999E-2</v>
      </c>
      <c r="I33" s="33">
        <f t="shared" si="5"/>
        <v>8</v>
      </c>
      <c r="J33" s="37" t="str">
        <f t="shared" si="7"/>
        <v>1.00% to 1.10%</v>
      </c>
      <c r="K33" s="35">
        <f t="shared" si="3"/>
        <v>1.0416666666666666E-2</v>
      </c>
      <c r="L33" s="55">
        <f t="shared" si="8"/>
        <v>0.98567708333333315</v>
      </c>
      <c r="M33" s="62"/>
      <c r="N33" s="59">
        <v>0.14000000000000001</v>
      </c>
      <c r="O33" s="33">
        <v>0.14000000000000001</v>
      </c>
      <c r="P33" s="33">
        <f t="shared" si="6"/>
        <v>3</v>
      </c>
      <c r="Q33" s="37" t="str">
        <f t="shared" si="9"/>
        <v>13.00% to 14.00%</v>
      </c>
      <c r="R33" s="35">
        <f t="shared" si="4"/>
        <v>3.9630118890356669E-3</v>
      </c>
      <c r="S33" s="36">
        <f t="shared" si="10"/>
        <v>1</v>
      </c>
    </row>
    <row r="34" spans="1:19" x14ac:dyDescent="0.25">
      <c r="A34" s="3">
        <v>21794</v>
      </c>
      <c r="B34" s="2">
        <v>30.3</v>
      </c>
      <c r="C34" s="4">
        <f t="shared" si="0"/>
        <v>3.3112582781458233E-3</v>
      </c>
      <c r="D34" s="4">
        <f t="shared" si="2"/>
        <v>2.0202020202020332E-2</v>
      </c>
      <c r="G34" s="32">
        <v>1.2E-2</v>
      </c>
      <c r="H34" s="33">
        <v>1.2E-2</v>
      </c>
      <c r="I34" s="33">
        <f t="shared" si="5"/>
        <v>4</v>
      </c>
      <c r="J34" s="37" t="str">
        <f t="shared" si="7"/>
        <v>1.10% to 1.20%</v>
      </c>
      <c r="K34" s="35">
        <f t="shared" si="3"/>
        <v>5.208333333333333E-3</v>
      </c>
      <c r="L34" s="55">
        <f t="shared" si="8"/>
        <v>0.99088541666666652</v>
      </c>
      <c r="M34" s="62"/>
      <c r="N34" s="59">
        <v>0.15</v>
      </c>
      <c r="O34" s="33">
        <v>0.15</v>
      </c>
      <c r="P34" s="33">
        <f t="shared" si="6"/>
        <v>0</v>
      </c>
      <c r="Q34" s="37" t="str">
        <f t="shared" si="9"/>
        <v>14.00% to 15.00%</v>
      </c>
      <c r="R34" s="35">
        <f t="shared" si="4"/>
        <v>0</v>
      </c>
      <c r="S34" s="36">
        <f t="shared" si="10"/>
        <v>1</v>
      </c>
    </row>
    <row r="35" spans="1:19" x14ac:dyDescent="0.25">
      <c r="A35" s="3">
        <v>21824</v>
      </c>
      <c r="B35" s="2">
        <v>30.4</v>
      </c>
      <c r="C35" s="4">
        <f t="shared" si="0"/>
        <v>3.3003300330032292E-3</v>
      </c>
      <c r="D35" s="4">
        <f t="shared" si="2"/>
        <v>2.3569023569023573E-2</v>
      </c>
      <c r="G35" s="32">
        <v>1.2999999999999999E-2</v>
      </c>
      <c r="H35" s="33">
        <v>1.2999999999999999E-2</v>
      </c>
      <c r="I35" s="33">
        <f t="shared" si="5"/>
        <v>3</v>
      </c>
      <c r="J35" s="37" t="str">
        <f t="shared" si="7"/>
        <v>1.20% to 1.30%</v>
      </c>
      <c r="K35" s="35">
        <f t="shared" si="3"/>
        <v>3.90625E-3</v>
      </c>
      <c r="L35" s="55">
        <f t="shared" si="8"/>
        <v>0.99479166666666652</v>
      </c>
      <c r="M35" s="62"/>
      <c r="N35" s="59">
        <v>0.16</v>
      </c>
      <c r="O35" s="33">
        <v>0.16</v>
      </c>
      <c r="P35" s="33">
        <f t="shared" si="6"/>
        <v>0</v>
      </c>
      <c r="Q35" s="37" t="str">
        <f t="shared" si="9"/>
        <v>15.00% to 16.00%</v>
      </c>
      <c r="R35" s="35">
        <f t="shared" si="4"/>
        <v>0</v>
      </c>
      <c r="S35" s="36">
        <f t="shared" si="10"/>
        <v>1</v>
      </c>
    </row>
    <row r="36" spans="1:19" ht="15.75" thickBot="1" x14ac:dyDescent="0.3">
      <c r="A36" s="3">
        <v>21855</v>
      </c>
      <c r="B36" s="2">
        <v>30.4</v>
      </c>
      <c r="C36" s="4">
        <f t="shared" si="0"/>
        <v>0</v>
      </c>
      <c r="D36" s="4">
        <f t="shared" si="2"/>
        <v>2.0134228187919323E-2</v>
      </c>
      <c r="G36" s="38"/>
      <c r="H36" s="39" t="s">
        <v>41</v>
      </c>
      <c r="I36" s="39">
        <f>COUNTIF(C:C,"&gt;"&amp;G35)</f>
        <v>4</v>
      </c>
      <c r="J36" s="40" t="str">
        <f>"Greater than "&amp;TEXT(G35,"0.00%")</f>
        <v>Greater than 1.30%</v>
      </c>
      <c r="K36" s="41">
        <f t="shared" si="3"/>
        <v>5.208333333333333E-3</v>
      </c>
      <c r="L36" s="56">
        <f t="shared" si="8"/>
        <v>0.99999999999999989</v>
      </c>
      <c r="M36" s="62"/>
      <c r="N36" s="60"/>
      <c r="O36" s="39" t="s">
        <v>41</v>
      </c>
      <c r="P36" s="39">
        <f>COUNTIF(D:D,"&gt;"&amp;N35)</f>
        <v>0</v>
      </c>
      <c r="Q36" s="40" t="str">
        <f>"Greater than "&amp;TEXT(N35,"0.00%")</f>
        <v>Greater than 16.00%</v>
      </c>
      <c r="R36" s="41">
        <f t="shared" si="4"/>
        <v>0</v>
      </c>
      <c r="S36" s="42">
        <f t="shared" si="10"/>
        <v>1</v>
      </c>
    </row>
    <row r="37" spans="1:19" x14ac:dyDescent="0.25">
      <c r="A37" s="3">
        <v>21885</v>
      </c>
      <c r="B37" s="2">
        <v>30.5</v>
      </c>
      <c r="C37" s="4">
        <f t="shared" si="0"/>
        <v>3.2894736842106198E-3</v>
      </c>
      <c r="D37" s="4">
        <f t="shared" si="2"/>
        <v>2.006688963210701E-2</v>
      </c>
      <c r="G37" s="27"/>
      <c r="H37" s="16"/>
      <c r="I37" s="16"/>
      <c r="J37" s="16"/>
      <c r="K37" s="16"/>
      <c r="L37" s="16"/>
      <c r="M37" s="62"/>
      <c r="N37" s="16"/>
      <c r="O37" s="16"/>
      <c r="P37" s="16"/>
      <c r="Q37" s="16"/>
      <c r="R37" s="16"/>
      <c r="S37" s="17"/>
    </row>
    <row r="38" spans="1:19" x14ac:dyDescent="0.25">
      <c r="A38" s="3">
        <v>21916</v>
      </c>
      <c r="B38" s="2">
        <v>30.5</v>
      </c>
      <c r="C38" s="4">
        <f t="shared" si="0"/>
        <v>0</v>
      </c>
      <c r="D38" s="4">
        <f t="shared" si="2"/>
        <v>2.006688963210701E-2</v>
      </c>
      <c r="G38" s="27"/>
      <c r="H38" s="16"/>
      <c r="I38" s="16"/>
      <c r="J38" s="16"/>
      <c r="K38" s="16"/>
      <c r="L38" s="16"/>
      <c r="M38" s="62"/>
      <c r="N38" s="16"/>
      <c r="O38" s="16"/>
      <c r="P38" s="16"/>
      <c r="Q38" s="16"/>
      <c r="R38" s="16"/>
      <c r="S38" s="17"/>
    </row>
    <row r="39" spans="1:19" x14ac:dyDescent="0.25">
      <c r="A39" s="3">
        <v>21947</v>
      </c>
      <c r="B39" s="2">
        <v>30.6</v>
      </c>
      <c r="C39" s="4">
        <f t="shared" si="0"/>
        <v>3.2786885245901232E-3</v>
      </c>
      <c r="D39" s="4">
        <f t="shared" si="2"/>
        <v>2.34113712374584E-2</v>
      </c>
      <c r="G39" s="27"/>
      <c r="H39" s="16"/>
      <c r="I39" s="16"/>
      <c r="J39" s="16"/>
      <c r="K39" s="16"/>
      <c r="L39" s="16"/>
      <c r="M39" s="62"/>
      <c r="N39" s="16"/>
      <c r="O39" s="16"/>
      <c r="P39" s="16"/>
      <c r="Q39" s="16"/>
      <c r="R39" s="16"/>
      <c r="S39" s="17"/>
    </row>
    <row r="40" spans="1:19" x14ac:dyDescent="0.25">
      <c r="A40" s="3">
        <v>21976</v>
      </c>
      <c r="B40" s="2">
        <v>30.6</v>
      </c>
      <c r="C40" s="4">
        <f t="shared" si="0"/>
        <v>0</v>
      </c>
      <c r="D40" s="4">
        <f t="shared" si="2"/>
        <v>2.0000000000000018E-2</v>
      </c>
      <c r="G40" s="27"/>
      <c r="H40" s="16"/>
      <c r="I40" s="16"/>
      <c r="J40" s="16"/>
      <c r="K40" s="16"/>
      <c r="L40" s="16"/>
      <c r="M40" s="62"/>
      <c r="N40" s="16"/>
      <c r="O40" s="16"/>
      <c r="P40" s="16"/>
      <c r="Q40" s="16"/>
      <c r="R40" s="16"/>
      <c r="S40" s="17"/>
    </row>
    <row r="41" spans="1:19" x14ac:dyDescent="0.25">
      <c r="A41" s="3">
        <v>22007</v>
      </c>
      <c r="B41" s="2">
        <v>30.6</v>
      </c>
      <c r="C41" s="4">
        <f t="shared" si="0"/>
        <v>0</v>
      </c>
      <c r="D41" s="4">
        <f t="shared" si="2"/>
        <v>2.0000000000000018E-2</v>
      </c>
      <c r="G41" s="27"/>
      <c r="H41" s="16"/>
      <c r="I41" s="16"/>
      <c r="J41" s="16"/>
      <c r="K41" s="16"/>
      <c r="L41" s="16"/>
      <c r="M41" s="62"/>
      <c r="N41" s="16"/>
      <c r="O41" s="16"/>
      <c r="P41" s="16"/>
      <c r="Q41" s="16"/>
      <c r="R41" s="16"/>
      <c r="S41" s="17"/>
    </row>
    <row r="42" spans="1:19" x14ac:dyDescent="0.25">
      <c r="A42" s="3">
        <v>22037</v>
      </c>
      <c r="B42" s="2">
        <v>30.6</v>
      </c>
      <c r="C42" s="4">
        <f t="shared" si="0"/>
        <v>0</v>
      </c>
      <c r="D42" s="4">
        <f t="shared" si="2"/>
        <v>1.6611295681063121E-2</v>
      </c>
      <c r="G42" s="27"/>
      <c r="H42" s="16"/>
      <c r="I42" s="16"/>
      <c r="J42" s="16"/>
      <c r="K42" s="16"/>
      <c r="L42" s="16"/>
      <c r="M42" s="62"/>
      <c r="N42" s="16"/>
      <c r="O42" s="16"/>
      <c r="P42" s="16"/>
      <c r="Q42" s="16"/>
      <c r="R42" s="16"/>
      <c r="S42" s="17"/>
    </row>
    <row r="43" spans="1:19" x14ac:dyDescent="0.25">
      <c r="A43" s="3">
        <v>22068</v>
      </c>
      <c r="B43" s="2">
        <v>30.7</v>
      </c>
      <c r="C43" s="4">
        <f t="shared" si="0"/>
        <v>3.2679738562091387E-3</v>
      </c>
      <c r="D43" s="4">
        <f t="shared" si="2"/>
        <v>1.655629139072845E-2</v>
      </c>
      <c r="G43" s="27"/>
      <c r="H43" s="16"/>
      <c r="I43" s="16"/>
      <c r="J43" s="16"/>
      <c r="K43" s="16"/>
      <c r="L43" s="16"/>
      <c r="M43" s="62"/>
      <c r="N43" s="16"/>
      <c r="O43" s="16"/>
      <c r="P43" s="16"/>
      <c r="Q43" s="16"/>
      <c r="R43" s="16"/>
      <c r="S43" s="17"/>
    </row>
    <row r="44" spans="1:19" x14ac:dyDescent="0.25">
      <c r="A44" s="3">
        <v>22098</v>
      </c>
      <c r="B44" s="2">
        <v>30.6</v>
      </c>
      <c r="C44" s="4">
        <f t="shared" si="0"/>
        <v>-3.2573289902279035E-3</v>
      </c>
      <c r="D44" s="4">
        <f t="shared" si="2"/>
        <v>1.3245033112582849E-2</v>
      </c>
      <c r="G44" s="27"/>
      <c r="H44" s="16"/>
      <c r="I44" s="16"/>
      <c r="J44" s="16"/>
      <c r="K44" s="16"/>
      <c r="L44" s="16"/>
      <c r="M44" s="62"/>
      <c r="N44" s="16"/>
      <c r="O44" s="16"/>
      <c r="P44" s="16"/>
      <c r="Q44" s="16"/>
      <c r="R44" s="16"/>
      <c r="S44" s="17"/>
    </row>
    <row r="45" spans="1:19" x14ac:dyDescent="0.25">
      <c r="A45" s="3">
        <v>22129</v>
      </c>
      <c r="B45" s="2">
        <v>30.6</v>
      </c>
      <c r="C45" s="4">
        <f t="shared" si="0"/>
        <v>0</v>
      </c>
      <c r="D45" s="4">
        <f t="shared" si="2"/>
        <v>1.3245033112582849E-2</v>
      </c>
      <c r="G45" s="27"/>
      <c r="H45" s="16"/>
      <c r="I45" s="16"/>
      <c r="J45" s="16"/>
      <c r="K45" s="16"/>
      <c r="L45" s="16"/>
      <c r="M45" s="62"/>
      <c r="N45" s="16"/>
      <c r="O45" s="16"/>
      <c r="P45" s="16"/>
      <c r="Q45" s="16"/>
      <c r="R45" s="16"/>
      <c r="S45" s="17"/>
    </row>
    <row r="46" spans="1:19" x14ac:dyDescent="0.25">
      <c r="A46" s="3">
        <v>22160</v>
      </c>
      <c r="B46" s="2">
        <v>30.6</v>
      </c>
      <c r="C46" s="4">
        <f t="shared" si="0"/>
        <v>0</v>
      </c>
      <c r="D46" s="4">
        <f t="shared" si="2"/>
        <v>9.9009900990099098E-3</v>
      </c>
      <c r="G46" s="27"/>
      <c r="H46" s="16"/>
      <c r="I46" s="16"/>
      <c r="J46" s="16"/>
      <c r="K46" s="16"/>
      <c r="L46" s="16"/>
      <c r="M46" s="62"/>
      <c r="N46" s="16"/>
      <c r="O46" s="16"/>
      <c r="P46" s="16"/>
      <c r="Q46" s="16"/>
      <c r="R46" s="16"/>
      <c r="S46" s="17"/>
    </row>
    <row r="47" spans="1:19" x14ac:dyDescent="0.25">
      <c r="A47" s="3">
        <v>22190</v>
      </c>
      <c r="B47" s="2">
        <v>30.8</v>
      </c>
      <c r="C47" s="4">
        <f t="shared" si="0"/>
        <v>6.5359477124182774E-3</v>
      </c>
      <c r="D47" s="4">
        <f t="shared" si="2"/>
        <v>1.3157894736842257E-2</v>
      </c>
      <c r="G47" s="27"/>
      <c r="H47" s="16"/>
      <c r="I47" s="16"/>
      <c r="J47" s="16"/>
      <c r="K47" s="16"/>
      <c r="L47" s="16"/>
      <c r="M47" s="62"/>
      <c r="N47" s="16"/>
      <c r="O47" s="16"/>
      <c r="P47" s="16"/>
      <c r="Q47" s="16"/>
      <c r="R47" s="16"/>
      <c r="S47" s="17"/>
    </row>
    <row r="48" spans="1:19" x14ac:dyDescent="0.25">
      <c r="A48" s="3">
        <v>22221</v>
      </c>
      <c r="B48" s="2">
        <v>30.8</v>
      </c>
      <c r="C48" s="4">
        <f t="shared" si="0"/>
        <v>0</v>
      </c>
      <c r="D48" s="4">
        <f t="shared" si="2"/>
        <v>1.3157894736842257E-2</v>
      </c>
      <c r="G48" s="27"/>
      <c r="H48" s="16"/>
      <c r="I48" s="16"/>
      <c r="J48" s="16"/>
      <c r="K48" s="16"/>
      <c r="L48" s="16"/>
      <c r="M48" s="62"/>
      <c r="N48" s="16"/>
      <c r="O48" s="16"/>
      <c r="P48" s="16"/>
      <c r="Q48" s="16"/>
      <c r="R48" s="16"/>
      <c r="S48" s="17"/>
    </row>
    <row r="49" spans="1:19" x14ac:dyDescent="0.25">
      <c r="A49" s="3">
        <v>22251</v>
      </c>
      <c r="B49" s="2">
        <v>30.7</v>
      </c>
      <c r="C49" s="4">
        <f t="shared" si="0"/>
        <v>-3.2467532467532756E-3</v>
      </c>
      <c r="D49" s="4">
        <f t="shared" si="2"/>
        <v>6.5573770491802463E-3</v>
      </c>
      <c r="G49" s="27"/>
      <c r="H49" s="16"/>
      <c r="I49" s="16"/>
      <c r="J49" s="16"/>
      <c r="K49" s="16"/>
      <c r="L49" s="16"/>
      <c r="M49" s="62"/>
      <c r="N49" s="16"/>
      <c r="O49" s="16"/>
      <c r="P49" s="16"/>
      <c r="Q49" s="16"/>
      <c r="R49" s="16"/>
      <c r="S49" s="17"/>
    </row>
    <row r="50" spans="1:19" x14ac:dyDescent="0.25">
      <c r="A50" s="3">
        <v>22282</v>
      </c>
      <c r="B50" s="2">
        <v>30.8</v>
      </c>
      <c r="C50" s="4">
        <f t="shared" si="0"/>
        <v>3.2573289902280145E-3</v>
      </c>
      <c r="D50" s="4">
        <f t="shared" si="2"/>
        <v>9.8360655737705915E-3</v>
      </c>
      <c r="G50" s="27"/>
      <c r="H50" s="16"/>
      <c r="I50" s="16"/>
      <c r="J50" s="16"/>
      <c r="K50" s="16"/>
      <c r="L50" s="16"/>
      <c r="M50" s="62"/>
      <c r="N50" s="16"/>
      <c r="O50" s="16"/>
      <c r="P50" s="16"/>
      <c r="Q50" s="16"/>
      <c r="R50" s="16"/>
      <c r="S50" s="17"/>
    </row>
    <row r="51" spans="1:19" x14ac:dyDescent="0.25">
      <c r="A51" s="3">
        <v>22313</v>
      </c>
      <c r="B51" s="2">
        <v>30.8</v>
      </c>
      <c r="C51" s="4">
        <f t="shared" si="0"/>
        <v>0</v>
      </c>
      <c r="D51" s="4">
        <f t="shared" si="2"/>
        <v>6.5359477124182774E-3</v>
      </c>
      <c r="G51" s="27"/>
      <c r="H51" s="16"/>
      <c r="I51" s="16"/>
      <c r="J51" s="16"/>
      <c r="K51" s="16"/>
      <c r="L51" s="16"/>
      <c r="M51" s="62"/>
      <c r="N51" s="16"/>
      <c r="O51" s="16"/>
      <c r="P51" s="16"/>
      <c r="Q51" s="16"/>
      <c r="R51" s="16"/>
      <c r="S51" s="17"/>
    </row>
    <row r="52" spans="1:19" x14ac:dyDescent="0.25">
      <c r="A52" s="3">
        <v>22341</v>
      </c>
      <c r="B52" s="2">
        <v>30.9</v>
      </c>
      <c r="C52" s="4">
        <f t="shared" si="0"/>
        <v>3.2467532467532756E-3</v>
      </c>
      <c r="D52" s="4">
        <f t="shared" si="2"/>
        <v>9.8039215686274161E-3</v>
      </c>
      <c r="G52" s="27"/>
      <c r="H52" s="16"/>
      <c r="I52" s="16"/>
      <c r="J52" s="16"/>
      <c r="K52" s="16"/>
      <c r="L52" s="16"/>
      <c r="M52" s="62"/>
      <c r="N52" s="16"/>
      <c r="O52" s="16"/>
      <c r="P52" s="16"/>
      <c r="Q52" s="16"/>
      <c r="R52" s="16"/>
      <c r="S52" s="17"/>
    </row>
    <row r="53" spans="1:19" x14ac:dyDescent="0.25">
      <c r="A53" s="3">
        <v>22372</v>
      </c>
      <c r="B53" s="2">
        <v>30.9</v>
      </c>
      <c r="C53" s="4">
        <f t="shared" si="0"/>
        <v>0</v>
      </c>
      <c r="D53" s="4">
        <f t="shared" si="2"/>
        <v>9.8039215686274161E-3</v>
      </c>
      <c r="G53" s="27"/>
      <c r="H53" s="16"/>
      <c r="I53" s="16"/>
      <c r="J53" s="16"/>
      <c r="K53" s="16"/>
      <c r="L53" s="16"/>
      <c r="M53" s="62"/>
      <c r="N53" s="16"/>
      <c r="O53" s="16"/>
      <c r="P53" s="16"/>
      <c r="Q53" s="16"/>
      <c r="R53" s="16"/>
      <c r="S53" s="17"/>
    </row>
    <row r="54" spans="1:19" ht="15.75" thickBot="1" x14ac:dyDescent="0.3">
      <c r="A54" s="3">
        <v>22402</v>
      </c>
      <c r="B54" s="2">
        <v>30.9</v>
      </c>
      <c r="C54" s="4">
        <f t="shared" si="0"/>
        <v>0</v>
      </c>
      <c r="D54" s="4">
        <f t="shared" si="2"/>
        <v>9.8039215686274161E-3</v>
      </c>
      <c r="G54" s="27"/>
      <c r="H54" s="16"/>
      <c r="I54" s="16"/>
      <c r="J54" s="43"/>
      <c r="K54" s="16"/>
      <c r="L54" s="16"/>
      <c r="M54" s="62"/>
      <c r="N54" s="16"/>
      <c r="O54" s="16"/>
      <c r="P54" s="16"/>
      <c r="Q54" s="16"/>
      <c r="R54" s="16"/>
      <c r="S54" s="17"/>
    </row>
    <row r="55" spans="1:19" x14ac:dyDescent="0.25">
      <c r="A55" s="3">
        <v>22433</v>
      </c>
      <c r="B55" s="2">
        <v>31</v>
      </c>
      <c r="C55" s="4">
        <f t="shared" si="0"/>
        <v>3.2362459546926292E-3</v>
      </c>
      <c r="D55" s="4">
        <f t="shared" si="2"/>
        <v>9.7719869706840434E-3</v>
      </c>
      <c r="G55" s="22"/>
      <c r="H55" s="44"/>
      <c r="I55" s="44"/>
      <c r="J55" s="44"/>
      <c r="K55" s="44"/>
      <c r="L55" s="44"/>
      <c r="M55" s="62"/>
      <c r="N55" s="44"/>
      <c r="O55" s="44"/>
      <c r="P55" s="44"/>
      <c r="Q55" s="44"/>
      <c r="R55" s="44"/>
      <c r="S55" s="45"/>
    </row>
    <row r="56" spans="1:19" x14ac:dyDescent="0.25">
      <c r="A56" s="3">
        <v>22463</v>
      </c>
      <c r="B56" s="2">
        <v>31</v>
      </c>
      <c r="C56" s="4">
        <f t="shared" si="0"/>
        <v>0</v>
      </c>
      <c r="D56" s="4">
        <f t="shared" si="2"/>
        <v>1.3071895424836555E-2</v>
      </c>
      <c r="G56" s="27"/>
      <c r="H56" s="16"/>
      <c r="I56" s="16"/>
      <c r="J56" s="16"/>
      <c r="K56" s="16"/>
      <c r="L56" s="16"/>
      <c r="M56" s="62"/>
      <c r="N56" s="16"/>
      <c r="O56" s="16"/>
      <c r="P56" s="16"/>
      <c r="Q56" s="16"/>
      <c r="R56" s="16"/>
      <c r="S56" s="17"/>
    </row>
    <row r="57" spans="1:19" x14ac:dyDescent="0.25">
      <c r="A57" s="3">
        <v>22494</v>
      </c>
      <c r="B57" s="2">
        <v>31.1</v>
      </c>
      <c r="C57" s="4">
        <f t="shared" si="0"/>
        <v>3.225806451612856E-3</v>
      </c>
      <c r="D57" s="4">
        <f t="shared" si="2"/>
        <v>1.6339869281045694E-2</v>
      </c>
      <c r="G57" s="27"/>
      <c r="H57" s="16"/>
      <c r="I57" s="16"/>
      <c r="J57" s="16"/>
      <c r="K57" s="16"/>
      <c r="L57" s="16"/>
      <c r="M57" s="62"/>
      <c r="N57" s="16"/>
      <c r="O57" s="16"/>
      <c r="P57" s="16"/>
      <c r="Q57" s="16"/>
      <c r="R57" s="16"/>
      <c r="S57" s="17"/>
    </row>
    <row r="58" spans="1:19" x14ac:dyDescent="0.25">
      <c r="A58" s="3">
        <v>22525</v>
      </c>
      <c r="B58" s="2">
        <v>31.1</v>
      </c>
      <c r="C58" s="4">
        <f t="shared" si="0"/>
        <v>0</v>
      </c>
      <c r="D58" s="4">
        <f t="shared" si="2"/>
        <v>1.6339869281045694E-2</v>
      </c>
      <c r="G58" s="27"/>
      <c r="H58" s="16"/>
      <c r="I58" s="16"/>
      <c r="J58" s="16"/>
      <c r="K58" s="16"/>
      <c r="L58" s="16"/>
      <c r="M58" s="62"/>
      <c r="N58" s="16"/>
      <c r="O58" s="16"/>
      <c r="P58" s="16"/>
      <c r="Q58" s="16"/>
      <c r="R58" s="16"/>
      <c r="S58" s="17"/>
    </row>
    <row r="59" spans="1:19" x14ac:dyDescent="0.25">
      <c r="A59" s="3">
        <v>22555</v>
      </c>
      <c r="B59" s="2">
        <v>31.1</v>
      </c>
      <c r="C59" s="4">
        <f t="shared" si="0"/>
        <v>0</v>
      </c>
      <c r="D59" s="4">
        <f t="shared" si="2"/>
        <v>9.7402597402598268E-3</v>
      </c>
      <c r="G59" s="27"/>
      <c r="H59" s="16"/>
      <c r="I59" s="16"/>
      <c r="J59" s="16"/>
      <c r="K59" s="16"/>
      <c r="L59" s="16"/>
      <c r="M59" s="62"/>
      <c r="N59" s="16"/>
      <c r="O59" s="16"/>
      <c r="P59" s="16"/>
      <c r="Q59" s="16"/>
      <c r="R59" s="16"/>
      <c r="S59" s="17"/>
    </row>
    <row r="60" spans="1:19" x14ac:dyDescent="0.25">
      <c r="A60" s="3">
        <v>22586</v>
      </c>
      <c r="B60" s="2">
        <v>31.2</v>
      </c>
      <c r="C60" s="4">
        <f t="shared" si="0"/>
        <v>3.215434083601254E-3</v>
      </c>
      <c r="D60" s="4">
        <f t="shared" si="2"/>
        <v>1.298701298701288E-2</v>
      </c>
      <c r="G60" s="27"/>
      <c r="H60" s="16"/>
      <c r="I60" s="16"/>
      <c r="J60" s="16"/>
      <c r="K60" s="16"/>
      <c r="L60" s="16"/>
      <c r="M60" s="62"/>
      <c r="N60" s="16"/>
      <c r="O60" s="16"/>
      <c r="P60" s="16"/>
      <c r="Q60" s="16"/>
      <c r="R60" s="16"/>
      <c r="S60" s="17"/>
    </row>
    <row r="61" spans="1:19" x14ac:dyDescent="0.25">
      <c r="A61" s="3">
        <v>22616</v>
      </c>
      <c r="B61" s="2">
        <v>31.2</v>
      </c>
      <c r="C61" s="4">
        <f t="shared" si="0"/>
        <v>0</v>
      </c>
      <c r="D61" s="4">
        <f t="shared" si="2"/>
        <v>1.6286644951140072E-2</v>
      </c>
      <c r="G61" s="27"/>
      <c r="H61" s="16"/>
      <c r="I61" s="16"/>
      <c r="J61" s="16"/>
      <c r="K61" s="16"/>
      <c r="L61" s="16"/>
      <c r="M61" s="62"/>
      <c r="N61" s="16"/>
      <c r="O61" s="16"/>
      <c r="P61" s="16"/>
      <c r="Q61" s="16"/>
      <c r="R61" s="16"/>
      <c r="S61" s="17"/>
    </row>
    <row r="62" spans="1:19" x14ac:dyDescent="0.25">
      <c r="A62" s="3">
        <v>22647</v>
      </c>
      <c r="B62" s="2">
        <v>31.2</v>
      </c>
      <c r="C62" s="4">
        <f t="shared" si="0"/>
        <v>0</v>
      </c>
      <c r="D62" s="4">
        <f t="shared" si="2"/>
        <v>1.298701298701288E-2</v>
      </c>
      <c r="G62" s="27"/>
      <c r="H62" s="16"/>
      <c r="I62" s="16"/>
      <c r="J62" s="16"/>
      <c r="K62" s="16"/>
      <c r="L62" s="16"/>
      <c r="M62" s="62"/>
      <c r="N62" s="16"/>
      <c r="O62" s="16"/>
      <c r="P62" s="16"/>
      <c r="Q62" s="16"/>
      <c r="R62" s="16"/>
      <c r="S62" s="17"/>
    </row>
    <row r="63" spans="1:19" x14ac:dyDescent="0.25">
      <c r="A63" s="3">
        <v>22678</v>
      </c>
      <c r="B63" s="2">
        <v>31.2</v>
      </c>
      <c r="C63" s="4">
        <f t="shared" si="0"/>
        <v>0</v>
      </c>
      <c r="D63" s="4">
        <f t="shared" si="2"/>
        <v>1.298701298701288E-2</v>
      </c>
      <c r="G63" s="27"/>
      <c r="H63" s="16"/>
      <c r="I63" s="16"/>
      <c r="J63" s="16"/>
      <c r="K63" s="16"/>
      <c r="L63" s="16"/>
      <c r="M63" s="62"/>
      <c r="N63" s="16"/>
      <c r="O63" s="16"/>
      <c r="P63" s="16"/>
      <c r="Q63" s="16"/>
      <c r="R63" s="16"/>
      <c r="S63" s="17"/>
    </row>
    <row r="64" spans="1:19" x14ac:dyDescent="0.25">
      <c r="A64" s="3">
        <v>22706</v>
      </c>
      <c r="B64" s="2">
        <v>31.3</v>
      </c>
      <c r="C64" s="4">
        <f t="shared" si="0"/>
        <v>3.2051282051281937E-3</v>
      </c>
      <c r="D64" s="4">
        <f t="shared" si="2"/>
        <v>1.2944983818770295E-2</v>
      </c>
      <c r="G64" s="27"/>
      <c r="H64" s="16"/>
      <c r="I64" s="16"/>
      <c r="J64" s="16"/>
      <c r="K64" s="16"/>
      <c r="L64" s="16"/>
      <c r="M64" s="62"/>
      <c r="N64" s="16"/>
      <c r="O64" s="16"/>
      <c r="P64" s="16"/>
      <c r="Q64" s="16"/>
      <c r="R64" s="16"/>
      <c r="S64" s="17"/>
    </row>
    <row r="65" spans="1:19" x14ac:dyDescent="0.25">
      <c r="A65" s="3">
        <v>22737</v>
      </c>
      <c r="B65" s="2">
        <v>31.3</v>
      </c>
      <c r="C65" s="4">
        <f t="shared" si="0"/>
        <v>0</v>
      </c>
      <c r="D65" s="4">
        <f t="shared" si="2"/>
        <v>1.2944983818770295E-2</v>
      </c>
      <c r="G65" s="27"/>
      <c r="H65" s="16"/>
      <c r="I65" s="16"/>
      <c r="J65" s="16"/>
      <c r="K65" s="16"/>
      <c r="L65" s="16"/>
      <c r="M65" s="62"/>
      <c r="N65" s="16"/>
      <c r="O65" s="16"/>
      <c r="P65" s="16"/>
      <c r="Q65" s="16"/>
      <c r="R65" s="16"/>
      <c r="S65" s="17"/>
    </row>
    <row r="66" spans="1:19" x14ac:dyDescent="0.25">
      <c r="A66" s="3">
        <v>22767</v>
      </c>
      <c r="B66" s="2">
        <v>31.4</v>
      </c>
      <c r="C66" s="4">
        <f t="shared" si="0"/>
        <v>3.1948881789136685E-3</v>
      </c>
      <c r="D66" s="4">
        <f t="shared" si="2"/>
        <v>1.6181229773462702E-2</v>
      </c>
      <c r="G66" s="27"/>
      <c r="H66" s="16"/>
      <c r="I66" s="16"/>
      <c r="J66" s="16"/>
      <c r="K66" s="16"/>
      <c r="L66" s="16"/>
      <c r="M66" s="62"/>
      <c r="N66" s="16"/>
      <c r="O66" s="16"/>
      <c r="P66" s="16"/>
      <c r="Q66" s="16"/>
      <c r="R66" s="16"/>
      <c r="S66" s="17"/>
    </row>
    <row r="67" spans="1:19" x14ac:dyDescent="0.25">
      <c r="A67" s="3">
        <v>22798</v>
      </c>
      <c r="B67" s="2">
        <v>31.4</v>
      </c>
      <c r="C67" s="4">
        <f t="shared" si="0"/>
        <v>0</v>
      </c>
      <c r="D67" s="4">
        <f t="shared" si="2"/>
        <v>1.2903225806451646E-2</v>
      </c>
      <c r="G67" s="27"/>
      <c r="H67" s="16"/>
      <c r="I67" s="16"/>
      <c r="J67" s="16"/>
      <c r="K67" s="16"/>
      <c r="L67" s="16"/>
      <c r="M67" s="62"/>
      <c r="N67" s="16"/>
      <c r="O67" s="16"/>
      <c r="P67" s="16"/>
      <c r="Q67" s="16"/>
      <c r="R67" s="16"/>
      <c r="S67" s="17"/>
    </row>
    <row r="68" spans="1:19" x14ac:dyDescent="0.25">
      <c r="A68" s="3">
        <v>22828</v>
      </c>
      <c r="B68" s="2">
        <v>31.4</v>
      </c>
      <c r="C68" s="4">
        <f t="shared" ref="C68:C131" si="11">B68/B67-1</f>
        <v>0</v>
      </c>
      <c r="D68" s="4">
        <f t="shared" si="2"/>
        <v>1.2903225806451646E-2</v>
      </c>
      <c r="G68" s="27"/>
      <c r="H68" s="16"/>
      <c r="I68" s="16"/>
      <c r="J68" s="16"/>
      <c r="K68" s="16"/>
      <c r="L68" s="16"/>
      <c r="M68" s="62"/>
      <c r="N68" s="16"/>
      <c r="O68" s="16"/>
      <c r="P68" s="16"/>
      <c r="Q68" s="16"/>
      <c r="R68" s="16"/>
      <c r="S68" s="17"/>
    </row>
    <row r="69" spans="1:19" x14ac:dyDescent="0.25">
      <c r="A69" s="3">
        <v>22859</v>
      </c>
      <c r="B69" s="2">
        <v>31.5</v>
      </c>
      <c r="C69" s="4">
        <f t="shared" si="11"/>
        <v>3.1847133757962887E-3</v>
      </c>
      <c r="D69" s="4">
        <f t="shared" si="2"/>
        <v>1.2861736334405016E-2</v>
      </c>
      <c r="G69" s="27"/>
      <c r="H69" s="16"/>
      <c r="I69" s="16"/>
      <c r="J69" s="16"/>
      <c r="K69" s="16"/>
      <c r="L69" s="16"/>
      <c r="M69" s="62"/>
      <c r="N69" s="16"/>
      <c r="O69" s="16"/>
      <c r="P69" s="16"/>
      <c r="Q69" s="16"/>
      <c r="R69" s="16"/>
      <c r="S69" s="17"/>
    </row>
    <row r="70" spans="1:19" x14ac:dyDescent="0.25">
      <c r="A70" s="3">
        <v>22890</v>
      </c>
      <c r="B70" s="2">
        <v>31.5</v>
      </c>
      <c r="C70" s="4">
        <f t="shared" si="11"/>
        <v>0</v>
      </c>
      <c r="D70" s="4">
        <f t="shared" si="2"/>
        <v>1.2861736334405016E-2</v>
      </c>
      <c r="G70" s="27"/>
      <c r="H70" s="16"/>
      <c r="I70" s="16"/>
      <c r="J70" s="16"/>
      <c r="K70" s="16"/>
      <c r="L70" s="16"/>
      <c r="M70" s="62"/>
      <c r="N70" s="16"/>
      <c r="O70" s="16"/>
      <c r="P70" s="16"/>
      <c r="Q70" s="16"/>
      <c r="R70" s="16"/>
      <c r="S70" s="17"/>
    </row>
    <row r="71" spans="1:19" x14ac:dyDescent="0.25">
      <c r="A71" s="3">
        <v>22920</v>
      </c>
      <c r="B71" s="2">
        <v>31.5</v>
      </c>
      <c r="C71" s="4">
        <f t="shared" si="11"/>
        <v>0</v>
      </c>
      <c r="D71" s="4">
        <f t="shared" si="2"/>
        <v>1.2861736334405016E-2</v>
      </c>
      <c r="G71" s="27"/>
      <c r="H71" s="16"/>
      <c r="I71" s="16"/>
      <c r="J71" s="16"/>
      <c r="K71" s="16"/>
      <c r="L71" s="16"/>
      <c r="M71" s="62"/>
      <c r="N71" s="16"/>
      <c r="O71" s="16"/>
      <c r="P71" s="16"/>
      <c r="Q71" s="16"/>
      <c r="R71" s="16"/>
      <c r="S71" s="17"/>
    </row>
    <row r="72" spans="1:19" x14ac:dyDescent="0.25">
      <c r="A72" s="3">
        <v>22951</v>
      </c>
      <c r="B72" s="2">
        <v>31.5</v>
      </c>
      <c r="C72" s="4">
        <f t="shared" si="11"/>
        <v>0</v>
      </c>
      <c r="D72" s="4">
        <f t="shared" si="2"/>
        <v>9.6153846153845812E-3</v>
      </c>
      <c r="G72" s="27"/>
      <c r="H72" s="16"/>
      <c r="I72" s="16"/>
      <c r="J72" s="16"/>
      <c r="K72" s="16"/>
      <c r="L72" s="16"/>
      <c r="M72" s="62"/>
      <c r="N72" s="16"/>
      <c r="O72" s="16"/>
      <c r="P72" s="16"/>
      <c r="Q72" s="16"/>
      <c r="R72" s="16"/>
      <c r="S72" s="17"/>
    </row>
    <row r="73" spans="1:19" ht="15.75" thickBot="1" x14ac:dyDescent="0.3">
      <c r="A73" s="3">
        <v>22981</v>
      </c>
      <c r="B73" s="2">
        <v>31.6</v>
      </c>
      <c r="C73" s="4">
        <f t="shared" si="11"/>
        <v>3.1746031746031633E-3</v>
      </c>
      <c r="D73" s="4">
        <f t="shared" si="2"/>
        <v>1.2820512820512997E-2</v>
      </c>
      <c r="G73" s="46"/>
      <c r="H73" s="47"/>
      <c r="I73" s="47"/>
      <c r="J73" s="47"/>
      <c r="K73" s="47"/>
      <c r="L73" s="47"/>
      <c r="M73" s="62"/>
      <c r="N73" s="47"/>
      <c r="O73" s="47"/>
      <c r="P73" s="47"/>
      <c r="Q73" s="47"/>
      <c r="R73" s="47"/>
      <c r="S73" s="48"/>
    </row>
    <row r="74" spans="1:19" x14ac:dyDescent="0.25">
      <c r="A74" s="3">
        <v>23012</v>
      </c>
      <c r="B74" s="2">
        <v>31.5</v>
      </c>
      <c r="C74" s="4">
        <f t="shared" si="11"/>
        <v>-3.1645569620253333E-3</v>
      </c>
      <c r="D74" s="4">
        <f t="shared" si="2"/>
        <v>9.6153846153845812E-3</v>
      </c>
      <c r="G74" s="28" t="s">
        <v>61</v>
      </c>
      <c r="H74" s="10" t="s">
        <v>62</v>
      </c>
      <c r="I74" s="44"/>
      <c r="J74" s="44"/>
      <c r="K74" s="44"/>
      <c r="L74" s="44"/>
      <c r="M74" s="62"/>
      <c r="N74" s="10" t="s">
        <v>61</v>
      </c>
      <c r="O74" s="10" t="s">
        <v>63</v>
      </c>
      <c r="P74" s="44"/>
      <c r="Q74" s="44"/>
      <c r="R74" s="44"/>
      <c r="S74" s="45"/>
    </row>
    <row r="75" spans="1:19" x14ac:dyDescent="0.25">
      <c r="A75" s="3">
        <v>23043</v>
      </c>
      <c r="B75" s="2">
        <v>31.6</v>
      </c>
      <c r="C75" s="4">
        <f t="shared" si="11"/>
        <v>3.1746031746031633E-3</v>
      </c>
      <c r="D75" s="4">
        <f t="shared" si="2"/>
        <v>1.2820512820512997E-2</v>
      </c>
      <c r="G75" s="51">
        <v>0.01</v>
      </c>
      <c r="H75" s="14">
        <f>_xlfn.PERCENTILE.INC(C:C,G75)</f>
        <v>-8.4070707334540917E-4</v>
      </c>
      <c r="I75" s="16"/>
      <c r="J75" s="16"/>
      <c r="K75" s="16"/>
      <c r="L75" s="16"/>
      <c r="M75" s="62"/>
      <c r="N75" s="52">
        <v>0.01</v>
      </c>
      <c r="O75" s="14">
        <f>_xlfn.PERCENTILE.INC(D:D,N75)</f>
        <v>9.4577221440552434E-3</v>
      </c>
      <c r="P75" s="16"/>
      <c r="Q75" s="16"/>
      <c r="R75" s="16"/>
      <c r="S75" s="17"/>
    </row>
    <row r="76" spans="1:19" x14ac:dyDescent="0.25">
      <c r="A76" s="3">
        <v>23071</v>
      </c>
      <c r="B76" s="2">
        <v>31.7</v>
      </c>
      <c r="C76" s="4">
        <f t="shared" si="11"/>
        <v>3.1645569620253333E-3</v>
      </c>
      <c r="D76" s="4">
        <f t="shared" si="2"/>
        <v>1.2779552715654896E-2</v>
      </c>
      <c r="G76" s="51">
        <v>0.02</v>
      </c>
      <c r="H76" s="14">
        <f t="shared" ref="H76:H89" si="12">_xlfn.PERCENTILE.INC(C:C,G76)</f>
        <v>0</v>
      </c>
      <c r="I76" s="16"/>
      <c r="J76" s="16"/>
      <c r="K76" s="16"/>
      <c r="L76" s="16"/>
      <c r="M76" s="62"/>
      <c r="N76" s="52">
        <v>0.02</v>
      </c>
      <c r="O76" s="14">
        <f t="shared" ref="O76:O89" si="13">_xlfn.PERCENTILE.INC(D:D,N76)</f>
        <v>9.7758191224372477E-3</v>
      </c>
      <c r="P76" s="16"/>
      <c r="Q76" s="16"/>
      <c r="R76" s="16"/>
      <c r="S76" s="17"/>
    </row>
    <row r="77" spans="1:19" x14ac:dyDescent="0.25">
      <c r="A77" s="3">
        <v>23102</v>
      </c>
      <c r="B77" s="2">
        <v>31.7</v>
      </c>
      <c r="C77" s="4">
        <f t="shared" si="11"/>
        <v>0</v>
      </c>
      <c r="D77" s="4">
        <f t="shared" si="2"/>
        <v>1.2779552715654896E-2</v>
      </c>
      <c r="G77" s="51">
        <v>0.03</v>
      </c>
      <c r="H77" s="14">
        <f t="shared" si="12"/>
        <v>0</v>
      </c>
      <c r="I77" s="16"/>
      <c r="J77" s="16"/>
      <c r="K77" s="16"/>
      <c r="L77" s="16"/>
      <c r="M77" s="62"/>
      <c r="N77" s="52">
        <v>0.03</v>
      </c>
      <c r="O77" s="14">
        <f t="shared" si="13"/>
        <v>1.0939553748793882E-2</v>
      </c>
      <c r="P77" s="16"/>
      <c r="Q77" s="16"/>
      <c r="R77" s="16"/>
      <c r="S77" s="17"/>
    </row>
    <row r="78" spans="1:19" x14ac:dyDescent="0.25">
      <c r="A78" s="3">
        <v>23132</v>
      </c>
      <c r="B78" s="2">
        <v>31.7</v>
      </c>
      <c r="C78" s="4">
        <f t="shared" si="11"/>
        <v>0</v>
      </c>
      <c r="D78" s="4">
        <f t="shared" si="2"/>
        <v>9.5541401273886439E-3</v>
      </c>
      <c r="G78" s="51">
        <v>0.04</v>
      </c>
      <c r="H78" s="14">
        <f t="shared" si="12"/>
        <v>0</v>
      </c>
      <c r="I78" s="16"/>
      <c r="J78" s="16"/>
      <c r="K78" s="16"/>
      <c r="L78" s="16"/>
      <c r="M78" s="62"/>
      <c r="N78" s="52">
        <v>0.04</v>
      </c>
      <c r="O78" s="14">
        <f t="shared" si="13"/>
        <v>1.2316809116809165E-2</v>
      </c>
      <c r="P78" s="16"/>
      <c r="Q78" s="16"/>
      <c r="R78" s="16"/>
      <c r="S78" s="17"/>
    </row>
    <row r="79" spans="1:19" x14ac:dyDescent="0.25">
      <c r="A79" s="3">
        <v>23163</v>
      </c>
      <c r="B79" s="2">
        <v>31.8</v>
      </c>
      <c r="C79" s="4">
        <f t="shared" si="11"/>
        <v>3.154574132492094E-3</v>
      </c>
      <c r="D79" s="4">
        <f t="shared" ref="D79:D142" si="14">B79/B67-1</f>
        <v>1.2738853503184711E-2</v>
      </c>
      <c r="G79" s="51">
        <v>0.05</v>
      </c>
      <c r="H79" s="14">
        <f t="shared" si="12"/>
        <v>0</v>
      </c>
      <c r="I79" s="16"/>
      <c r="J79" s="16"/>
      <c r="K79" s="16"/>
      <c r="L79" s="16"/>
      <c r="M79" s="62"/>
      <c r="N79" s="52">
        <v>0.05</v>
      </c>
      <c r="O79" s="14">
        <f t="shared" si="13"/>
        <v>1.2422360248447228E-2</v>
      </c>
      <c r="P79" s="16"/>
      <c r="Q79" s="16"/>
      <c r="R79" s="16"/>
      <c r="S79" s="17"/>
    </row>
    <row r="80" spans="1:19" x14ac:dyDescent="0.25">
      <c r="A80" s="3">
        <v>23193</v>
      </c>
      <c r="B80" s="2">
        <v>31.8</v>
      </c>
      <c r="C80" s="4">
        <f t="shared" si="11"/>
        <v>0</v>
      </c>
      <c r="D80" s="4">
        <f t="shared" si="14"/>
        <v>1.2738853503184711E-2</v>
      </c>
      <c r="G80" s="51">
        <v>0.1</v>
      </c>
      <c r="H80" s="14">
        <f t="shared" si="12"/>
        <v>0</v>
      </c>
      <c r="I80" s="16"/>
      <c r="J80" s="16"/>
      <c r="K80" s="16"/>
      <c r="L80" s="16"/>
      <c r="M80" s="62"/>
      <c r="N80" s="52">
        <v>0.1</v>
      </c>
      <c r="O80" s="14">
        <f t="shared" si="13"/>
        <v>1.4649192288712289E-2</v>
      </c>
      <c r="P80" s="16"/>
      <c r="Q80" s="16"/>
      <c r="R80" s="16"/>
      <c r="S80" s="17"/>
    </row>
    <row r="81" spans="1:19" x14ac:dyDescent="0.25">
      <c r="A81" s="3">
        <v>23224</v>
      </c>
      <c r="B81" s="2">
        <v>31.9</v>
      </c>
      <c r="C81" s="4">
        <f t="shared" si="11"/>
        <v>3.1446540880502027E-3</v>
      </c>
      <c r="D81" s="4">
        <f t="shared" si="14"/>
        <v>1.2698412698412653E-2</v>
      </c>
      <c r="G81" s="51">
        <v>0.25</v>
      </c>
      <c r="H81" s="14">
        <f t="shared" si="12"/>
        <v>1.5053222424153412E-3</v>
      </c>
      <c r="I81" s="16"/>
      <c r="J81" s="16"/>
      <c r="K81" s="16"/>
      <c r="L81" s="16"/>
      <c r="M81" s="62"/>
      <c r="N81" s="52">
        <v>0.25</v>
      </c>
      <c r="O81" s="14">
        <f t="shared" si="13"/>
        <v>1.9630484988452768E-2</v>
      </c>
      <c r="P81" s="16"/>
      <c r="Q81" s="16"/>
      <c r="R81" s="16"/>
      <c r="S81" s="17"/>
    </row>
    <row r="82" spans="1:19" x14ac:dyDescent="0.25">
      <c r="A82" s="3">
        <v>23255</v>
      </c>
      <c r="B82" s="2">
        <v>31.9</v>
      </c>
      <c r="C82" s="4">
        <f t="shared" si="11"/>
        <v>0</v>
      </c>
      <c r="D82" s="4">
        <f t="shared" si="14"/>
        <v>1.2698412698412653E-2</v>
      </c>
      <c r="G82" s="51">
        <v>0.5</v>
      </c>
      <c r="H82" s="14">
        <f t="shared" si="12"/>
        <v>2.4752475247524774E-3</v>
      </c>
      <c r="I82" s="16"/>
      <c r="J82" s="16"/>
      <c r="K82" s="16"/>
      <c r="L82" s="16"/>
      <c r="M82" s="62"/>
      <c r="N82" s="52">
        <v>0.5</v>
      </c>
      <c r="O82" s="14">
        <f t="shared" si="13"/>
        <v>2.6330224904004274E-2</v>
      </c>
      <c r="P82" s="16"/>
      <c r="Q82" s="16"/>
      <c r="R82" s="16"/>
      <c r="S82" s="17"/>
    </row>
    <row r="83" spans="1:19" x14ac:dyDescent="0.25">
      <c r="A83" s="3">
        <v>23285</v>
      </c>
      <c r="B83" s="2">
        <v>32</v>
      </c>
      <c r="C83" s="4">
        <f t="shared" si="11"/>
        <v>3.1347962382446415E-3</v>
      </c>
      <c r="D83" s="4">
        <f t="shared" si="14"/>
        <v>1.5873015873015817E-2</v>
      </c>
      <c r="G83" s="51">
        <v>0.75</v>
      </c>
      <c r="H83" s="14">
        <f t="shared" si="12"/>
        <v>3.714883350073972E-3</v>
      </c>
      <c r="I83" s="16"/>
      <c r="J83" s="16"/>
      <c r="K83" s="16"/>
      <c r="L83" s="16"/>
      <c r="M83" s="62"/>
      <c r="N83" s="52">
        <v>0.75</v>
      </c>
      <c r="O83" s="14">
        <f t="shared" si="13"/>
        <v>4.5793397231096877E-2</v>
      </c>
      <c r="P83" s="16"/>
      <c r="Q83" s="16"/>
      <c r="R83" s="16"/>
      <c r="S83" s="17"/>
    </row>
    <row r="84" spans="1:19" x14ac:dyDescent="0.25">
      <c r="A84" s="3">
        <v>23316</v>
      </c>
      <c r="B84" s="2">
        <v>32</v>
      </c>
      <c r="C84" s="4">
        <f t="shared" si="11"/>
        <v>0</v>
      </c>
      <c r="D84" s="4">
        <f t="shared" si="14"/>
        <v>1.5873015873015817E-2</v>
      </c>
      <c r="G84" s="51">
        <v>0.9</v>
      </c>
      <c r="H84" s="14">
        <f t="shared" si="12"/>
        <v>5.9277261200338296E-3</v>
      </c>
      <c r="I84" s="16"/>
      <c r="J84" s="16"/>
      <c r="K84" s="16"/>
      <c r="L84" s="16"/>
      <c r="M84" s="62"/>
      <c r="N84" s="52">
        <v>0.9</v>
      </c>
      <c r="O84" s="14">
        <f t="shared" si="13"/>
        <v>6.6923076923076891E-2</v>
      </c>
      <c r="P84" s="16"/>
      <c r="Q84" s="16"/>
      <c r="R84" s="16"/>
      <c r="S84" s="17"/>
    </row>
    <row r="85" spans="1:19" x14ac:dyDescent="0.25">
      <c r="A85" s="3">
        <v>23346</v>
      </c>
      <c r="B85" s="2">
        <v>32.1</v>
      </c>
      <c r="C85" s="4">
        <f t="shared" si="11"/>
        <v>3.1250000000000444E-3</v>
      </c>
      <c r="D85" s="4">
        <f t="shared" si="14"/>
        <v>1.5822784810126667E-2</v>
      </c>
      <c r="G85" s="51">
        <v>0.95</v>
      </c>
      <c r="H85" s="14">
        <f t="shared" si="12"/>
        <v>7.595777726645157E-3</v>
      </c>
      <c r="I85" s="16"/>
      <c r="J85" s="16"/>
      <c r="K85" s="16"/>
      <c r="L85" s="16"/>
      <c r="M85" s="62"/>
      <c r="N85" s="52">
        <v>0.95</v>
      </c>
      <c r="O85" s="14">
        <f t="shared" si="13"/>
        <v>9.5532405412393342E-2</v>
      </c>
      <c r="P85" s="16"/>
      <c r="Q85" s="16"/>
      <c r="R85" s="16"/>
      <c r="S85" s="17"/>
    </row>
    <row r="86" spans="1:19" x14ac:dyDescent="0.25">
      <c r="A86" s="3">
        <v>23377</v>
      </c>
      <c r="B86" s="2">
        <v>32.200000000000003</v>
      </c>
      <c r="C86" s="4">
        <f t="shared" si="11"/>
        <v>3.1152647975078995E-3</v>
      </c>
      <c r="D86" s="4">
        <f t="shared" si="14"/>
        <v>2.2222222222222365E-2</v>
      </c>
      <c r="G86" s="51">
        <v>0.96</v>
      </c>
      <c r="H86" s="14">
        <f t="shared" si="12"/>
        <v>8.3049516640269147E-3</v>
      </c>
      <c r="I86" s="16"/>
      <c r="J86" s="16"/>
      <c r="K86" s="16"/>
      <c r="L86" s="16"/>
      <c r="M86" s="62"/>
      <c r="N86" s="52">
        <v>0.96</v>
      </c>
      <c r="O86" s="14">
        <f t="shared" si="13"/>
        <v>0.10086845328146378</v>
      </c>
      <c r="P86" s="16"/>
      <c r="Q86" s="16"/>
      <c r="R86" s="16"/>
      <c r="S86" s="17"/>
    </row>
    <row r="87" spans="1:19" x14ac:dyDescent="0.25">
      <c r="A87" s="3">
        <v>23408</v>
      </c>
      <c r="B87" s="2">
        <v>32.200000000000003</v>
      </c>
      <c r="C87" s="4">
        <f t="shared" si="11"/>
        <v>0</v>
      </c>
      <c r="D87" s="4">
        <f t="shared" si="14"/>
        <v>1.8987341772152E-2</v>
      </c>
      <c r="G87" s="51">
        <v>0.97</v>
      </c>
      <c r="H87" s="14">
        <f t="shared" si="12"/>
        <v>9.54625143090123E-3</v>
      </c>
      <c r="I87" s="16"/>
      <c r="J87" s="16"/>
      <c r="K87" s="16"/>
      <c r="L87" s="16"/>
      <c r="M87" s="62"/>
      <c r="N87" s="52">
        <v>0.97</v>
      </c>
      <c r="O87" s="14">
        <f t="shared" si="13"/>
        <v>0.10965099106101821</v>
      </c>
      <c r="P87" s="16"/>
      <c r="Q87" s="16"/>
      <c r="R87" s="16"/>
      <c r="S87" s="17"/>
    </row>
    <row r="88" spans="1:19" x14ac:dyDescent="0.25">
      <c r="A88" s="3">
        <v>23437</v>
      </c>
      <c r="B88" s="2">
        <v>32.200000000000003</v>
      </c>
      <c r="C88" s="4">
        <f t="shared" si="11"/>
        <v>0</v>
      </c>
      <c r="D88" s="4">
        <f t="shared" si="14"/>
        <v>1.5772870662460692E-2</v>
      </c>
      <c r="G88" s="51">
        <v>0.98</v>
      </c>
      <c r="H88" s="14">
        <f t="shared" si="12"/>
        <v>1.0278576266084694E-2</v>
      </c>
      <c r="I88" s="16"/>
      <c r="J88" s="16"/>
      <c r="K88" s="16"/>
      <c r="L88" s="16"/>
      <c r="M88" s="62"/>
      <c r="N88" s="52">
        <v>0.98</v>
      </c>
      <c r="O88" s="14">
        <f t="shared" si="13"/>
        <v>0.11494080530355259</v>
      </c>
      <c r="P88" s="16"/>
      <c r="Q88" s="16"/>
      <c r="R88" s="16"/>
      <c r="S88" s="17"/>
    </row>
    <row r="89" spans="1:19" ht="15.75" thickBot="1" x14ac:dyDescent="0.3">
      <c r="A89" s="3">
        <v>23468</v>
      </c>
      <c r="B89" s="2">
        <v>32.200000000000003</v>
      </c>
      <c r="C89" s="4">
        <f t="shared" si="11"/>
        <v>0</v>
      </c>
      <c r="D89" s="4">
        <f t="shared" si="14"/>
        <v>1.5772870662460692E-2</v>
      </c>
      <c r="G89" s="53">
        <v>0.99</v>
      </c>
      <c r="H89" s="19">
        <f t="shared" si="12"/>
        <v>1.1605009598850025E-2</v>
      </c>
      <c r="I89" s="47"/>
      <c r="J89" s="47"/>
      <c r="K89" s="47"/>
      <c r="L89" s="47"/>
      <c r="M89" s="63"/>
      <c r="N89" s="54">
        <v>0.99</v>
      </c>
      <c r="O89" s="19">
        <f t="shared" si="13"/>
        <v>0.12070479976787803</v>
      </c>
      <c r="P89" s="47"/>
      <c r="Q89" s="47"/>
      <c r="R89" s="47"/>
      <c r="S89" s="48"/>
    </row>
    <row r="90" spans="1:19" x14ac:dyDescent="0.25">
      <c r="A90" s="3">
        <v>23498</v>
      </c>
      <c r="B90" s="2">
        <v>32.200000000000003</v>
      </c>
      <c r="C90" s="4">
        <f t="shared" si="11"/>
        <v>0</v>
      </c>
      <c r="D90" s="4">
        <f t="shared" si="14"/>
        <v>1.5772870662460692E-2</v>
      </c>
      <c r="G90" s="49"/>
      <c r="H90" s="4"/>
    </row>
    <row r="91" spans="1:19" x14ac:dyDescent="0.25">
      <c r="A91" s="3">
        <v>23529</v>
      </c>
      <c r="B91" s="2">
        <v>32.299999999999997</v>
      </c>
      <c r="C91" s="4">
        <f t="shared" si="11"/>
        <v>3.1055900621115295E-3</v>
      </c>
      <c r="D91" s="4">
        <f t="shared" si="14"/>
        <v>1.5723270440251458E-2</v>
      </c>
      <c r="G91" s="49"/>
      <c r="H91" s="4"/>
    </row>
    <row r="92" spans="1:19" x14ac:dyDescent="0.25">
      <c r="A92" s="3">
        <v>23559</v>
      </c>
      <c r="B92" s="2">
        <v>32.299999999999997</v>
      </c>
      <c r="C92" s="4">
        <f t="shared" si="11"/>
        <v>0</v>
      </c>
      <c r="D92" s="4">
        <f t="shared" si="14"/>
        <v>1.5723270440251458E-2</v>
      </c>
      <c r="G92" s="49"/>
      <c r="H92" s="4"/>
    </row>
    <row r="93" spans="1:19" x14ac:dyDescent="0.25">
      <c r="A93" s="3">
        <v>23590</v>
      </c>
      <c r="B93" s="2">
        <v>32.299999999999997</v>
      </c>
      <c r="C93" s="4">
        <f t="shared" si="11"/>
        <v>0</v>
      </c>
      <c r="D93" s="4">
        <f t="shared" si="14"/>
        <v>1.2539184952978122E-2</v>
      </c>
      <c r="G93" s="49"/>
      <c r="H93" s="4"/>
    </row>
    <row r="94" spans="1:19" x14ac:dyDescent="0.25">
      <c r="A94" s="3">
        <v>23621</v>
      </c>
      <c r="B94" s="2">
        <v>32.299999999999997</v>
      </c>
      <c r="C94" s="4">
        <f t="shared" si="11"/>
        <v>0</v>
      </c>
      <c r="D94" s="4">
        <f t="shared" si="14"/>
        <v>1.2539184952978122E-2</v>
      </c>
      <c r="G94" s="49"/>
      <c r="H94" s="4"/>
    </row>
    <row r="95" spans="1:19" x14ac:dyDescent="0.25">
      <c r="A95" s="3">
        <v>23651</v>
      </c>
      <c r="B95" s="2">
        <v>32.4</v>
      </c>
      <c r="C95" s="4">
        <f t="shared" si="11"/>
        <v>3.0959752321981782E-3</v>
      </c>
      <c r="D95" s="4">
        <f t="shared" si="14"/>
        <v>1.2499999999999956E-2</v>
      </c>
    </row>
    <row r="96" spans="1:19" x14ac:dyDescent="0.25">
      <c r="A96" s="3">
        <v>23682</v>
      </c>
      <c r="B96" s="2">
        <v>32.5</v>
      </c>
      <c r="C96" s="4">
        <f t="shared" si="11"/>
        <v>3.0864197530864335E-3</v>
      </c>
      <c r="D96" s="4">
        <f t="shared" si="14"/>
        <v>1.5625E-2</v>
      </c>
    </row>
    <row r="97" spans="1:4" x14ac:dyDescent="0.25">
      <c r="A97" s="3">
        <v>23712</v>
      </c>
      <c r="B97" s="2">
        <v>32.5</v>
      </c>
      <c r="C97" s="4">
        <f t="shared" si="11"/>
        <v>0</v>
      </c>
      <c r="D97" s="4">
        <f t="shared" si="14"/>
        <v>1.2461059190031154E-2</v>
      </c>
    </row>
    <row r="98" spans="1:4" x14ac:dyDescent="0.25">
      <c r="A98" s="3">
        <v>23743</v>
      </c>
      <c r="B98" s="2">
        <v>32.6</v>
      </c>
      <c r="C98" s="4">
        <f t="shared" si="11"/>
        <v>3.0769230769231992E-3</v>
      </c>
      <c r="D98" s="4">
        <f t="shared" si="14"/>
        <v>1.2422360248447228E-2</v>
      </c>
    </row>
    <row r="99" spans="1:4" x14ac:dyDescent="0.25">
      <c r="A99" s="3">
        <v>23774</v>
      </c>
      <c r="B99" s="2">
        <v>32.6</v>
      </c>
      <c r="C99" s="4">
        <f t="shared" si="11"/>
        <v>0</v>
      </c>
      <c r="D99" s="4">
        <f t="shared" si="14"/>
        <v>1.2422360248447228E-2</v>
      </c>
    </row>
    <row r="100" spans="1:4" x14ac:dyDescent="0.25">
      <c r="A100" s="3">
        <v>23802</v>
      </c>
      <c r="B100" s="2">
        <v>32.6</v>
      </c>
      <c r="C100" s="4">
        <f t="shared" si="11"/>
        <v>0</v>
      </c>
      <c r="D100" s="4">
        <f t="shared" si="14"/>
        <v>1.2422360248447228E-2</v>
      </c>
    </row>
    <row r="101" spans="1:4" x14ac:dyDescent="0.25">
      <c r="A101" s="3">
        <v>23833</v>
      </c>
      <c r="B101" s="2">
        <v>32.700000000000003</v>
      </c>
      <c r="C101" s="4">
        <f t="shared" si="11"/>
        <v>3.0674846625766694E-3</v>
      </c>
      <c r="D101" s="4">
        <f t="shared" si="14"/>
        <v>1.552795031055898E-2</v>
      </c>
    </row>
    <row r="102" spans="1:4" x14ac:dyDescent="0.25">
      <c r="A102" s="3">
        <v>23863</v>
      </c>
      <c r="B102" s="2">
        <v>32.700000000000003</v>
      </c>
      <c r="C102" s="4">
        <f t="shared" si="11"/>
        <v>0</v>
      </c>
      <c r="D102" s="4">
        <f t="shared" si="14"/>
        <v>1.552795031055898E-2</v>
      </c>
    </row>
    <row r="103" spans="1:4" x14ac:dyDescent="0.25">
      <c r="A103" s="3">
        <v>23894</v>
      </c>
      <c r="B103" s="2">
        <v>32.700000000000003</v>
      </c>
      <c r="C103" s="4">
        <f t="shared" si="11"/>
        <v>0</v>
      </c>
      <c r="D103" s="4">
        <f t="shared" si="14"/>
        <v>1.2383900928792713E-2</v>
      </c>
    </row>
    <row r="104" spans="1:4" x14ac:dyDescent="0.25">
      <c r="A104" s="3">
        <v>23924</v>
      </c>
      <c r="B104" s="2">
        <v>32.700000000000003</v>
      </c>
      <c r="C104" s="4">
        <f t="shared" si="11"/>
        <v>0</v>
      </c>
      <c r="D104" s="4">
        <f t="shared" si="14"/>
        <v>1.2383900928792713E-2</v>
      </c>
    </row>
    <row r="105" spans="1:4" x14ac:dyDescent="0.25">
      <c r="A105" s="3">
        <v>23955</v>
      </c>
      <c r="B105" s="2">
        <v>32.700000000000003</v>
      </c>
      <c r="C105" s="4">
        <f t="shared" si="11"/>
        <v>0</v>
      </c>
      <c r="D105" s="4">
        <f t="shared" si="14"/>
        <v>1.2383900928792713E-2</v>
      </c>
    </row>
    <row r="106" spans="1:4" x14ac:dyDescent="0.25">
      <c r="A106" s="3">
        <v>23986</v>
      </c>
      <c r="B106" s="2">
        <v>32.799999999999997</v>
      </c>
      <c r="C106" s="4">
        <f t="shared" si="11"/>
        <v>3.0581039755350758E-3</v>
      </c>
      <c r="D106" s="4">
        <f t="shared" si="14"/>
        <v>1.5479876160990669E-2</v>
      </c>
    </row>
    <row r="107" spans="1:4" x14ac:dyDescent="0.25">
      <c r="A107" s="3">
        <v>24016</v>
      </c>
      <c r="B107" s="2">
        <v>32.799999999999997</v>
      </c>
      <c r="C107" s="4">
        <f t="shared" si="11"/>
        <v>0</v>
      </c>
      <c r="D107" s="4">
        <f t="shared" si="14"/>
        <v>1.2345679012345734E-2</v>
      </c>
    </row>
    <row r="108" spans="1:4" x14ac:dyDescent="0.25">
      <c r="A108" s="3">
        <v>24047</v>
      </c>
      <c r="B108" s="2">
        <v>32.9</v>
      </c>
      <c r="C108" s="4">
        <f t="shared" si="11"/>
        <v>3.0487804878049918E-3</v>
      </c>
      <c r="D108" s="4">
        <f t="shared" si="14"/>
        <v>1.2307692307692353E-2</v>
      </c>
    </row>
    <row r="109" spans="1:4" x14ac:dyDescent="0.25">
      <c r="A109" s="3">
        <v>24077</v>
      </c>
      <c r="B109" s="2">
        <v>33</v>
      </c>
      <c r="C109" s="4">
        <f t="shared" si="11"/>
        <v>3.0395136778116338E-3</v>
      </c>
      <c r="D109" s="4">
        <f t="shared" si="14"/>
        <v>1.538461538461533E-2</v>
      </c>
    </row>
    <row r="110" spans="1:4" x14ac:dyDescent="0.25">
      <c r="A110" s="3">
        <v>24108</v>
      </c>
      <c r="B110" s="2">
        <v>33</v>
      </c>
      <c r="C110" s="4">
        <f t="shared" si="11"/>
        <v>0</v>
      </c>
      <c r="D110" s="4">
        <f t="shared" si="14"/>
        <v>1.2269938650306678E-2</v>
      </c>
    </row>
    <row r="111" spans="1:4" x14ac:dyDescent="0.25">
      <c r="A111" s="3">
        <v>24139</v>
      </c>
      <c r="B111" s="2">
        <v>33.1</v>
      </c>
      <c r="C111" s="4">
        <f t="shared" si="11"/>
        <v>3.0303030303031608E-3</v>
      </c>
      <c r="D111" s="4">
        <f t="shared" si="14"/>
        <v>1.5337423312883347E-2</v>
      </c>
    </row>
    <row r="112" spans="1:4" x14ac:dyDescent="0.25">
      <c r="A112" s="3">
        <v>24167</v>
      </c>
      <c r="B112" s="2">
        <v>33.1</v>
      </c>
      <c r="C112" s="4">
        <f t="shared" si="11"/>
        <v>0</v>
      </c>
      <c r="D112" s="4">
        <f t="shared" si="14"/>
        <v>1.5337423312883347E-2</v>
      </c>
    </row>
    <row r="113" spans="1:4" x14ac:dyDescent="0.25">
      <c r="A113" s="3">
        <v>24198</v>
      </c>
      <c r="B113" s="2">
        <v>33.299999999999997</v>
      </c>
      <c r="C113" s="4">
        <f t="shared" si="11"/>
        <v>6.0422960725075026E-3</v>
      </c>
      <c r="D113" s="4">
        <f t="shared" si="14"/>
        <v>1.8348623853210899E-2</v>
      </c>
    </row>
    <row r="114" spans="1:4" x14ac:dyDescent="0.25">
      <c r="A114" s="3">
        <v>24228</v>
      </c>
      <c r="B114" s="2">
        <v>33.4</v>
      </c>
      <c r="C114" s="4">
        <f t="shared" si="11"/>
        <v>3.0030030030030463E-3</v>
      </c>
      <c r="D114" s="4">
        <f t="shared" si="14"/>
        <v>2.1406727828745975E-2</v>
      </c>
    </row>
    <row r="115" spans="1:4" x14ac:dyDescent="0.25">
      <c r="A115" s="3">
        <v>24259</v>
      </c>
      <c r="B115" s="2">
        <v>33.5</v>
      </c>
      <c r="C115" s="4">
        <f t="shared" si="11"/>
        <v>2.9940119760478723E-3</v>
      </c>
      <c r="D115" s="4">
        <f t="shared" si="14"/>
        <v>2.4464831804281273E-2</v>
      </c>
    </row>
    <row r="116" spans="1:4" x14ac:dyDescent="0.25">
      <c r="A116" s="3">
        <v>24289</v>
      </c>
      <c r="B116" s="2">
        <v>33.6</v>
      </c>
      <c r="C116" s="4">
        <f t="shared" si="11"/>
        <v>2.9850746268658135E-3</v>
      </c>
      <c r="D116" s="4">
        <f t="shared" si="14"/>
        <v>2.7522935779816571E-2</v>
      </c>
    </row>
    <row r="117" spans="1:4" x14ac:dyDescent="0.25">
      <c r="A117" s="3">
        <v>24320</v>
      </c>
      <c r="B117" s="2">
        <v>33.700000000000003</v>
      </c>
      <c r="C117" s="4">
        <f t="shared" si="11"/>
        <v>2.9761904761904656E-3</v>
      </c>
      <c r="D117" s="4">
        <f t="shared" si="14"/>
        <v>3.0581039755351647E-2</v>
      </c>
    </row>
    <row r="118" spans="1:4" x14ac:dyDescent="0.25">
      <c r="A118" s="3">
        <v>24351</v>
      </c>
      <c r="B118" s="2">
        <v>33.799999999999997</v>
      </c>
      <c r="C118" s="4">
        <f t="shared" si="11"/>
        <v>2.9673590504448732E-3</v>
      </c>
      <c r="D118" s="4">
        <f t="shared" si="14"/>
        <v>3.0487804878048808E-2</v>
      </c>
    </row>
    <row r="119" spans="1:4" x14ac:dyDescent="0.25">
      <c r="A119" s="3">
        <v>24381</v>
      </c>
      <c r="B119" s="2">
        <v>34</v>
      </c>
      <c r="C119" s="4">
        <f t="shared" si="11"/>
        <v>5.9171597633136397E-3</v>
      </c>
      <c r="D119" s="4">
        <f t="shared" si="14"/>
        <v>3.6585365853658569E-2</v>
      </c>
    </row>
    <row r="120" spans="1:4" x14ac:dyDescent="0.25">
      <c r="A120" s="3">
        <v>24412</v>
      </c>
      <c r="B120" s="2">
        <v>34</v>
      </c>
      <c r="C120" s="4">
        <f t="shared" si="11"/>
        <v>0</v>
      </c>
      <c r="D120" s="4">
        <f t="shared" si="14"/>
        <v>3.3434650455927084E-2</v>
      </c>
    </row>
    <row r="121" spans="1:4" x14ac:dyDescent="0.25">
      <c r="A121" s="3">
        <v>24442</v>
      </c>
      <c r="B121" s="2">
        <v>34.1</v>
      </c>
      <c r="C121" s="4">
        <f t="shared" si="11"/>
        <v>2.9411764705882248E-3</v>
      </c>
      <c r="D121" s="4">
        <f t="shared" si="14"/>
        <v>3.3333333333333437E-2</v>
      </c>
    </row>
    <row r="122" spans="1:4" x14ac:dyDescent="0.25">
      <c r="A122" s="3">
        <v>24473</v>
      </c>
      <c r="B122" s="2">
        <v>34.200000000000003</v>
      </c>
      <c r="C122" s="4">
        <f t="shared" si="11"/>
        <v>2.9325513196480912E-3</v>
      </c>
      <c r="D122" s="4">
        <f t="shared" si="14"/>
        <v>3.6363636363636376E-2</v>
      </c>
    </row>
    <row r="123" spans="1:4" x14ac:dyDescent="0.25">
      <c r="A123" s="3">
        <v>24504</v>
      </c>
      <c r="B123" s="2">
        <v>34.200000000000003</v>
      </c>
      <c r="C123" s="4">
        <f t="shared" si="11"/>
        <v>0</v>
      </c>
      <c r="D123" s="4">
        <f t="shared" si="14"/>
        <v>3.3232628398791597E-2</v>
      </c>
    </row>
    <row r="124" spans="1:4" x14ac:dyDescent="0.25">
      <c r="A124" s="3">
        <v>24532</v>
      </c>
      <c r="B124" s="2">
        <v>34.299999999999997</v>
      </c>
      <c r="C124" s="4">
        <f t="shared" si="11"/>
        <v>2.9239766081869956E-3</v>
      </c>
      <c r="D124" s="4">
        <f t="shared" si="14"/>
        <v>3.6253776435045237E-2</v>
      </c>
    </row>
    <row r="125" spans="1:4" x14ac:dyDescent="0.25">
      <c r="A125" s="3">
        <v>24563</v>
      </c>
      <c r="B125" s="2">
        <v>34.4</v>
      </c>
      <c r="C125" s="4">
        <f t="shared" si="11"/>
        <v>2.9154518950438302E-3</v>
      </c>
      <c r="D125" s="4">
        <f t="shared" si="14"/>
        <v>3.3033033033033066E-2</v>
      </c>
    </row>
    <row r="126" spans="1:4" x14ac:dyDescent="0.25">
      <c r="A126" s="3">
        <v>24593</v>
      </c>
      <c r="B126" s="2">
        <v>34.5</v>
      </c>
      <c r="C126" s="4">
        <f t="shared" si="11"/>
        <v>2.9069767441860517E-3</v>
      </c>
      <c r="D126" s="4">
        <f t="shared" si="14"/>
        <v>3.2934131736527039E-2</v>
      </c>
    </row>
    <row r="127" spans="1:4" x14ac:dyDescent="0.25">
      <c r="A127" s="3">
        <v>24624</v>
      </c>
      <c r="B127" s="2">
        <v>34.6</v>
      </c>
      <c r="C127" s="4">
        <f t="shared" si="11"/>
        <v>2.8985507246377384E-3</v>
      </c>
      <c r="D127" s="4">
        <f t="shared" si="14"/>
        <v>3.2835820895522394E-2</v>
      </c>
    </row>
    <row r="128" spans="1:4" x14ac:dyDescent="0.25">
      <c r="A128" s="3">
        <v>24654</v>
      </c>
      <c r="B128" s="2">
        <v>34.700000000000003</v>
      </c>
      <c r="C128" s="4">
        <f t="shared" si="11"/>
        <v>2.8901734104047616E-3</v>
      </c>
      <c r="D128" s="4">
        <f t="shared" si="14"/>
        <v>3.2738095238095344E-2</v>
      </c>
    </row>
    <row r="129" spans="1:4" x14ac:dyDescent="0.25">
      <c r="A129" s="3">
        <v>24685</v>
      </c>
      <c r="B129" s="2">
        <v>34.9</v>
      </c>
      <c r="C129" s="4">
        <f t="shared" si="11"/>
        <v>5.7636887608067955E-3</v>
      </c>
      <c r="D129" s="4">
        <f t="shared" si="14"/>
        <v>3.5608308605341144E-2</v>
      </c>
    </row>
    <row r="130" spans="1:4" x14ac:dyDescent="0.25">
      <c r="A130" s="3">
        <v>24716</v>
      </c>
      <c r="B130" s="2">
        <v>35</v>
      </c>
      <c r="C130" s="4">
        <f t="shared" si="11"/>
        <v>2.8653295128939771E-3</v>
      </c>
      <c r="D130" s="4">
        <f t="shared" si="14"/>
        <v>3.5502958579881838E-2</v>
      </c>
    </row>
    <row r="131" spans="1:4" x14ac:dyDescent="0.25">
      <c r="A131" s="3">
        <v>24746</v>
      </c>
      <c r="B131" s="2">
        <v>35.1</v>
      </c>
      <c r="C131" s="4">
        <f t="shared" si="11"/>
        <v>2.8571428571428914E-3</v>
      </c>
      <c r="D131" s="4">
        <f t="shared" si="14"/>
        <v>3.2352941176470695E-2</v>
      </c>
    </row>
    <row r="132" spans="1:4" x14ac:dyDescent="0.25">
      <c r="A132" s="3">
        <v>24777</v>
      </c>
      <c r="B132" s="2">
        <v>35.200000000000003</v>
      </c>
      <c r="C132" s="4">
        <f t="shared" ref="C132:C195" si="15">B132/B131-1</f>
        <v>2.8490028490029129E-3</v>
      </c>
      <c r="D132" s="4">
        <f t="shared" si="14"/>
        <v>3.529411764705892E-2</v>
      </c>
    </row>
    <row r="133" spans="1:4" x14ac:dyDescent="0.25">
      <c r="A133" s="3">
        <v>24807</v>
      </c>
      <c r="B133" s="2">
        <v>35.4</v>
      </c>
      <c r="C133" s="4">
        <f t="shared" si="15"/>
        <v>5.6818181818181213E-3</v>
      </c>
      <c r="D133" s="4">
        <f t="shared" si="14"/>
        <v>3.8123167155425186E-2</v>
      </c>
    </row>
    <row r="134" spans="1:4" x14ac:dyDescent="0.25">
      <c r="A134" s="3">
        <v>24838</v>
      </c>
      <c r="B134" s="2">
        <v>35.5</v>
      </c>
      <c r="C134" s="4">
        <f t="shared" si="15"/>
        <v>2.8248587570622874E-3</v>
      </c>
      <c r="D134" s="4">
        <f t="shared" si="14"/>
        <v>3.8011695906432719E-2</v>
      </c>
    </row>
    <row r="135" spans="1:4" x14ac:dyDescent="0.25">
      <c r="A135" s="3">
        <v>24869</v>
      </c>
      <c r="B135" s="2">
        <v>35.700000000000003</v>
      </c>
      <c r="C135" s="4">
        <f t="shared" si="15"/>
        <v>5.6338028169014009E-3</v>
      </c>
      <c r="D135" s="4">
        <f t="shared" si="14"/>
        <v>4.3859649122806932E-2</v>
      </c>
    </row>
    <row r="136" spans="1:4" x14ac:dyDescent="0.25">
      <c r="A136" s="3">
        <v>24898</v>
      </c>
      <c r="B136" s="2">
        <v>35.799999999999997</v>
      </c>
      <c r="C136" s="4">
        <f t="shared" si="15"/>
        <v>2.8011204481790397E-3</v>
      </c>
      <c r="D136" s="4">
        <f t="shared" si="14"/>
        <v>4.3731778425655898E-2</v>
      </c>
    </row>
    <row r="137" spans="1:4" x14ac:dyDescent="0.25">
      <c r="A137" s="3">
        <v>24929</v>
      </c>
      <c r="B137" s="2">
        <v>35.9</v>
      </c>
      <c r="C137" s="4">
        <f t="shared" si="15"/>
        <v>2.7932960893854997E-3</v>
      </c>
      <c r="D137" s="4">
        <f t="shared" si="14"/>
        <v>4.3604651162790775E-2</v>
      </c>
    </row>
    <row r="138" spans="1:4" x14ac:dyDescent="0.25">
      <c r="A138" s="3">
        <v>24959</v>
      </c>
      <c r="B138" s="2">
        <v>36</v>
      </c>
      <c r="C138" s="4">
        <f t="shared" si="15"/>
        <v>2.7855153203342198E-3</v>
      </c>
      <c r="D138" s="4">
        <f t="shared" si="14"/>
        <v>4.3478260869565188E-2</v>
      </c>
    </row>
    <row r="139" spans="1:4" x14ac:dyDescent="0.25">
      <c r="A139" s="3">
        <v>24990</v>
      </c>
      <c r="B139" s="2">
        <v>36.200000000000003</v>
      </c>
      <c r="C139" s="4">
        <f t="shared" si="15"/>
        <v>5.5555555555555358E-3</v>
      </c>
      <c r="D139" s="4">
        <f t="shared" si="14"/>
        <v>4.6242774566473965E-2</v>
      </c>
    </row>
    <row r="140" spans="1:4" x14ac:dyDescent="0.25">
      <c r="A140" s="3">
        <v>25020</v>
      </c>
      <c r="B140" s="2">
        <v>36.4</v>
      </c>
      <c r="C140" s="4">
        <f t="shared" si="15"/>
        <v>5.5248618784529135E-3</v>
      </c>
      <c r="D140" s="4">
        <f t="shared" si="14"/>
        <v>4.8991354466858761E-2</v>
      </c>
    </row>
    <row r="141" spans="1:4" x14ac:dyDescent="0.25">
      <c r="A141" s="3">
        <v>25051</v>
      </c>
      <c r="B141" s="2">
        <v>36.5</v>
      </c>
      <c r="C141" s="4">
        <f t="shared" si="15"/>
        <v>2.7472527472527375E-3</v>
      </c>
      <c r="D141" s="4">
        <f t="shared" si="14"/>
        <v>4.5845272206303855E-2</v>
      </c>
    </row>
    <row r="142" spans="1:4" x14ac:dyDescent="0.25">
      <c r="A142" s="3">
        <v>25082</v>
      </c>
      <c r="B142" s="2">
        <v>36.700000000000003</v>
      </c>
      <c r="C142" s="4">
        <f t="shared" si="15"/>
        <v>5.479452054794498E-3</v>
      </c>
      <c r="D142" s="4">
        <f t="shared" si="14"/>
        <v>4.857142857142871E-2</v>
      </c>
    </row>
    <row r="143" spans="1:4" x14ac:dyDescent="0.25">
      <c r="A143" s="3">
        <v>25112</v>
      </c>
      <c r="B143" s="2">
        <v>36.9</v>
      </c>
      <c r="C143" s="4">
        <f t="shared" si="15"/>
        <v>5.4495912806538094E-3</v>
      </c>
      <c r="D143" s="4">
        <f t="shared" ref="D143:D206" si="16">B143/B131-1</f>
        <v>5.12820512820511E-2</v>
      </c>
    </row>
    <row r="144" spans="1:4" x14ac:dyDescent="0.25">
      <c r="A144" s="3">
        <v>25143</v>
      </c>
      <c r="B144" s="2">
        <v>37.1</v>
      </c>
      <c r="C144" s="4">
        <f t="shared" si="15"/>
        <v>5.4200542005420349E-3</v>
      </c>
      <c r="D144" s="4">
        <f t="shared" si="16"/>
        <v>5.3977272727272707E-2</v>
      </c>
    </row>
    <row r="145" spans="1:4" x14ac:dyDescent="0.25">
      <c r="A145" s="3">
        <v>25173</v>
      </c>
      <c r="B145" s="2">
        <v>37.200000000000003</v>
      </c>
      <c r="C145" s="4">
        <f t="shared" si="15"/>
        <v>2.6954177897573484E-3</v>
      </c>
      <c r="D145" s="4">
        <f t="shared" si="16"/>
        <v>5.0847457627118731E-2</v>
      </c>
    </row>
    <row r="146" spans="1:4" x14ac:dyDescent="0.25">
      <c r="A146" s="3">
        <v>25204</v>
      </c>
      <c r="B146" s="2">
        <v>37.299999999999997</v>
      </c>
      <c r="C146" s="4">
        <f t="shared" si="15"/>
        <v>2.6881720430105283E-3</v>
      </c>
      <c r="D146" s="4">
        <f t="shared" si="16"/>
        <v>5.0704225352112609E-2</v>
      </c>
    </row>
    <row r="147" spans="1:4" x14ac:dyDescent="0.25">
      <c r="A147" s="3">
        <v>25235</v>
      </c>
      <c r="B147" s="2">
        <v>37.6</v>
      </c>
      <c r="C147" s="4">
        <f t="shared" si="15"/>
        <v>8.0428954423592547E-3</v>
      </c>
      <c r="D147" s="4">
        <f t="shared" si="16"/>
        <v>5.3221288515406195E-2</v>
      </c>
    </row>
    <row r="148" spans="1:4" x14ac:dyDescent="0.25">
      <c r="A148" s="3">
        <v>25263</v>
      </c>
      <c r="B148" s="2">
        <v>37.799999999999997</v>
      </c>
      <c r="C148" s="4">
        <f t="shared" si="15"/>
        <v>5.3191489361701372E-3</v>
      </c>
      <c r="D148" s="4">
        <f t="shared" si="16"/>
        <v>5.5865921787709549E-2</v>
      </c>
    </row>
    <row r="149" spans="1:4" x14ac:dyDescent="0.25">
      <c r="A149" s="3">
        <v>25294</v>
      </c>
      <c r="B149" s="2">
        <v>38.1</v>
      </c>
      <c r="C149" s="4">
        <f t="shared" si="15"/>
        <v>7.9365079365081304E-3</v>
      </c>
      <c r="D149" s="4">
        <f t="shared" si="16"/>
        <v>6.1281337047353945E-2</v>
      </c>
    </row>
    <row r="150" spans="1:4" x14ac:dyDescent="0.25">
      <c r="A150" s="3">
        <v>25324</v>
      </c>
      <c r="B150" s="2">
        <v>38.1</v>
      </c>
      <c r="C150" s="4">
        <f t="shared" si="15"/>
        <v>0</v>
      </c>
      <c r="D150" s="4">
        <f t="shared" si="16"/>
        <v>5.8333333333333348E-2</v>
      </c>
    </row>
    <row r="151" spans="1:4" x14ac:dyDescent="0.25">
      <c r="A151" s="3">
        <v>25355</v>
      </c>
      <c r="B151" s="2">
        <v>38.299999999999997</v>
      </c>
      <c r="C151" s="4">
        <f t="shared" si="15"/>
        <v>5.249343832020914E-3</v>
      </c>
      <c r="D151" s="4">
        <f t="shared" si="16"/>
        <v>5.8011049723756702E-2</v>
      </c>
    </row>
    <row r="152" spans="1:4" x14ac:dyDescent="0.25">
      <c r="A152" s="3">
        <v>25385</v>
      </c>
      <c r="B152" s="2">
        <v>38.5</v>
      </c>
      <c r="C152" s="4">
        <f t="shared" si="15"/>
        <v>5.2219321148825326E-3</v>
      </c>
      <c r="D152" s="4">
        <f t="shared" si="16"/>
        <v>5.7692307692307709E-2</v>
      </c>
    </row>
    <row r="153" spans="1:4" x14ac:dyDescent="0.25">
      <c r="A153" s="3">
        <v>25416</v>
      </c>
      <c r="B153" s="2">
        <v>38.700000000000003</v>
      </c>
      <c r="C153" s="4">
        <f t="shared" si="15"/>
        <v>5.1948051948051965E-3</v>
      </c>
      <c r="D153" s="4">
        <f t="shared" si="16"/>
        <v>6.02739726027397E-2</v>
      </c>
    </row>
    <row r="154" spans="1:4" x14ac:dyDescent="0.25">
      <c r="A154" s="3">
        <v>25447</v>
      </c>
      <c r="B154" s="2">
        <v>38.9</v>
      </c>
      <c r="C154" s="4">
        <f t="shared" si="15"/>
        <v>5.1679586563306845E-3</v>
      </c>
      <c r="D154" s="4">
        <f t="shared" si="16"/>
        <v>5.9945504087193235E-2</v>
      </c>
    </row>
    <row r="155" spans="1:4" x14ac:dyDescent="0.25">
      <c r="A155" s="3">
        <v>25477</v>
      </c>
      <c r="B155" s="2">
        <v>39.1</v>
      </c>
      <c r="C155" s="4">
        <f t="shared" si="15"/>
        <v>5.1413881748072487E-3</v>
      </c>
      <c r="D155" s="4">
        <f t="shared" si="16"/>
        <v>5.9620596205962162E-2</v>
      </c>
    </row>
    <row r="156" spans="1:4" x14ac:dyDescent="0.25">
      <c r="A156" s="3">
        <v>25508</v>
      </c>
      <c r="B156" s="2">
        <v>39.200000000000003</v>
      </c>
      <c r="C156" s="4">
        <f t="shared" si="15"/>
        <v>2.5575447570331811E-3</v>
      </c>
      <c r="D156" s="4">
        <f t="shared" si="16"/>
        <v>5.6603773584905648E-2</v>
      </c>
    </row>
    <row r="157" spans="1:4" x14ac:dyDescent="0.25">
      <c r="A157" s="3">
        <v>25538</v>
      </c>
      <c r="B157" s="2">
        <v>39.4</v>
      </c>
      <c r="C157" s="4">
        <f t="shared" si="15"/>
        <v>5.1020408163264808E-3</v>
      </c>
      <c r="D157" s="4">
        <f t="shared" si="16"/>
        <v>5.9139784946236507E-2</v>
      </c>
    </row>
    <row r="158" spans="1:4" x14ac:dyDescent="0.25">
      <c r="A158" s="3">
        <v>25569</v>
      </c>
      <c r="B158" s="2">
        <v>39.6</v>
      </c>
      <c r="C158" s="4">
        <f t="shared" si="15"/>
        <v>5.0761421319798217E-3</v>
      </c>
      <c r="D158" s="4">
        <f t="shared" si="16"/>
        <v>6.1662198391420953E-2</v>
      </c>
    </row>
    <row r="159" spans="1:4" x14ac:dyDescent="0.25">
      <c r="A159" s="3">
        <v>25600</v>
      </c>
      <c r="B159" s="2">
        <v>39.799999999999997</v>
      </c>
      <c r="C159" s="4">
        <f t="shared" si="15"/>
        <v>5.050505050504972E-3</v>
      </c>
      <c r="D159" s="4">
        <f t="shared" si="16"/>
        <v>5.8510638297872175E-2</v>
      </c>
    </row>
    <row r="160" spans="1:4" x14ac:dyDescent="0.25">
      <c r="A160" s="3">
        <v>25628</v>
      </c>
      <c r="B160" s="2">
        <v>40.1</v>
      </c>
      <c r="C160" s="4">
        <f t="shared" si="15"/>
        <v>7.5376884422111434E-3</v>
      </c>
      <c r="D160" s="4">
        <f t="shared" si="16"/>
        <v>6.0846560846560926E-2</v>
      </c>
    </row>
    <row r="161" spans="1:4" x14ac:dyDescent="0.25">
      <c r="A161" s="3">
        <v>25659</v>
      </c>
      <c r="B161" s="2">
        <v>40.4</v>
      </c>
      <c r="C161" s="4">
        <f t="shared" si="15"/>
        <v>7.4812967581046053E-3</v>
      </c>
      <c r="D161" s="4">
        <f t="shared" si="16"/>
        <v>6.0367454068241289E-2</v>
      </c>
    </row>
    <row r="162" spans="1:4" x14ac:dyDescent="0.25">
      <c r="A162" s="3">
        <v>25689</v>
      </c>
      <c r="B162" s="2">
        <v>40.5</v>
      </c>
      <c r="C162" s="4">
        <f t="shared" si="15"/>
        <v>2.4752475247524774E-3</v>
      </c>
      <c r="D162" s="4">
        <f t="shared" si="16"/>
        <v>6.2992125984251857E-2</v>
      </c>
    </row>
    <row r="163" spans="1:4" x14ac:dyDescent="0.25">
      <c r="A163" s="3">
        <v>25720</v>
      </c>
      <c r="B163" s="2">
        <v>40.799999999999997</v>
      </c>
      <c r="C163" s="4">
        <f t="shared" si="15"/>
        <v>7.4074074074073071E-3</v>
      </c>
      <c r="D163" s="4">
        <f t="shared" si="16"/>
        <v>6.5274151436031325E-2</v>
      </c>
    </row>
    <row r="164" spans="1:4" x14ac:dyDescent="0.25">
      <c r="A164" s="3">
        <v>25750</v>
      </c>
      <c r="B164" s="2">
        <v>40.9</v>
      </c>
      <c r="C164" s="4">
        <f t="shared" si="15"/>
        <v>2.450980392156854E-3</v>
      </c>
      <c r="D164" s="4">
        <f t="shared" si="16"/>
        <v>6.2337662337662358E-2</v>
      </c>
    </row>
    <row r="165" spans="1:4" x14ac:dyDescent="0.25">
      <c r="A165" s="3">
        <v>25781</v>
      </c>
      <c r="B165" s="2">
        <v>41.1</v>
      </c>
      <c r="C165" s="4">
        <f t="shared" si="15"/>
        <v>4.8899755501223829E-3</v>
      </c>
      <c r="D165" s="4">
        <f t="shared" si="16"/>
        <v>6.201550387596888E-2</v>
      </c>
    </row>
    <row r="166" spans="1:4" x14ac:dyDescent="0.25">
      <c r="A166" s="3">
        <v>25812</v>
      </c>
      <c r="B166" s="2">
        <v>41.3</v>
      </c>
      <c r="C166" s="4">
        <f t="shared" si="15"/>
        <v>4.8661800486617945E-3</v>
      </c>
      <c r="D166" s="4">
        <f t="shared" si="16"/>
        <v>6.1696658097686319E-2</v>
      </c>
    </row>
    <row r="167" spans="1:4" x14ac:dyDescent="0.25">
      <c r="A167" s="3">
        <v>25842</v>
      </c>
      <c r="B167" s="2">
        <v>41.5</v>
      </c>
      <c r="C167" s="4">
        <f t="shared" si="15"/>
        <v>4.8426150121065881E-3</v>
      </c>
      <c r="D167" s="4">
        <f t="shared" si="16"/>
        <v>6.13810741687979E-2</v>
      </c>
    </row>
    <row r="168" spans="1:4" x14ac:dyDescent="0.25">
      <c r="A168" s="3">
        <v>25873</v>
      </c>
      <c r="B168" s="2">
        <v>41.8</v>
      </c>
      <c r="C168" s="4">
        <f t="shared" si="15"/>
        <v>7.2289156626506035E-3</v>
      </c>
      <c r="D168" s="4">
        <f t="shared" si="16"/>
        <v>6.6326530612244694E-2</v>
      </c>
    </row>
    <row r="169" spans="1:4" x14ac:dyDescent="0.25">
      <c r="A169" s="3">
        <v>25903</v>
      </c>
      <c r="B169" s="2">
        <v>42</v>
      </c>
      <c r="C169" s="4">
        <f t="shared" si="15"/>
        <v>4.784688995215447E-3</v>
      </c>
      <c r="D169" s="4">
        <f t="shared" si="16"/>
        <v>6.5989847715736127E-2</v>
      </c>
    </row>
    <row r="170" spans="1:4" x14ac:dyDescent="0.25">
      <c r="A170" s="3">
        <v>25934</v>
      </c>
      <c r="B170" s="2">
        <v>42.1</v>
      </c>
      <c r="C170" s="4">
        <f t="shared" si="15"/>
        <v>2.3809523809523725E-3</v>
      </c>
      <c r="D170" s="4">
        <f t="shared" si="16"/>
        <v>6.3131313131313149E-2</v>
      </c>
    </row>
    <row r="171" spans="1:4" x14ac:dyDescent="0.25">
      <c r="A171" s="3">
        <v>25965</v>
      </c>
      <c r="B171" s="2">
        <v>42.2</v>
      </c>
      <c r="C171" s="4">
        <f t="shared" si="15"/>
        <v>2.3752969121140222E-3</v>
      </c>
      <c r="D171" s="4">
        <f t="shared" si="16"/>
        <v>6.0301507537688481E-2</v>
      </c>
    </row>
    <row r="172" spans="1:4" x14ac:dyDescent="0.25">
      <c r="A172" s="3">
        <v>25993</v>
      </c>
      <c r="B172" s="2">
        <v>42.2</v>
      </c>
      <c r="C172" s="4">
        <f t="shared" si="15"/>
        <v>0</v>
      </c>
      <c r="D172" s="4">
        <f t="shared" si="16"/>
        <v>5.2369077306733125E-2</v>
      </c>
    </row>
    <row r="173" spans="1:4" x14ac:dyDescent="0.25">
      <c r="A173" s="3">
        <v>26024</v>
      </c>
      <c r="B173" s="2">
        <v>42.4</v>
      </c>
      <c r="C173" s="4">
        <f t="shared" si="15"/>
        <v>4.7393364928909332E-3</v>
      </c>
      <c r="D173" s="4">
        <f t="shared" si="16"/>
        <v>4.9504950495049549E-2</v>
      </c>
    </row>
    <row r="174" spans="1:4" x14ac:dyDescent="0.25">
      <c r="A174" s="3">
        <v>26054</v>
      </c>
      <c r="B174" s="2">
        <v>42.6</v>
      </c>
      <c r="C174" s="4">
        <f t="shared" si="15"/>
        <v>4.7169811320755262E-3</v>
      </c>
      <c r="D174" s="4">
        <f t="shared" si="16"/>
        <v>5.1851851851851816E-2</v>
      </c>
    </row>
    <row r="175" spans="1:4" x14ac:dyDescent="0.25">
      <c r="A175" s="3">
        <v>26085</v>
      </c>
      <c r="B175" s="2">
        <v>42.8</v>
      </c>
      <c r="C175" s="4">
        <f t="shared" si="15"/>
        <v>4.6948356807510194E-3</v>
      </c>
      <c r="D175" s="4">
        <f t="shared" si="16"/>
        <v>4.9019607843137303E-2</v>
      </c>
    </row>
    <row r="176" spans="1:4" x14ac:dyDescent="0.25">
      <c r="A176" s="3">
        <v>26115</v>
      </c>
      <c r="B176" s="2">
        <v>42.9</v>
      </c>
      <c r="C176" s="4">
        <f t="shared" si="15"/>
        <v>2.3364485981309802E-3</v>
      </c>
      <c r="D176" s="4">
        <f t="shared" si="16"/>
        <v>4.8899755501222497E-2</v>
      </c>
    </row>
    <row r="177" spans="1:4" x14ac:dyDescent="0.25">
      <c r="A177" s="3">
        <v>26146</v>
      </c>
      <c r="B177" s="2">
        <v>43</v>
      </c>
      <c r="C177" s="4">
        <f t="shared" si="15"/>
        <v>2.3310023310023631E-3</v>
      </c>
      <c r="D177" s="4">
        <f t="shared" si="16"/>
        <v>4.6228710462287159E-2</v>
      </c>
    </row>
    <row r="178" spans="1:4" x14ac:dyDescent="0.25">
      <c r="A178" s="3">
        <v>26177</v>
      </c>
      <c r="B178" s="2">
        <v>43</v>
      </c>
      <c r="C178" s="4">
        <f t="shared" si="15"/>
        <v>0</v>
      </c>
      <c r="D178" s="4">
        <f t="shared" si="16"/>
        <v>4.1162227602905554E-2</v>
      </c>
    </row>
    <row r="179" spans="1:4" x14ac:dyDescent="0.25">
      <c r="A179" s="3">
        <v>26207</v>
      </c>
      <c r="B179" s="2">
        <v>43.1</v>
      </c>
      <c r="C179" s="4">
        <f t="shared" si="15"/>
        <v>2.3255813953488857E-3</v>
      </c>
      <c r="D179" s="4">
        <f t="shared" si="16"/>
        <v>3.8554216867469959E-2</v>
      </c>
    </row>
    <row r="180" spans="1:4" x14ac:dyDescent="0.25">
      <c r="A180" s="3">
        <v>26238</v>
      </c>
      <c r="B180" s="2">
        <v>43.2</v>
      </c>
      <c r="C180" s="4">
        <f t="shared" si="15"/>
        <v>2.3201856148491462E-3</v>
      </c>
      <c r="D180" s="4">
        <f t="shared" si="16"/>
        <v>3.3492822966507241E-2</v>
      </c>
    </row>
    <row r="181" spans="1:4" x14ac:dyDescent="0.25">
      <c r="A181" s="3">
        <v>26268</v>
      </c>
      <c r="B181" s="2">
        <v>43.3</v>
      </c>
      <c r="C181" s="4">
        <f t="shared" si="15"/>
        <v>2.3148148148146586E-3</v>
      </c>
      <c r="D181" s="4">
        <f t="shared" si="16"/>
        <v>3.0952380952380842E-2</v>
      </c>
    </row>
    <row r="182" spans="1:4" x14ac:dyDescent="0.25">
      <c r="A182" s="3">
        <v>26299</v>
      </c>
      <c r="B182" s="2">
        <v>43.5</v>
      </c>
      <c r="C182" s="4">
        <f t="shared" si="15"/>
        <v>4.6189376443419583E-3</v>
      </c>
      <c r="D182" s="4">
        <f t="shared" si="16"/>
        <v>3.3254156769596088E-2</v>
      </c>
    </row>
    <row r="183" spans="1:4" x14ac:dyDescent="0.25">
      <c r="A183" s="3">
        <v>26330</v>
      </c>
      <c r="B183" s="2">
        <v>43.6</v>
      </c>
      <c r="C183" s="4">
        <f t="shared" si="15"/>
        <v>2.2988505747125743E-3</v>
      </c>
      <c r="D183" s="4">
        <f t="shared" si="16"/>
        <v>3.3175355450236976E-2</v>
      </c>
    </row>
    <row r="184" spans="1:4" x14ac:dyDescent="0.25">
      <c r="A184" s="3">
        <v>26359</v>
      </c>
      <c r="B184" s="2">
        <v>43.6</v>
      </c>
      <c r="C184" s="4">
        <f t="shared" si="15"/>
        <v>0</v>
      </c>
      <c r="D184" s="4">
        <f t="shared" si="16"/>
        <v>3.3175355450236976E-2</v>
      </c>
    </row>
    <row r="185" spans="1:4" x14ac:dyDescent="0.25">
      <c r="A185" s="3">
        <v>26390</v>
      </c>
      <c r="B185" s="2">
        <v>43.8</v>
      </c>
      <c r="C185" s="4">
        <f t="shared" si="15"/>
        <v>4.5871559633026138E-3</v>
      </c>
      <c r="D185" s="4">
        <f t="shared" si="16"/>
        <v>3.3018867924528239E-2</v>
      </c>
    </row>
    <row r="186" spans="1:4" x14ac:dyDescent="0.25">
      <c r="A186" s="3">
        <v>26420</v>
      </c>
      <c r="B186" s="2">
        <v>43.9</v>
      </c>
      <c r="C186" s="4">
        <f t="shared" si="15"/>
        <v>2.2831050228311334E-3</v>
      </c>
      <c r="D186" s="4">
        <f t="shared" si="16"/>
        <v>3.0516431924882514E-2</v>
      </c>
    </row>
    <row r="187" spans="1:4" x14ac:dyDescent="0.25">
      <c r="A187" s="3">
        <v>26451</v>
      </c>
      <c r="B187" s="2">
        <v>44</v>
      </c>
      <c r="C187" s="4">
        <f t="shared" si="15"/>
        <v>2.277904328018332E-3</v>
      </c>
      <c r="D187" s="4">
        <f t="shared" si="16"/>
        <v>2.8037383177570208E-2</v>
      </c>
    </row>
    <row r="188" spans="1:4" x14ac:dyDescent="0.25">
      <c r="A188" s="3">
        <v>26481</v>
      </c>
      <c r="B188" s="2">
        <v>44.1</v>
      </c>
      <c r="C188" s="4">
        <f t="shared" si="15"/>
        <v>2.2727272727272041E-3</v>
      </c>
      <c r="D188" s="4">
        <f t="shared" si="16"/>
        <v>2.7972027972028135E-2</v>
      </c>
    </row>
    <row r="189" spans="1:4" x14ac:dyDescent="0.25">
      <c r="A189" s="3">
        <v>26512</v>
      </c>
      <c r="B189" s="2">
        <v>44.3</v>
      </c>
      <c r="C189" s="4">
        <f t="shared" si="15"/>
        <v>4.5351473922901064E-3</v>
      </c>
      <c r="D189" s="4">
        <f t="shared" si="16"/>
        <v>3.0232558139534849E-2</v>
      </c>
    </row>
    <row r="190" spans="1:4" x14ac:dyDescent="0.25">
      <c r="A190" s="3">
        <v>26543</v>
      </c>
      <c r="B190" s="2">
        <v>44.3</v>
      </c>
      <c r="C190" s="4">
        <f t="shared" si="15"/>
        <v>0</v>
      </c>
      <c r="D190" s="4">
        <f t="shared" si="16"/>
        <v>3.0232558139534849E-2</v>
      </c>
    </row>
    <row r="191" spans="1:4" x14ac:dyDescent="0.25">
      <c r="A191" s="3">
        <v>26573</v>
      </c>
      <c r="B191" s="2">
        <v>44.4</v>
      </c>
      <c r="C191" s="4">
        <f t="shared" si="15"/>
        <v>2.2573363431150906E-3</v>
      </c>
      <c r="D191" s="4">
        <f t="shared" si="16"/>
        <v>3.0162412993039345E-2</v>
      </c>
    </row>
    <row r="192" spans="1:4" x14ac:dyDescent="0.25">
      <c r="A192" s="3">
        <v>26604</v>
      </c>
      <c r="B192" s="2">
        <v>44.4</v>
      </c>
      <c r="C192" s="4">
        <f t="shared" si="15"/>
        <v>0</v>
      </c>
      <c r="D192" s="4">
        <f t="shared" si="16"/>
        <v>2.7777777777777679E-2</v>
      </c>
    </row>
    <row r="193" spans="1:4" x14ac:dyDescent="0.25">
      <c r="A193" s="3">
        <v>26634</v>
      </c>
      <c r="B193" s="2">
        <v>44.6</v>
      </c>
      <c r="C193" s="4">
        <f t="shared" si="15"/>
        <v>4.5045045045044585E-3</v>
      </c>
      <c r="D193" s="4">
        <f t="shared" si="16"/>
        <v>3.0023094688221841E-2</v>
      </c>
    </row>
    <row r="194" spans="1:4" x14ac:dyDescent="0.25">
      <c r="A194" s="3">
        <v>26665</v>
      </c>
      <c r="B194" s="2">
        <v>44.6</v>
      </c>
      <c r="C194" s="4">
        <f t="shared" si="15"/>
        <v>0</v>
      </c>
      <c r="D194" s="4">
        <f t="shared" si="16"/>
        <v>2.5287356321839205E-2</v>
      </c>
    </row>
    <row r="195" spans="1:4" x14ac:dyDescent="0.25">
      <c r="A195" s="3">
        <v>26696</v>
      </c>
      <c r="B195" s="2">
        <v>44.8</v>
      </c>
      <c r="C195" s="4">
        <f t="shared" si="15"/>
        <v>4.484304932735439E-3</v>
      </c>
      <c r="D195" s="4">
        <f t="shared" si="16"/>
        <v>2.7522935779816349E-2</v>
      </c>
    </row>
    <row r="196" spans="1:4" x14ac:dyDescent="0.25">
      <c r="A196" s="3">
        <v>26724</v>
      </c>
      <c r="B196" s="2">
        <v>45</v>
      </c>
      <c r="C196" s="4">
        <f t="shared" ref="C196:C259" si="17">B196/B195-1</f>
        <v>4.4642857142858094E-3</v>
      </c>
      <c r="D196" s="4">
        <f t="shared" si="16"/>
        <v>3.2110091743119185E-2</v>
      </c>
    </row>
    <row r="197" spans="1:4" x14ac:dyDescent="0.25">
      <c r="A197" s="3">
        <v>26755</v>
      </c>
      <c r="B197" s="2">
        <v>45.1</v>
      </c>
      <c r="C197" s="4">
        <f t="shared" si="17"/>
        <v>2.2222222222223476E-3</v>
      </c>
      <c r="D197" s="4">
        <f t="shared" si="16"/>
        <v>2.9680365296803846E-2</v>
      </c>
    </row>
    <row r="198" spans="1:4" x14ac:dyDescent="0.25">
      <c r="A198" s="3">
        <v>26785</v>
      </c>
      <c r="B198" s="2">
        <v>45.3</v>
      </c>
      <c r="C198" s="4">
        <f t="shared" si="17"/>
        <v>4.4345898004434225E-3</v>
      </c>
      <c r="D198" s="4">
        <f t="shared" si="16"/>
        <v>3.1890660592255093E-2</v>
      </c>
    </row>
    <row r="199" spans="1:4" x14ac:dyDescent="0.25">
      <c r="A199" s="3">
        <v>26816</v>
      </c>
      <c r="B199" s="2">
        <v>45.4</v>
      </c>
      <c r="C199" s="4">
        <f t="shared" si="17"/>
        <v>2.2075055187638082E-3</v>
      </c>
      <c r="D199" s="4">
        <f t="shared" si="16"/>
        <v>3.1818181818181746E-2</v>
      </c>
    </row>
    <row r="200" spans="1:4" x14ac:dyDescent="0.25">
      <c r="A200" s="3">
        <v>26846</v>
      </c>
      <c r="B200" s="2">
        <v>45.5</v>
      </c>
      <c r="C200" s="4">
        <f t="shared" si="17"/>
        <v>2.2026431718062955E-3</v>
      </c>
      <c r="D200" s="4">
        <f t="shared" si="16"/>
        <v>3.1746031746031633E-2</v>
      </c>
    </row>
    <row r="201" spans="1:4" x14ac:dyDescent="0.25">
      <c r="A201" s="3">
        <v>26877</v>
      </c>
      <c r="B201" s="2">
        <v>45.7</v>
      </c>
      <c r="C201" s="4">
        <f t="shared" si="17"/>
        <v>4.39560439560438E-3</v>
      </c>
      <c r="D201" s="4">
        <f t="shared" si="16"/>
        <v>3.1602708803611934E-2</v>
      </c>
    </row>
    <row r="202" spans="1:4" x14ac:dyDescent="0.25">
      <c r="A202" s="3">
        <v>26908</v>
      </c>
      <c r="B202" s="2">
        <v>46</v>
      </c>
      <c r="C202" s="4">
        <f t="shared" si="17"/>
        <v>6.5645514223193757E-3</v>
      </c>
      <c r="D202" s="4">
        <f t="shared" si="16"/>
        <v>3.8374717832957206E-2</v>
      </c>
    </row>
    <row r="203" spans="1:4" x14ac:dyDescent="0.25">
      <c r="A203" s="3">
        <v>26938</v>
      </c>
      <c r="B203" s="2">
        <v>46.3</v>
      </c>
      <c r="C203" s="4">
        <f t="shared" si="17"/>
        <v>6.5217391304346339E-3</v>
      </c>
      <c r="D203" s="4">
        <f t="shared" si="16"/>
        <v>4.2792792792792689E-2</v>
      </c>
    </row>
    <row r="204" spans="1:4" x14ac:dyDescent="0.25">
      <c r="A204" s="3">
        <v>26969</v>
      </c>
      <c r="B204" s="2">
        <v>46.5</v>
      </c>
      <c r="C204" s="4">
        <f t="shared" si="17"/>
        <v>4.3196544276458138E-3</v>
      </c>
      <c r="D204" s="4">
        <f t="shared" si="16"/>
        <v>4.7297297297297369E-2</v>
      </c>
    </row>
    <row r="205" spans="1:4" x14ac:dyDescent="0.25">
      <c r="A205" s="3">
        <v>26999</v>
      </c>
      <c r="B205" s="2">
        <v>46.7</v>
      </c>
      <c r="C205" s="4">
        <f t="shared" si="17"/>
        <v>4.3010752688172893E-3</v>
      </c>
      <c r="D205" s="4">
        <f t="shared" si="16"/>
        <v>4.7085201793721998E-2</v>
      </c>
    </row>
    <row r="206" spans="1:4" x14ac:dyDescent="0.25">
      <c r="A206" s="3">
        <v>27030</v>
      </c>
      <c r="B206" s="2">
        <v>46.9</v>
      </c>
      <c r="C206" s="4">
        <f t="shared" si="17"/>
        <v>4.2826552462524869E-3</v>
      </c>
      <c r="D206" s="4">
        <f t="shared" si="16"/>
        <v>5.1569506726457437E-2</v>
      </c>
    </row>
    <row r="207" spans="1:4" x14ac:dyDescent="0.25">
      <c r="A207" s="3">
        <v>27061</v>
      </c>
      <c r="B207" s="2">
        <v>47.2</v>
      </c>
      <c r="C207" s="4">
        <f t="shared" si="17"/>
        <v>6.3965884861407751E-3</v>
      </c>
      <c r="D207" s="4">
        <f t="shared" ref="D207:D270" si="18">B207/B195-1</f>
        <v>5.3571428571428603E-2</v>
      </c>
    </row>
    <row r="208" spans="1:4" x14ac:dyDescent="0.25">
      <c r="A208" s="3">
        <v>27089</v>
      </c>
      <c r="B208" s="2">
        <v>47.6</v>
      </c>
      <c r="C208" s="4">
        <f t="shared" si="17"/>
        <v>8.4745762711864181E-3</v>
      </c>
      <c r="D208" s="4">
        <f t="shared" si="18"/>
        <v>5.7777777777777706E-2</v>
      </c>
    </row>
    <row r="209" spans="1:4" x14ac:dyDescent="0.25">
      <c r="A209" s="3">
        <v>27120</v>
      </c>
      <c r="B209" s="2">
        <v>47.9</v>
      </c>
      <c r="C209" s="4">
        <f t="shared" si="17"/>
        <v>6.302521008403339E-3</v>
      </c>
      <c r="D209" s="4">
        <f t="shared" si="18"/>
        <v>6.208425720620836E-2</v>
      </c>
    </row>
    <row r="210" spans="1:4" x14ac:dyDescent="0.25">
      <c r="A210" s="3">
        <v>27150</v>
      </c>
      <c r="B210" s="2">
        <v>48.5</v>
      </c>
      <c r="C210" s="4">
        <f t="shared" si="17"/>
        <v>1.2526096033403045E-2</v>
      </c>
      <c r="D210" s="4">
        <f t="shared" si="18"/>
        <v>7.064017660044164E-2</v>
      </c>
    </row>
    <row r="211" spans="1:4" x14ac:dyDescent="0.25">
      <c r="A211" s="3">
        <v>27181</v>
      </c>
      <c r="B211" s="2">
        <v>49</v>
      </c>
      <c r="C211" s="4">
        <f t="shared" si="17"/>
        <v>1.0309278350515427E-2</v>
      </c>
      <c r="D211" s="4">
        <f t="shared" si="18"/>
        <v>7.9295154185021977E-2</v>
      </c>
    </row>
    <row r="212" spans="1:4" x14ac:dyDescent="0.25">
      <c r="A212" s="3">
        <v>27211</v>
      </c>
      <c r="B212" s="2">
        <v>49.5</v>
      </c>
      <c r="C212" s="4">
        <f t="shared" si="17"/>
        <v>1.0204081632652962E-2</v>
      </c>
      <c r="D212" s="4">
        <f t="shared" si="18"/>
        <v>8.7912087912087822E-2</v>
      </c>
    </row>
    <row r="213" spans="1:4" x14ac:dyDescent="0.25">
      <c r="A213" s="3">
        <v>27242</v>
      </c>
      <c r="B213" s="2">
        <v>50.2</v>
      </c>
      <c r="C213" s="4">
        <f t="shared" si="17"/>
        <v>1.4141414141414232E-2</v>
      </c>
      <c r="D213" s="4">
        <f t="shared" si="18"/>
        <v>9.846827133479219E-2</v>
      </c>
    </row>
    <row r="214" spans="1:4" x14ac:dyDescent="0.25">
      <c r="A214" s="3">
        <v>27273</v>
      </c>
      <c r="B214" s="2">
        <v>50.7</v>
      </c>
      <c r="C214" s="4">
        <f t="shared" si="17"/>
        <v>9.960159362549792E-3</v>
      </c>
      <c r="D214" s="4">
        <f t="shared" si="18"/>
        <v>0.10217391304347823</v>
      </c>
    </row>
    <row r="215" spans="1:4" x14ac:dyDescent="0.25">
      <c r="A215" s="3">
        <v>27303</v>
      </c>
      <c r="B215" s="2">
        <v>51.2</v>
      </c>
      <c r="C215" s="4">
        <f t="shared" si="17"/>
        <v>9.8619329388560661E-3</v>
      </c>
      <c r="D215" s="4">
        <f t="shared" si="18"/>
        <v>0.10583153347732188</v>
      </c>
    </row>
    <row r="216" spans="1:4" x14ac:dyDescent="0.25">
      <c r="A216" s="3">
        <v>27334</v>
      </c>
      <c r="B216" s="2">
        <v>51.6</v>
      </c>
      <c r="C216" s="4">
        <f t="shared" si="17"/>
        <v>7.8125E-3</v>
      </c>
      <c r="D216" s="4">
        <f t="shared" si="18"/>
        <v>0.10967741935483866</v>
      </c>
    </row>
    <row r="217" spans="1:4" x14ac:dyDescent="0.25">
      <c r="A217" s="3">
        <v>27364</v>
      </c>
      <c r="B217" s="2">
        <v>52</v>
      </c>
      <c r="C217" s="4">
        <f t="shared" si="17"/>
        <v>7.7519379844961378E-3</v>
      </c>
      <c r="D217" s="4">
        <f t="shared" si="18"/>
        <v>0.1134903640256959</v>
      </c>
    </row>
    <row r="218" spans="1:4" x14ac:dyDescent="0.25">
      <c r="A218" s="3">
        <v>27395</v>
      </c>
      <c r="B218" s="2">
        <v>52.3</v>
      </c>
      <c r="C218" s="4">
        <f t="shared" si="17"/>
        <v>5.7692307692307487E-3</v>
      </c>
      <c r="D218" s="4">
        <f t="shared" si="18"/>
        <v>0.11513859275053306</v>
      </c>
    </row>
    <row r="219" spans="1:4" x14ac:dyDescent="0.25">
      <c r="A219" s="3">
        <v>27426</v>
      </c>
      <c r="B219" s="2">
        <v>52.8</v>
      </c>
      <c r="C219" s="4">
        <f t="shared" si="17"/>
        <v>9.5602294455066072E-3</v>
      </c>
      <c r="D219" s="4">
        <f t="shared" si="18"/>
        <v>0.11864406779661008</v>
      </c>
    </row>
    <row r="220" spans="1:4" x14ac:dyDescent="0.25">
      <c r="A220" s="3">
        <v>27454</v>
      </c>
      <c r="B220" s="2">
        <v>53</v>
      </c>
      <c r="C220" s="4">
        <f t="shared" si="17"/>
        <v>3.7878787878788955E-3</v>
      </c>
      <c r="D220" s="4">
        <f t="shared" si="18"/>
        <v>0.11344537815126055</v>
      </c>
    </row>
    <row r="221" spans="1:4" x14ac:dyDescent="0.25">
      <c r="A221" s="3">
        <v>27485</v>
      </c>
      <c r="B221" s="2">
        <v>53.3</v>
      </c>
      <c r="C221" s="4">
        <f t="shared" si="17"/>
        <v>5.6603773584904538E-3</v>
      </c>
      <c r="D221" s="4">
        <f t="shared" si="18"/>
        <v>0.11273486430062629</v>
      </c>
    </row>
    <row r="222" spans="1:4" x14ac:dyDescent="0.25">
      <c r="A222" s="3">
        <v>27515</v>
      </c>
      <c r="B222" s="2">
        <v>53.5</v>
      </c>
      <c r="C222" s="4">
        <f t="shared" si="17"/>
        <v>3.7523452157599557E-3</v>
      </c>
      <c r="D222" s="4">
        <f t="shared" si="18"/>
        <v>0.10309278350515472</v>
      </c>
    </row>
    <row r="223" spans="1:4" x14ac:dyDescent="0.25">
      <c r="A223" s="3">
        <v>27546</v>
      </c>
      <c r="B223" s="2">
        <v>53.8</v>
      </c>
      <c r="C223" s="4">
        <f t="shared" si="17"/>
        <v>5.6074766355138639E-3</v>
      </c>
      <c r="D223" s="4">
        <f t="shared" si="18"/>
        <v>9.795918367346923E-2</v>
      </c>
    </row>
    <row r="224" spans="1:4" x14ac:dyDescent="0.25">
      <c r="A224" s="3">
        <v>27576</v>
      </c>
      <c r="B224" s="2">
        <v>54</v>
      </c>
      <c r="C224" s="4">
        <f t="shared" si="17"/>
        <v>3.7174721189592308E-3</v>
      </c>
      <c r="D224" s="4">
        <f t="shared" si="18"/>
        <v>9.0909090909090828E-2</v>
      </c>
    </row>
    <row r="225" spans="1:4" x14ac:dyDescent="0.25">
      <c r="A225" s="3">
        <v>27607</v>
      </c>
      <c r="B225" s="2">
        <v>54.2</v>
      </c>
      <c r="C225" s="4">
        <f t="shared" si="17"/>
        <v>3.7037037037037646E-3</v>
      </c>
      <c r="D225" s="4">
        <f t="shared" si="18"/>
        <v>7.9681274900398336E-2</v>
      </c>
    </row>
    <row r="226" spans="1:4" x14ac:dyDescent="0.25">
      <c r="A226" s="3">
        <v>27638</v>
      </c>
      <c r="B226" s="2">
        <v>54.5</v>
      </c>
      <c r="C226" s="4">
        <f t="shared" si="17"/>
        <v>5.5350553505535416E-3</v>
      </c>
      <c r="D226" s="4">
        <f t="shared" si="18"/>
        <v>7.4950690335305659E-2</v>
      </c>
    </row>
    <row r="227" spans="1:4" x14ac:dyDescent="0.25">
      <c r="A227" s="3">
        <v>27668</v>
      </c>
      <c r="B227" s="2">
        <v>54.8</v>
      </c>
      <c r="C227" s="4">
        <f t="shared" si="17"/>
        <v>5.5045871559633586E-3</v>
      </c>
      <c r="D227" s="4">
        <f t="shared" si="18"/>
        <v>7.0312499999999778E-2</v>
      </c>
    </row>
    <row r="228" spans="1:4" x14ac:dyDescent="0.25">
      <c r="A228" s="3">
        <v>27699</v>
      </c>
      <c r="B228" s="2">
        <v>55.2</v>
      </c>
      <c r="C228" s="4">
        <f t="shared" si="17"/>
        <v>7.2992700729928028E-3</v>
      </c>
      <c r="D228" s="4">
        <f t="shared" si="18"/>
        <v>6.976744186046524E-2</v>
      </c>
    </row>
    <row r="229" spans="1:4" x14ac:dyDescent="0.25">
      <c r="A229" s="3">
        <v>27729</v>
      </c>
      <c r="B229" s="2">
        <v>55.5</v>
      </c>
      <c r="C229" s="4">
        <f t="shared" si="17"/>
        <v>5.4347826086955653E-3</v>
      </c>
      <c r="D229" s="4">
        <f t="shared" si="18"/>
        <v>6.7307692307692291E-2</v>
      </c>
    </row>
    <row r="230" spans="1:4" x14ac:dyDescent="0.25">
      <c r="A230" s="3">
        <v>27760</v>
      </c>
      <c r="B230" s="2">
        <v>55.9</v>
      </c>
      <c r="C230" s="4">
        <f t="shared" si="17"/>
        <v>7.2072072072071336E-3</v>
      </c>
      <c r="D230" s="4">
        <f t="shared" si="18"/>
        <v>6.8833652007648238E-2</v>
      </c>
    </row>
    <row r="231" spans="1:4" x14ac:dyDescent="0.25">
      <c r="A231" s="3">
        <v>27791</v>
      </c>
      <c r="B231" s="2">
        <v>56.2</v>
      </c>
      <c r="C231" s="4">
        <f t="shared" si="17"/>
        <v>5.3667262969590013E-3</v>
      </c>
      <c r="D231" s="4">
        <f t="shared" si="18"/>
        <v>6.4393939393939448E-2</v>
      </c>
    </row>
    <row r="232" spans="1:4" x14ac:dyDescent="0.25">
      <c r="A232" s="3">
        <v>27820</v>
      </c>
      <c r="B232" s="2">
        <v>56.5</v>
      </c>
      <c r="C232" s="4">
        <f t="shared" si="17"/>
        <v>5.3380782918148739E-3</v>
      </c>
      <c r="D232" s="4">
        <f t="shared" si="18"/>
        <v>6.60377358490567E-2</v>
      </c>
    </row>
    <row r="233" spans="1:4" x14ac:dyDescent="0.25">
      <c r="A233" s="3">
        <v>27851</v>
      </c>
      <c r="B233" s="2">
        <v>56.7</v>
      </c>
      <c r="C233" s="4">
        <f t="shared" si="17"/>
        <v>3.5398230088496963E-3</v>
      </c>
      <c r="D233" s="4">
        <f t="shared" si="18"/>
        <v>6.3789868667917471E-2</v>
      </c>
    </row>
    <row r="234" spans="1:4" x14ac:dyDescent="0.25">
      <c r="A234" s="3">
        <v>27881</v>
      </c>
      <c r="B234" s="2">
        <v>57</v>
      </c>
      <c r="C234" s="4">
        <f t="shared" si="17"/>
        <v>5.2910052910053462E-3</v>
      </c>
      <c r="D234" s="4">
        <f t="shared" si="18"/>
        <v>6.5420560747663448E-2</v>
      </c>
    </row>
    <row r="235" spans="1:4" x14ac:dyDescent="0.25">
      <c r="A235" s="3">
        <v>27912</v>
      </c>
      <c r="B235" s="2">
        <v>57.2</v>
      </c>
      <c r="C235" s="4">
        <f t="shared" si="17"/>
        <v>3.5087719298245723E-3</v>
      </c>
      <c r="D235" s="4">
        <f t="shared" si="18"/>
        <v>6.3197026022304925E-2</v>
      </c>
    </row>
    <row r="236" spans="1:4" x14ac:dyDescent="0.25">
      <c r="A236" s="3">
        <v>27942</v>
      </c>
      <c r="B236" s="2">
        <v>57.6</v>
      </c>
      <c r="C236" s="4">
        <f t="shared" si="17"/>
        <v>6.9930069930068672E-3</v>
      </c>
      <c r="D236" s="4">
        <f t="shared" si="18"/>
        <v>6.6666666666666652E-2</v>
      </c>
    </row>
    <row r="237" spans="1:4" x14ac:dyDescent="0.25">
      <c r="A237" s="3">
        <v>27973</v>
      </c>
      <c r="B237" s="2">
        <v>57.9</v>
      </c>
      <c r="C237" s="4">
        <f t="shared" si="17"/>
        <v>5.2083333333332593E-3</v>
      </c>
      <c r="D237" s="4">
        <f t="shared" si="18"/>
        <v>6.8265682656826421E-2</v>
      </c>
    </row>
    <row r="238" spans="1:4" x14ac:dyDescent="0.25">
      <c r="A238" s="3">
        <v>28004</v>
      </c>
      <c r="B238" s="2">
        <v>58.2</v>
      </c>
      <c r="C238" s="4">
        <f t="shared" si="17"/>
        <v>5.1813471502590858E-3</v>
      </c>
      <c r="D238" s="4">
        <f t="shared" si="18"/>
        <v>6.7889908256880682E-2</v>
      </c>
    </row>
    <row r="239" spans="1:4" x14ac:dyDescent="0.25">
      <c r="A239" s="3">
        <v>28034</v>
      </c>
      <c r="B239" s="2">
        <v>58.5</v>
      </c>
      <c r="C239" s="4">
        <f t="shared" si="17"/>
        <v>5.1546391752577136E-3</v>
      </c>
      <c r="D239" s="4">
        <f t="shared" si="18"/>
        <v>6.7518248175182594E-2</v>
      </c>
    </row>
    <row r="240" spans="1:4" x14ac:dyDescent="0.25">
      <c r="A240" s="3">
        <v>28065</v>
      </c>
      <c r="B240" s="2">
        <v>58.7</v>
      </c>
      <c r="C240" s="4">
        <f t="shared" si="17"/>
        <v>3.4188034188034067E-3</v>
      </c>
      <c r="D240" s="4">
        <f t="shared" si="18"/>
        <v>6.3405797101449224E-2</v>
      </c>
    </row>
    <row r="241" spans="1:4" x14ac:dyDescent="0.25">
      <c r="A241" s="3">
        <v>28095</v>
      </c>
      <c r="B241" s="2">
        <v>58.9</v>
      </c>
      <c r="C241" s="4">
        <f t="shared" si="17"/>
        <v>3.4071550255536653E-3</v>
      </c>
      <c r="D241" s="4">
        <f t="shared" si="18"/>
        <v>6.1261261261261302E-2</v>
      </c>
    </row>
    <row r="242" spans="1:4" x14ac:dyDescent="0.25">
      <c r="A242" s="3">
        <v>28126</v>
      </c>
      <c r="B242" s="2">
        <v>59.3</v>
      </c>
      <c r="C242" s="4">
        <f t="shared" si="17"/>
        <v>6.7911714770798604E-3</v>
      </c>
      <c r="D242" s="4">
        <f t="shared" si="18"/>
        <v>6.0822898032200312E-2</v>
      </c>
    </row>
    <row r="243" spans="1:4" x14ac:dyDescent="0.25">
      <c r="A243" s="3">
        <v>28157</v>
      </c>
      <c r="B243" s="2">
        <v>59.7</v>
      </c>
      <c r="C243" s="4">
        <f t="shared" si="17"/>
        <v>6.7453625632378778E-3</v>
      </c>
      <c r="D243" s="4">
        <f t="shared" si="18"/>
        <v>6.2277580071174343E-2</v>
      </c>
    </row>
    <row r="244" spans="1:4" x14ac:dyDescent="0.25">
      <c r="A244" s="3">
        <v>28185</v>
      </c>
      <c r="B244" s="2">
        <v>60</v>
      </c>
      <c r="C244" s="4">
        <f t="shared" si="17"/>
        <v>5.0251256281406143E-3</v>
      </c>
      <c r="D244" s="4">
        <f t="shared" si="18"/>
        <v>6.1946902654867353E-2</v>
      </c>
    </row>
    <row r="245" spans="1:4" x14ac:dyDescent="0.25">
      <c r="A245" s="3">
        <v>28216</v>
      </c>
      <c r="B245" s="2">
        <v>60.3</v>
      </c>
      <c r="C245" s="4">
        <f t="shared" si="17"/>
        <v>4.9999999999998934E-3</v>
      </c>
      <c r="D245" s="4">
        <f t="shared" si="18"/>
        <v>6.3492063492063489E-2</v>
      </c>
    </row>
    <row r="246" spans="1:4" x14ac:dyDescent="0.25">
      <c r="A246" s="3">
        <v>28246</v>
      </c>
      <c r="B246" s="2">
        <v>60.6</v>
      </c>
      <c r="C246" s="4">
        <f t="shared" si="17"/>
        <v>4.9751243781095411E-3</v>
      </c>
      <c r="D246" s="4">
        <f t="shared" si="18"/>
        <v>6.315789473684208E-2</v>
      </c>
    </row>
    <row r="247" spans="1:4" x14ac:dyDescent="0.25">
      <c r="A247" s="3">
        <v>28277</v>
      </c>
      <c r="B247" s="2">
        <v>61</v>
      </c>
      <c r="C247" s="4">
        <f t="shared" si="17"/>
        <v>6.6006600660066805E-3</v>
      </c>
      <c r="D247" s="4">
        <f t="shared" si="18"/>
        <v>6.643356643356646E-2</v>
      </c>
    </row>
    <row r="248" spans="1:4" x14ac:dyDescent="0.25">
      <c r="A248" s="3">
        <v>28307</v>
      </c>
      <c r="B248" s="2">
        <v>61.2</v>
      </c>
      <c r="C248" s="4">
        <f t="shared" si="17"/>
        <v>3.2786885245901232E-3</v>
      </c>
      <c r="D248" s="4">
        <f t="shared" si="18"/>
        <v>6.25E-2</v>
      </c>
    </row>
    <row r="249" spans="1:4" x14ac:dyDescent="0.25">
      <c r="A249" s="3">
        <v>28338</v>
      </c>
      <c r="B249" s="2">
        <v>61.5</v>
      </c>
      <c r="C249" s="4">
        <f t="shared" si="17"/>
        <v>4.9019607843137081E-3</v>
      </c>
      <c r="D249" s="4">
        <f t="shared" si="18"/>
        <v>6.2176165803108807E-2</v>
      </c>
    </row>
    <row r="250" spans="1:4" x14ac:dyDescent="0.25">
      <c r="A250" s="3">
        <v>28369</v>
      </c>
      <c r="B250" s="2">
        <v>61.8</v>
      </c>
      <c r="C250" s="4">
        <f t="shared" si="17"/>
        <v>4.8780487804878092E-3</v>
      </c>
      <c r="D250" s="4">
        <f t="shared" si="18"/>
        <v>6.1855670103092786E-2</v>
      </c>
    </row>
    <row r="251" spans="1:4" x14ac:dyDescent="0.25">
      <c r="A251" s="3">
        <v>28399</v>
      </c>
      <c r="B251" s="2">
        <v>62</v>
      </c>
      <c r="C251" s="4">
        <f t="shared" si="17"/>
        <v>3.2362459546926292E-3</v>
      </c>
      <c r="D251" s="4">
        <f t="shared" si="18"/>
        <v>5.9829059829059839E-2</v>
      </c>
    </row>
    <row r="252" spans="1:4" x14ac:dyDescent="0.25">
      <c r="A252" s="3">
        <v>28430</v>
      </c>
      <c r="B252" s="2">
        <v>62.3</v>
      </c>
      <c r="C252" s="4">
        <f t="shared" si="17"/>
        <v>4.8387096774193949E-3</v>
      </c>
      <c r="D252" s="4">
        <f t="shared" si="18"/>
        <v>6.1328790459965754E-2</v>
      </c>
    </row>
    <row r="253" spans="1:4" x14ac:dyDescent="0.25">
      <c r="A253" s="3">
        <v>28460</v>
      </c>
      <c r="B253" s="2">
        <v>62.7</v>
      </c>
      <c r="C253" s="4">
        <f t="shared" si="17"/>
        <v>6.4205457463886173E-3</v>
      </c>
      <c r="D253" s="4">
        <f t="shared" si="18"/>
        <v>6.4516129032258229E-2</v>
      </c>
    </row>
    <row r="254" spans="1:4" x14ac:dyDescent="0.25">
      <c r="A254" s="3">
        <v>28491</v>
      </c>
      <c r="B254" s="2">
        <v>63.1</v>
      </c>
      <c r="C254" s="4">
        <f t="shared" si="17"/>
        <v>6.3795853269537073E-3</v>
      </c>
      <c r="D254" s="4">
        <f t="shared" si="18"/>
        <v>6.4080944350758839E-2</v>
      </c>
    </row>
    <row r="255" spans="1:4" x14ac:dyDescent="0.25">
      <c r="A255" s="3">
        <v>28522</v>
      </c>
      <c r="B255" s="2">
        <v>63.4</v>
      </c>
      <c r="C255" s="4">
        <f t="shared" si="17"/>
        <v>4.7543581616480424E-3</v>
      </c>
      <c r="D255" s="4">
        <f t="shared" si="18"/>
        <v>6.1976549413735205E-2</v>
      </c>
    </row>
    <row r="256" spans="1:4" x14ac:dyDescent="0.25">
      <c r="A256" s="3">
        <v>28550</v>
      </c>
      <c r="B256" s="2">
        <v>63.8</v>
      </c>
      <c r="C256" s="4">
        <f t="shared" si="17"/>
        <v>6.3091482649841879E-3</v>
      </c>
      <c r="D256" s="4">
        <f t="shared" si="18"/>
        <v>6.3333333333333242E-2</v>
      </c>
    </row>
    <row r="257" spans="1:4" x14ac:dyDescent="0.25">
      <c r="A257" s="3">
        <v>28581</v>
      </c>
      <c r="B257" s="2">
        <v>64.3</v>
      </c>
      <c r="C257" s="4">
        <f t="shared" si="17"/>
        <v>7.8369905956112706E-3</v>
      </c>
      <c r="D257" s="4">
        <f t="shared" si="18"/>
        <v>6.6334991708125957E-2</v>
      </c>
    </row>
    <row r="258" spans="1:4" x14ac:dyDescent="0.25">
      <c r="A258" s="3">
        <v>28611</v>
      </c>
      <c r="B258" s="2">
        <v>64.7</v>
      </c>
      <c r="C258" s="4">
        <f t="shared" si="17"/>
        <v>6.2208398133749565E-3</v>
      </c>
      <c r="D258" s="4">
        <f t="shared" si="18"/>
        <v>6.7656765676567643E-2</v>
      </c>
    </row>
    <row r="259" spans="1:4" x14ac:dyDescent="0.25">
      <c r="A259" s="3">
        <v>28642</v>
      </c>
      <c r="B259" s="2">
        <v>65.2</v>
      </c>
      <c r="C259" s="4">
        <f t="shared" si="17"/>
        <v>7.7279752704790816E-3</v>
      </c>
      <c r="D259" s="4">
        <f t="shared" si="18"/>
        <v>6.8852459016393475E-2</v>
      </c>
    </row>
    <row r="260" spans="1:4" x14ac:dyDescent="0.25">
      <c r="A260" s="3">
        <v>28672</v>
      </c>
      <c r="B260" s="2">
        <v>65.599999999999994</v>
      </c>
      <c r="C260" s="4">
        <f t="shared" ref="C260:C323" si="19">B260/B259-1</f>
        <v>6.1349693251533388E-3</v>
      </c>
      <c r="D260" s="4">
        <f t="shared" si="18"/>
        <v>7.1895424836601274E-2</v>
      </c>
    </row>
    <row r="261" spans="1:4" x14ac:dyDescent="0.25">
      <c r="A261" s="3">
        <v>28703</v>
      </c>
      <c r="B261" s="2">
        <v>66.099999999999994</v>
      </c>
      <c r="C261" s="4">
        <f t="shared" si="19"/>
        <v>7.6219512195121464E-3</v>
      </c>
      <c r="D261" s="4">
        <f t="shared" si="18"/>
        <v>7.4796747967479593E-2</v>
      </c>
    </row>
    <row r="262" spans="1:4" x14ac:dyDescent="0.25">
      <c r="A262" s="3">
        <v>28734</v>
      </c>
      <c r="B262" s="2">
        <v>66.7</v>
      </c>
      <c r="C262" s="4">
        <f t="shared" si="19"/>
        <v>9.0771558245084094E-3</v>
      </c>
      <c r="D262" s="4">
        <f t="shared" si="18"/>
        <v>7.928802588996775E-2</v>
      </c>
    </row>
    <row r="263" spans="1:4" x14ac:dyDescent="0.25">
      <c r="A263" s="3">
        <v>28764</v>
      </c>
      <c r="B263" s="2">
        <v>67.2</v>
      </c>
      <c r="C263" s="4">
        <f t="shared" si="19"/>
        <v>7.496251874062887E-3</v>
      </c>
      <c r="D263" s="4">
        <f t="shared" si="18"/>
        <v>8.3870967741935587E-2</v>
      </c>
    </row>
    <row r="264" spans="1:4" x14ac:dyDescent="0.25">
      <c r="A264" s="3">
        <v>28795</v>
      </c>
      <c r="B264" s="2">
        <v>67.599999999999994</v>
      </c>
      <c r="C264" s="4">
        <f t="shared" si="19"/>
        <v>5.9523809523809312E-3</v>
      </c>
      <c r="D264" s="4">
        <f t="shared" si="18"/>
        <v>8.5072231139646792E-2</v>
      </c>
    </row>
    <row r="265" spans="1:4" x14ac:dyDescent="0.25">
      <c r="A265" s="3">
        <v>28825</v>
      </c>
      <c r="B265" s="2">
        <v>68</v>
      </c>
      <c r="C265" s="4">
        <f t="shared" si="19"/>
        <v>5.9171597633136397E-3</v>
      </c>
      <c r="D265" s="4">
        <f t="shared" si="18"/>
        <v>8.4529505582137121E-2</v>
      </c>
    </row>
    <row r="266" spans="1:4" x14ac:dyDescent="0.25">
      <c r="A266" s="3">
        <v>28856</v>
      </c>
      <c r="B266" s="2">
        <v>68.5</v>
      </c>
      <c r="C266" s="4">
        <f t="shared" si="19"/>
        <v>7.3529411764705621E-3</v>
      </c>
      <c r="D266" s="4">
        <f t="shared" si="18"/>
        <v>8.5578446909667205E-2</v>
      </c>
    </row>
    <row r="267" spans="1:4" x14ac:dyDescent="0.25">
      <c r="A267" s="3">
        <v>28887</v>
      </c>
      <c r="B267" s="2">
        <v>69.2</v>
      </c>
      <c r="C267" s="4">
        <f t="shared" si="19"/>
        <v>1.0218978102189746E-2</v>
      </c>
      <c r="D267" s="4">
        <f t="shared" si="18"/>
        <v>9.1482649842271391E-2</v>
      </c>
    </row>
    <row r="268" spans="1:4" x14ac:dyDescent="0.25">
      <c r="A268" s="3">
        <v>28915</v>
      </c>
      <c r="B268" s="2">
        <v>69.8</v>
      </c>
      <c r="C268" s="4">
        <f t="shared" si="19"/>
        <v>8.6705202312138407E-3</v>
      </c>
      <c r="D268" s="4">
        <f t="shared" si="18"/>
        <v>9.404388714733547E-2</v>
      </c>
    </row>
    <row r="269" spans="1:4" x14ac:dyDescent="0.25">
      <c r="A269" s="3">
        <v>28946</v>
      </c>
      <c r="B269" s="2">
        <v>70.3</v>
      </c>
      <c r="C269" s="4">
        <f t="shared" si="19"/>
        <v>7.1633237822350537E-3</v>
      </c>
      <c r="D269" s="4">
        <f t="shared" si="18"/>
        <v>9.3312597200622127E-2</v>
      </c>
    </row>
    <row r="270" spans="1:4" x14ac:dyDescent="0.25">
      <c r="A270" s="3">
        <v>28976</v>
      </c>
      <c r="B270" s="2">
        <v>70.8</v>
      </c>
      <c r="C270" s="4">
        <f t="shared" si="19"/>
        <v>7.1123755334281391E-3</v>
      </c>
      <c r="D270" s="4">
        <f t="shared" si="18"/>
        <v>9.4281298299845329E-2</v>
      </c>
    </row>
    <row r="271" spans="1:4" x14ac:dyDescent="0.25">
      <c r="A271" s="3">
        <v>29007</v>
      </c>
      <c r="B271" s="2">
        <v>71.3</v>
      </c>
      <c r="C271" s="4">
        <f t="shared" si="19"/>
        <v>7.0621468926552744E-3</v>
      </c>
      <c r="D271" s="4">
        <f t="shared" ref="D271:D334" si="20">B271/B259-1</f>
        <v>9.3558282208588972E-2</v>
      </c>
    </row>
    <row r="272" spans="1:4" x14ac:dyDescent="0.25">
      <c r="A272" s="3">
        <v>29037</v>
      </c>
      <c r="B272" s="2">
        <v>71.900000000000006</v>
      </c>
      <c r="C272" s="4">
        <f t="shared" si="19"/>
        <v>8.4151472650773051E-3</v>
      </c>
      <c r="D272" s="4">
        <f t="shared" si="20"/>
        <v>9.6036585365853799E-2</v>
      </c>
    </row>
    <row r="273" spans="1:4" x14ac:dyDescent="0.25">
      <c r="A273" s="3">
        <v>29068</v>
      </c>
      <c r="B273" s="2">
        <v>72.7</v>
      </c>
      <c r="C273" s="4">
        <f t="shared" si="19"/>
        <v>1.1126564673157091E-2</v>
      </c>
      <c r="D273" s="4">
        <f t="shared" si="20"/>
        <v>9.9848714069591615E-2</v>
      </c>
    </row>
    <row r="274" spans="1:4" x14ac:dyDescent="0.25">
      <c r="A274" s="3">
        <v>29099</v>
      </c>
      <c r="B274" s="2">
        <v>73.3</v>
      </c>
      <c r="C274" s="4">
        <f t="shared" si="19"/>
        <v>8.2530949105914519E-3</v>
      </c>
      <c r="D274" s="4">
        <f t="shared" si="20"/>
        <v>9.8950524737630996E-2</v>
      </c>
    </row>
    <row r="275" spans="1:4" x14ac:dyDescent="0.25">
      <c r="A275" s="3">
        <v>29129</v>
      </c>
      <c r="B275" s="2">
        <v>74</v>
      </c>
      <c r="C275" s="4">
        <f t="shared" si="19"/>
        <v>9.5497953615280018E-3</v>
      </c>
      <c r="D275" s="4">
        <f t="shared" si="20"/>
        <v>0.10119047619047605</v>
      </c>
    </row>
    <row r="276" spans="1:4" x14ac:dyDescent="0.25">
      <c r="A276" s="3">
        <v>29160</v>
      </c>
      <c r="B276" s="2">
        <v>74.8</v>
      </c>
      <c r="C276" s="4">
        <f t="shared" si="19"/>
        <v>1.08108108108107E-2</v>
      </c>
      <c r="D276" s="4">
        <f t="shared" si="20"/>
        <v>0.10650887573964507</v>
      </c>
    </row>
    <row r="277" spans="1:4" x14ac:dyDescent="0.25">
      <c r="A277" s="3">
        <v>29190</v>
      </c>
      <c r="B277" s="2">
        <v>75.7</v>
      </c>
      <c r="C277" s="4">
        <f t="shared" si="19"/>
        <v>1.2032085561497485E-2</v>
      </c>
      <c r="D277" s="4">
        <f t="shared" si="20"/>
        <v>0.1132352941176471</v>
      </c>
    </row>
    <row r="278" spans="1:4" x14ac:dyDescent="0.25">
      <c r="A278" s="3">
        <v>29221</v>
      </c>
      <c r="B278" s="2">
        <v>76.7</v>
      </c>
      <c r="C278" s="4">
        <f t="shared" si="19"/>
        <v>1.3210039630118908E-2</v>
      </c>
      <c r="D278" s="4">
        <f t="shared" si="20"/>
        <v>0.11970802919708023</v>
      </c>
    </row>
    <row r="279" spans="1:4" x14ac:dyDescent="0.25">
      <c r="A279" s="3">
        <v>29252</v>
      </c>
      <c r="B279" s="2">
        <v>77.5</v>
      </c>
      <c r="C279" s="4">
        <f t="shared" si="19"/>
        <v>1.0430247718383301E-2</v>
      </c>
      <c r="D279" s="4">
        <f t="shared" si="20"/>
        <v>0.11994219653179194</v>
      </c>
    </row>
    <row r="280" spans="1:4" x14ac:dyDescent="0.25">
      <c r="A280" s="3">
        <v>29281</v>
      </c>
      <c r="B280" s="2">
        <v>78.599999999999994</v>
      </c>
      <c r="C280" s="4">
        <f t="shared" si="19"/>
        <v>1.4193548387096744E-2</v>
      </c>
      <c r="D280" s="4">
        <f t="shared" si="20"/>
        <v>0.12607449856733521</v>
      </c>
    </row>
    <row r="281" spans="1:4" x14ac:dyDescent="0.25">
      <c r="A281" s="3">
        <v>29312</v>
      </c>
      <c r="B281" s="2">
        <v>79.5</v>
      </c>
      <c r="C281" s="4">
        <f t="shared" si="19"/>
        <v>1.1450381679389388E-2</v>
      </c>
      <c r="D281" s="4">
        <f t="shared" si="20"/>
        <v>0.13086770981507834</v>
      </c>
    </row>
    <row r="282" spans="1:4" x14ac:dyDescent="0.25">
      <c r="A282" s="3">
        <v>29342</v>
      </c>
      <c r="B282" s="2">
        <v>80.099999999999994</v>
      </c>
      <c r="C282" s="4">
        <f t="shared" si="19"/>
        <v>7.547169811320753E-3</v>
      </c>
      <c r="D282" s="4">
        <f t="shared" si="20"/>
        <v>0.1313559322033897</v>
      </c>
    </row>
    <row r="283" spans="1:4" x14ac:dyDescent="0.25">
      <c r="A283" s="3">
        <v>29373</v>
      </c>
      <c r="B283" s="2">
        <v>81</v>
      </c>
      <c r="C283" s="4">
        <f t="shared" si="19"/>
        <v>1.1235955056179803E-2</v>
      </c>
      <c r="D283" s="4">
        <f t="shared" si="20"/>
        <v>0.13604488078541377</v>
      </c>
    </row>
    <row r="284" spans="1:4" x14ac:dyDescent="0.25">
      <c r="A284" s="3">
        <v>29403</v>
      </c>
      <c r="B284" s="2">
        <v>80.8</v>
      </c>
      <c r="C284" s="4">
        <f t="shared" si="19"/>
        <v>-2.4691358024692134E-3</v>
      </c>
      <c r="D284" s="4">
        <f t="shared" si="20"/>
        <v>0.1237830319888733</v>
      </c>
    </row>
    <row r="285" spans="1:4" x14ac:dyDescent="0.25">
      <c r="A285" s="3">
        <v>29434</v>
      </c>
      <c r="B285" s="2">
        <v>81.3</v>
      </c>
      <c r="C285" s="4">
        <f t="shared" si="19"/>
        <v>6.1881188118810826E-3</v>
      </c>
      <c r="D285" s="4">
        <f t="shared" si="20"/>
        <v>0.11829436038514429</v>
      </c>
    </row>
    <row r="286" spans="1:4" x14ac:dyDescent="0.25">
      <c r="A286" s="3">
        <v>29465</v>
      </c>
      <c r="B286" s="2">
        <v>82.1</v>
      </c>
      <c r="C286" s="4">
        <f t="shared" si="19"/>
        <v>9.8400984009838766E-3</v>
      </c>
      <c r="D286" s="4">
        <f t="shared" si="20"/>
        <v>0.12005457025920863</v>
      </c>
    </row>
    <row r="287" spans="1:4" x14ac:dyDescent="0.25">
      <c r="A287" s="3">
        <v>29495</v>
      </c>
      <c r="B287" s="2">
        <v>83</v>
      </c>
      <c r="C287" s="4">
        <f t="shared" si="19"/>
        <v>1.0962241169305775E-2</v>
      </c>
      <c r="D287" s="4">
        <f t="shared" si="20"/>
        <v>0.12162162162162171</v>
      </c>
    </row>
    <row r="288" spans="1:4" x14ac:dyDescent="0.25">
      <c r="A288" s="3">
        <v>29526</v>
      </c>
      <c r="B288" s="2">
        <v>83.9</v>
      </c>
      <c r="C288" s="4">
        <f t="shared" si="19"/>
        <v>1.0843373493975905E-2</v>
      </c>
      <c r="D288" s="4">
        <f t="shared" si="20"/>
        <v>0.12165775401069534</v>
      </c>
    </row>
    <row r="289" spans="1:4" x14ac:dyDescent="0.25">
      <c r="A289" s="3">
        <v>29556</v>
      </c>
      <c r="B289" s="2">
        <v>84.9</v>
      </c>
      <c r="C289" s="4">
        <f t="shared" si="19"/>
        <v>1.1918951132300348E-2</v>
      </c>
      <c r="D289" s="4">
        <f t="shared" si="20"/>
        <v>0.12153236459709382</v>
      </c>
    </row>
    <row r="290" spans="1:4" x14ac:dyDescent="0.25">
      <c r="A290" s="3">
        <v>29587</v>
      </c>
      <c r="B290" s="2">
        <v>85.4</v>
      </c>
      <c r="C290" s="4">
        <f t="shared" si="19"/>
        <v>5.8892815076561078E-3</v>
      </c>
      <c r="D290" s="4">
        <f t="shared" si="20"/>
        <v>0.11342894393741854</v>
      </c>
    </row>
    <row r="291" spans="1:4" x14ac:dyDescent="0.25">
      <c r="A291" s="3">
        <v>29618</v>
      </c>
      <c r="B291" s="2">
        <v>85.9</v>
      </c>
      <c r="C291" s="4">
        <f t="shared" si="19"/>
        <v>5.8548009367680454E-3</v>
      </c>
      <c r="D291" s="4">
        <f t="shared" si="20"/>
        <v>0.10838709677419356</v>
      </c>
    </row>
    <row r="292" spans="1:4" x14ac:dyDescent="0.25">
      <c r="A292" s="3">
        <v>29646</v>
      </c>
      <c r="B292" s="2">
        <v>86.4</v>
      </c>
      <c r="C292" s="4">
        <f t="shared" si="19"/>
        <v>5.8207217694994373E-3</v>
      </c>
      <c r="D292" s="4">
        <f t="shared" si="20"/>
        <v>9.92366412213741E-2</v>
      </c>
    </row>
    <row r="293" spans="1:4" x14ac:dyDescent="0.25">
      <c r="A293" s="3">
        <v>29677</v>
      </c>
      <c r="B293" s="2">
        <v>87</v>
      </c>
      <c r="C293" s="4">
        <f t="shared" si="19"/>
        <v>6.9444444444444198E-3</v>
      </c>
      <c r="D293" s="4">
        <f t="shared" si="20"/>
        <v>9.4339622641509413E-2</v>
      </c>
    </row>
    <row r="294" spans="1:4" x14ac:dyDescent="0.25">
      <c r="A294" s="3">
        <v>29707</v>
      </c>
      <c r="B294" s="2">
        <v>87.8</v>
      </c>
      <c r="C294" s="4">
        <f t="shared" si="19"/>
        <v>9.1954022988505191E-3</v>
      </c>
      <c r="D294" s="4">
        <f t="shared" si="20"/>
        <v>9.6129837702871423E-2</v>
      </c>
    </row>
    <row r="295" spans="1:4" x14ac:dyDescent="0.25">
      <c r="A295" s="3">
        <v>29738</v>
      </c>
      <c r="B295" s="2">
        <v>88.6</v>
      </c>
      <c r="C295" s="4">
        <f t="shared" si="19"/>
        <v>9.1116173120728838E-3</v>
      </c>
      <c r="D295" s="4">
        <f t="shared" si="20"/>
        <v>9.3827160493827E-2</v>
      </c>
    </row>
    <row r="296" spans="1:4" x14ac:dyDescent="0.25">
      <c r="A296" s="3">
        <v>29768</v>
      </c>
      <c r="B296" s="2">
        <v>89.8</v>
      </c>
      <c r="C296" s="4">
        <f t="shared" si="19"/>
        <v>1.3544018058690765E-2</v>
      </c>
      <c r="D296" s="4">
        <f t="shared" si="20"/>
        <v>0.11138613861386149</v>
      </c>
    </row>
    <row r="297" spans="1:4" x14ac:dyDescent="0.25">
      <c r="A297" s="3">
        <v>29799</v>
      </c>
      <c r="B297" s="2">
        <v>90.7</v>
      </c>
      <c r="C297" s="4">
        <f t="shared" si="19"/>
        <v>1.0022271714922093E-2</v>
      </c>
      <c r="D297" s="4">
        <f t="shared" si="20"/>
        <v>0.1156211562115621</v>
      </c>
    </row>
    <row r="298" spans="1:4" x14ac:dyDescent="0.25">
      <c r="A298" s="3">
        <v>29830</v>
      </c>
      <c r="B298" s="2">
        <v>91.8</v>
      </c>
      <c r="C298" s="4">
        <f t="shared" si="19"/>
        <v>1.2127894156560126E-2</v>
      </c>
      <c r="D298" s="4">
        <f t="shared" si="20"/>
        <v>0.11814859926918397</v>
      </c>
    </row>
    <row r="299" spans="1:4" x14ac:dyDescent="0.25">
      <c r="A299" s="3">
        <v>29860</v>
      </c>
      <c r="B299" s="2">
        <v>92.1</v>
      </c>
      <c r="C299" s="4">
        <f t="shared" si="19"/>
        <v>3.2679738562091387E-3</v>
      </c>
      <c r="D299" s="4">
        <f t="shared" si="20"/>
        <v>0.10963855421686741</v>
      </c>
    </row>
    <row r="300" spans="1:4" x14ac:dyDescent="0.25">
      <c r="A300" s="3">
        <v>29891</v>
      </c>
      <c r="B300" s="2">
        <v>92.5</v>
      </c>
      <c r="C300" s="4">
        <f t="shared" si="19"/>
        <v>4.3431053203040193E-3</v>
      </c>
      <c r="D300" s="4">
        <f t="shared" si="20"/>
        <v>0.102502979737783</v>
      </c>
    </row>
    <row r="301" spans="1:4" x14ac:dyDescent="0.25">
      <c r="A301" s="3">
        <v>29921</v>
      </c>
      <c r="B301" s="2">
        <v>93</v>
      </c>
      <c r="C301" s="4">
        <f t="shared" si="19"/>
        <v>5.4054054054053502E-3</v>
      </c>
      <c r="D301" s="4">
        <f t="shared" si="20"/>
        <v>9.540636042402828E-2</v>
      </c>
    </row>
    <row r="302" spans="1:4" x14ac:dyDescent="0.25">
      <c r="A302" s="3">
        <v>29952</v>
      </c>
      <c r="B302" s="2">
        <v>93.3</v>
      </c>
      <c r="C302" s="4">
        <f t="shared" si="19"/>
        <v>3.225806451612856E-3</v>
      </c>
      <c r="D302" s="4">
        <f t="shared" si="20"/>
        <v>9.250585480093676E-2</v>
      </c>
    </row>
    <row r="303" spans="1:4" x14ac:dyDescent="0.25">
      <c r="A303" s="3">
        <v>29983</v>
      </c>
      <c r="B303" s="2">
        <v>93.8</v>
      </c>
      <c r="C303" s="4">
        <f t="shared" si="19"/>
        <v>5.3590568060022381E-3</v>
      </c>
      <c r="D303" s="4">
        <f t="shared" si="20"/>
        <v>9.1967403958090665E-2</v>
      </c>
    </row>
    <row r="304" spans="1:4" x14ac:dyDescent="0.25">
      <c r="A304" s="3">
        <v>30011</v>
      </c>
      <c r="B304" s="2">
        <v>93.9</v>
      </c>
      <c r="C304" s="4">
        <f t="shared" si="19"/>
        <v>1.0660980810235365E-3</v>
      </c>
      <c r="D304" s="4">
        <f t="shared" si="20"/>
        <v>8.680555555555558E-2</v>
      </c>
    </row>
    <row r="305" spans="1:4" x14ac:dyDescent="0.25">
      <c r="A305" s="3">
        <v>30042</v>
      </c>
      <c r="B305" s="2">
        <v>94.7</v>
      </c>
      <c r="C305" s="4">
        <f t="shared" si="19"/>
        <v>8.5197018104365974E-3</v>
      </c>
      <c r="D305" s="4">
        <f t="shared" si="20"/>
        <v>8.8505747126436773E-2</v>
      </c>
    </row>
    <row r="306" spans="1:4" x14ac:dyDescent="0.25">
      <c r="A306" s="3">
        <v>30072</v>
      </c>
      <c r="B306" s="2">
        <v>95.4</v>
      </c>
      <c r="C306" s="4">
        <f t="shared" si="19"/>
        <v>7.3917634635691787E-3</v>
      </c>
      <c r="D306" s="4">
        <f t="shared" si="20"/>
        <v>8.6560364464692618E-2</v>
      </c>
    </row>
    <row r="307" spans="1:4" x14ac:dyDescent="0.25">
      <c r="A307" s="3">
        <v>30103</v>
      </c>
      <c r="B307" s="2">
        <v>96.1</v>
      </c>
      <c r="C307" s="4">
        <f t="shared" si="19"/>
        <v>7.3375262054506951E-3</v>
      </c>
      <c r="D307" s="4">
        <f t="shared" si="20"/>
        <v>8.4650112866817118E-2</v>
      </c>
    </row>
    <row r="308" spans="1:4" x14ac:dyDescent="0.25">
      <c r="A308" s="3">
        <v>30133</v>
      </c>
      <c r="B308" s="2">
        <v>96.7</v>
      </c>
      <c r="C308" s="4">
        <f t="shared" si="19"/>
        <v>6.2434963579605096E-3</v>
      </c>
      <c r="D308" s="4">
        <f t="shared" si="20"/>
        <v>7.683741648106901E-2</v>
      </c>
    </row>
    <row r="309" spans="1:4" x14ac:dyDescent="0.25">
      <c r="A309" s="3">
        <v>30164</v>
      </c>
      <c r="B309" s="2">
        <v>97.1</v>
      </c>
      <c r="C309" s="4">
        <f t="shared" si="19"/>
        <v>4.1365046535677408E-3</v>
      </c>
      <c r="D309" s="4">
        <f t="shared" si="20"/>
        <v>7.056229327453134E-2</v>
      </c>
    </row>
    <row r="310" spans="1:4" x14ac:dyDescent="0.25">
      <c r="A310" s="3">
        <v>30195</v>
      </c>
      <c r="B310" s="2">
        <v>97.2</v>
      </c>
      <c r="C310" s="4">
        <f t="shared" si="19"/>
        <v>1.029866117404854E-3</v>
      </c>
      <c r="D310" s="4">
        <f t="shared" si="20"/>
        <v>5.8823529411764719E-2</v>
      </c>
    </row>
    <row r="311" spans="1:4" x14ac:dyDescent="0.25">
      <c r="A311" s="3">
        <v>30225</v>
      </c>
      <c r="B311" s="2">
        <v>97.5</v>
      </c>
      <c r="C311" s="4">
        <f t="shared" si="19"/>
        <v>3.0864197530864335E-3</v>
      </c>
      <c r="D311" s="4">
        <f t="shared" si="20"/>
        <v>5.8631921824104261E-2</v>
      </c>
    </row>
    <row r="312" spans="1:4" x14ac:dyDescent="0.25">
      <c r="A312" s="3">
        <v>30256</v>
      </c>
      <c r="B312" s="2">
        <v>97.3</v>
      </c>
      <c r="C312" s="4">
        <f t="shared" si="19"/>
        <v>-2.0512820512821328E-3</v>
      </c>
      <c r="D312" s="4">
        <f t="shared" si="20"/>
        <v>5.1891891891891806E-2</v>
      </c>
    </row>
    <row r="313" spans="1:4" x14ac:dyDescent="0.25">
      <c r="A313" s="3">
        <v>30286</v>
      </c>
      <c r="B313" s="2">
        <v>97.2</v>
      </c>
      <c r="C313" s="4">
        <f t="shared" si="19"/>
        <v>-1.0277492291880241E-3</v>
      </c>
      <c r="D313" s="4">
        <f t="shared" si="20"/>
        <v>4.5161290322580649E-2</v>
      </c>
    </row>
    <row r="314" spans="1:4" x14ac:dyDescent="0.25">
      <c r="A314" s="3">
        <v>30317</v>
      </c>
      <c r="B314" s="2">
        <v>97.6</v>
      </c>
      <c r="C314" s="4">
        <f t="shared" si="19"/>
        <v>4.1152263374484299E-3</v>
      </c>
      <c r="D314" s="4">
        <f t="shared" si="20"/>
        <v>4.6087888531618493E-2</v>
      </c>
    </row>
    <row r="315" spans="1:4" x14ac:dyDescent="0.25">
      <c r="A315" s="3">
        <v>30348</v>
      </c>
      <c r="B315" s="2">
        <v>98</v>
      </c>
      <c r="C315" s="4">
        <f t="shared" si="19"/>
        <v>4.098360655737654E-3</v>
      </c>
      <c r="D315" s="4">
        <f t="shared" si="20"/>
        <v>4.4776119402985204E-2</v>
      </c>
    </row>
    <row r="316" spans="1:4" x14ac:dyDescent="0.25">
      <c r="A316" s="3">
        <v>30376</v>
      </c>
      <c r="B316" s="2">
        <v>98.2</v>
      </c>
      <c r="C316" s="4">
        <f t="shared" si="19"/>
        <v>2.0408163265306367E-3</v>
      </c>
      <c r="D316" s="4">
        <f t="shared" si="20"/>
        <v>4.5793397231096877E-2</v>
      </c>
    </row>
    <row r="317" spans="1:4" x14ac:dyDescent="0.25">
      <c r="A317" s="3">
        <v>30407</v>
      </c>
      <c r="B317" s="2">
        <v>98.6</v>
      </c>
      <c r="C317" s="4">
        <f t="shared" si="19"/>
        <v>4.0733197556006573E-3</v>
      </c>
      <c r="D317" s="4">
        <f t="shared" si="20"/>
        <v>4.118268215417098E-2</v>
      </c>
    </row>
    <row r="318" spans="1:4" x14ac:dyDescent="0.25">
      <c r="A318" s="3">
        <v>30437</v>
      </c>
      <c r="B318" s="2">
        <v>98.9</v>
      </c>
      <c r="C318" s="4">
        <f t="shared" si="19"/>
        <v>3.0425963488844854E-3</v>
      </c>
      <c r="D318" s="4">
        <f t="shared" si="20"/>
        <v>3.6687631027253698E-2</v>
      </c>
    </row>
    <row r="319" spans="1:4" x14ac:dyDescent="0.25">
      <c r="A319" s="3">
        <v>30468</v>
      </c>
      <c r="B319" s="2">
        <v>99.2</v>
      </c>
      <c r="C319" s="4">
        <f t="shared" si="19"/>
        <v>3.0333670374114163E-3</v>
      </c>
      <c r="D319" s="4">
        <f t="shared" si="20"/>
        <v>3.2258064516129226E-2</v>
      </c>
    </row>
    <row r="320" spans="1:4" x14ac:dyDescent="0.25">
      <c r="A320" s="3">
        <v>30498</v>
      </c>
      <c r="B320" s="2">
        <v>99.8</v>
      </c>
      <c r="C320" s="4">
        <f t="shared" si="19"/>
        <v>6.0483870967742437E-3</v>
      </c>
      <c r="D320" s="4">
        <f t="shared" si="20"/>
        <v>3.2057911065149991E-2</v>
      </c>
    </row>
    <row r="321" spans="1:4" x14ac:dyDescent="0.25">
      <c r="A321" s="3">
        <v>30529</v>
      </c>
      <c r="B321" s="2">
        <v>100.1</v>
      </c>
      <c r="C321" s="4">
        <f t="shared" si="19"/>
        <v>3.0060120240480437E-3</v>
      </c>
      <c r="D321" s="4">
        <f t="shared" si="20"/>
        <v>3.0895983522142068E-2</v>
      </c>
    </row>
    <row r="322" spans="1:4" x14ac:dyDescent="0.25">
      <c r="A322" s="3">
        <v>30560</v>
      </c>
      <c r="B322" s="2">
        <v>100.5</v>
      </c>
      <c r="C322" s="4">
        <f t="shared" si="19"/>
        <v>3.9960039960040827E-3</v>
      </c>
      <c r="D322" s="4">
        <f t="shared" si="20"/>
        <v>3.3950617283950546E-2</v>
      </c>
    </row>
    <row r="323" spans="1:4" x14ac:dyDescent="0.25">
      <c r="A323" s="3">
        <v>30590</v>
      </c>
      <c r="B323" s="2">
        <v>101</v>
      </c>
      <c r="C323" s="4">
        <f t="shared" si="19"/>
        <v>4.9751243781095411E-3</v>
      </c>
      <c r="D323" s="4">
        <f t="shared" si="20"/>
        <v>3.5897435897435992E-2</v>
      </c>
    </row>
    <row r="324" spans="1:4" x14ac:dyDescent="0.25">
      <c r="A324" s="3">
        <v>30621</v>
      </c>
      <c r="B324" s="2">
        <v>101.5</v>
      </c>
      <c r="C324" s="4">
        <f t="shared" ref="C324:C387" si="21">B324/B323-1</f>
        <v>4.9504950495049549E-3</v>
      </c>
      <c r="D324" s="4">
        <f t="shared" si="20"/>
        <v>4.3165467625899234E-2</v>
      </c>
    </row>
    <row r="325" spans="1:4" x14ac:dyDescent="0.25">
      <c r="A325" s="3">
        <v>30651</v>
      </c>
      <c r="B325" s="2">
        <v>101.8</v>
      </c>
      <c r="C325" s="4">
        <f t="shared" si="21"/>
        <v>2.9556650246305161E-3</v>
      </c>
      <c r="D325" s="4">
        <f t="shared" si="20"/>
        <v>4.7325102880658276E-2</v>
      </c>
    </row>
    <row r="326" spans="1:4" x14ac:dyDescent="0.25">
      <c r="A326" s="3">
        <v>30682</v>
      </c>
      <c r="B326" s="2">
        <v>102.5</v>
      </c>
      <c r="C326" s="4">
        <f t="shared" si="21"/>
        <v>6.8762278978389269E-3</v>
      </c>
      <c r="D326" s="4">
        <f t="shared" si="20"/>
        <v>5.0204918032787038E-2</v>
      </c>
    </row>
    <row r="327" spans="1:4" x14ac:dyDescent="0.25">
      <c r="A327" s="3">
        <v>30713</v>
      </c>
      <c r="B327" s="2">
        <v>102.8</v>
      </c>
      <c r="C327" s="4">
        <f t="shared" si="21"/>
        <v>2.9268292682926855E-3</v>
      </c>
      <c r="D327" s="4">
        <f t="shared" si="20"/>
        <v>4.8979591836734615E-2</v>
      </c>
    </row>
    <row r="328" spans="1:4" x14ac:dyDescent="0.25">
      <c r="A328" s="3">
        <v>30742</v>
      </c>
      <c r="B328" s="2">
        <v>103.2</v>
      </c>
      <c r="C328" s="4">
        <f t="shared" si="21"/>
        <v>3.8910505836575737E-3</v>
      </c>
      <c r="D328" s="4">
        <f t="shared" si="20"/>
        <v>5.0916496945010215E-2</v>
      </c>
    </row>
    <row r="329" spans="1:4" x14ac:dyDescent="0.25">
      <c r="A329" s="3">
        <v>30773</v>
      </c>
      <c r="B329" s="2">
        <v>103.7</v>
      </c>
      <c r="C329" s="4">
        <f t="shared" si="21"/>
        <v>4.8449612403100861E-3</v>
      </c>
      <c r="D329" s="4">
        <f t="shared" si="20"/>
        <v>5.1724137931034475E-2</v>
      </c>
    </row>
    <row r="330" spans="1:4" x14ac:dyDescent="0.25">
      <c r="A330" s="3">
        <v>30803</v>
      </c>
      <c r="B330" s="2">
        <v>104.1</v>
      </c>
      <c r="C330" s="4">
        <f t="shared" si="21"/>
        <v>3.8572806171648377E-3</v>
      </c>
      <c r="D330" s="4">
        <f t="shared" si="20"/>
        <v>5.2578361981799659E-2</v>
      </c>
    </row>
    <row r="331" spans="1:4" x14ac:dyDescent="0.25">
      <c r="A331" s="3">
        <v>30834</v>
      </c>
      <c r="B331" s="2">
        <v>104.5</v>
      </c>
      <c r="C331" s="4">
        <f t="shared" si="21"/>
        <v>3.842459173871271E-3</v>
      </c>
      <c r="D331" s="4">
        <f t="shared" si="20"/>
        <v>5.3427419354838745E-2</v>
      </c>
    </row>
    <row r="332" spans="1:4" x14ac:dyDescent="0.25">
      <c r="A332" s="3">
        <v>30864</v>
      </c>
      <c r="B332" s="2">
        <v>105</v>
      </c>
      <c r="C332" s="4">
        <f t="shared" si="21"/>
        <v>4.7846889952152249E-3</v>
      </c>
      <c r="D332" s="4">
        <f t="shared" si="20"/>
        <v>5.2104208416833719E-2</v>
      </c>
    </row>
    <row r="333" spans="1:4" x14ac:dyDescent="0.25">
      <c r="A333" s="3">
        <v>30895</v>
      </c>
      <c r="B333" s="2">
        <v>105.4</v>
      </c>
      <c r="C333" s="4">
        <f t="shared" si="21"/>
        <v>3.8095238095239292E-3</v>
      </c>
      <c r="D333" s="4">
        <f t="shared" si="20"/>
        <v>5.2947052947053042E-2</v>
      </c>
    </row>
    <row r="334" spans="1:4" x14ac:dyDescent="0.25">
      <c r="A334" s="3">
        <v>30926</v>
      </c>
      <c r="B334" s="2">
        <v>105.8</v>
      </c>
      <c r="C334" s="4">
        <f t="shared" si="21"/>
        <v>3.7950664136621182E-3</v>
      </c>
      <c r="D334" s="4">
        <f t="shared" si="20"/>
        <v>5.2736318407960114E-2</v>
      </c>
    </row>
    <row r="335" spans="1:4" x14ac:dyDescent="0.25">
      <c r="A335" s="3">
        <v>30956</v>
      </c>
      <c r="B335" s="2">
        <v>106.2</v>
      </c>
      <c r="C335" s="4">
        <f t="shared" si="21"/>
        <v>3.780718336483968E-3</v>
      </c>
      <c r="D335" s="4">
        <f t="shared" ref="D335:D398" si="22">B335/B323-1</f>
        <v>5.1485148514851531E-2</v>
      </c>
    </row>
    <row r="336" spans="1:4" x14ac:dyDescent="0.25">
      <c r="A336" s="3">
        <v>30987</v>
      </c>
      <c r="B336" s="2">
        <v>106.4</v>
      </c>
      <c r="C336" s="4">
        <f t="shared" si="21"/>
        <v>1.8832391713747842E-3</v>
      </c>
      <c r="D336" s="4">
        <f t="shared" si="22"/>
        <v>4.8275862068965614E-2</v>
      </c>
    </row>
    <row r="337" spans="1:4" x14ac:dyDescent="0.25">
      <c r="A337" s="3">
        <v>31017</v>
      </c>
      <c r="B337" s="2">
        <v>106.8</v>
      </c>
      <c r="C337" s="4">
        <f t="shared" si="21"/>
        <v>3.759398496240518E-3</v>
      </c>
      <c r="D337" s="4">
        <f t="shared" si="22"/>
        <v>4.9115913555992208E-2</v>
      </c>
    </row>
    <row r="338" spans="1:4" x14ac:dyDescent="0.25">
      <c r="A338" s="3">
        <v>31048</v>
      </c>
      <c r="B338" s="2">
        <v>107.1</v>
      </c>
      <c r="C338" s="4">
        <f t="shared" si="21"/>
        <v>2.8089887640450062E-3</v>
      </c>
      <c r="D338" s="4">
        <f t="shared" si="22"/>
        <v>4.4878048780487845E-2</v>
      </c>
    </row>
    <row r="339" spans="1:4" x14ac:dyDescent="0.25">
      <c r="A339" s="3">
        <v>31079</v>
      </c>
      <c r="B339" s="2">
        <v>107.7</v>
      </c>
      <c r="C339" s="4">
        <f t="shared" si="21"/>
        <v>5.6022408963585235E-3</v>
      </c>
      <c r="D339" s="4">
        <f t="shared" si="22"/>
        <v>4.76653696498055E-2</v>
      </c>
    </row>
    <row r="340" spans="1:4" x14ac:dyDescent="0.25">
      <c r="A340" s="3">
        <v>31107</v>
      </c>
      <c r="B340" s="2">
        <v>108.1</v>
      </c>
      <c r="C340" s="4">
        <f t="shared" si="21"/>
        <v>3.714020427112219E-3</v>
      </c>
      <c r="D340" s="4">
        <f t="shared" si="22"/>
        <v>4.7480620155038622E-2</v>
      </c>
    </row>
    <row r="341" spans="1:4" x14ac:dyDescent="0.25">
      <c r="A341" s="3">
        <v>31138</v>
      </c>
      <c r="B341" s="2">
        <v>108.4</v>
      </c>
      <c r="C341" s="4">
        <f t="shared" si="21"/>
        <v>2.7752081406107187E-3</v>
      </c>
      <c r="D341" s="4">
        <f t="shared" si="22"/>
        <v>4.5323047251687676E-2</v>
      </c>
    </row>
    <row r="342" spans="1:4" x14ac:dyDescent="0.25">
      <c r="A342" s="3">
        <v>31168</v>
      </c>
      <c r="B342" s="2">
        <v>108.8</v>
      </c>
      <c r="C342" s="4">
        <f t="shared" si="21"/>
        <v>3.6900369003689537E-3</v>
      </c>
      <c r="D342" s="4">
        <f t="shared" si="22"/>
        <v>4.514889529298749E-2</v>
      </c>
    </row>
    <row r="343" spans="1:4" x14ac:dyDescent="0.25">
      <c r="A343" s="3">
        <v>31199</v>
      </c>
      <c r="B343" s="2">
        <v>109.1</v>
      </c>
      <c r="C343" s="4">
        <f t="shared" si="21"/>
        <v>2.7573529411764053E-3</v>
      </c>
      <c r="D343" s="4">
        <f t="shared" si="22"/>
        <v>4.4019138755980736E-2</v>
      </c>
    </row>
    <row r="344" spans="1:4" x14ac:dyDescent="0.25">
      <c r="A344" s="3">
        <v>31229</v>
      </c>
      <c r="B344" s="2">
        <v>109.4</v>
      </c>
      <c r="C344" s="4">
        <f t="shared" si="21"/>
        <v>2.749770852429112E-3</v>
      </c>
      <c r="D344" s="4">
        <f t="shared" si="22"/>
        <v>4.1904761904761889E-2</v>
      </c>
    </row>
    <row r="345" spans="1:4" x14ac:dyDescent="0.25">
      <c r="A345" s="3">
        <v>31260</v>
      </c>
      <c r="B345" s="2">
        <v>109.8</v>
      </c>
      <c r="C345" s="4">
        <f t="shared" si="21"/>
        <v>3.6563071297988081E-3</v>
      </c>
      <c r="D345" s="4">
        <f t="shared" si="22"/>
        <v>4.1745730550284632E-2</v>
      </c>
    </row>
    <row r="346" spans="1:4" x14ac:dyDescent="0.25">
      <c r="A346" s="3">
        <v>31291</v>
      </c>
      <c r="B346" s="2">
        <v>110</v>
      </c>
      <c r="C346" s="4">
        <f t="shared" si="21"/>
        <v>1.8214936247722413E-3</v>
      </c>
      <c r="D346" s="4">
        <f t="shared" si="22"/>
        <v>3.969754253308122E-2</v>
      </c>
    </row>
    <row r="347" spans="1:4" x14ac:dyDescent="0.25">
      <c r="A347" s="3">
        <v>31321</v>
      </c>
      <c r="B347" s="2">
        <v>110.5</v>
      </c>
      <c r="C347" s="4">
        <f t="shared" si="21"/>
        <v>4.5454545454546302E-3</v>
      </c>
      <c r="D347" s="4">
        <f t="shared" si="22"/>
        <v>4.0489642184557306E-2</v>
      </c>
    </row>
    <row r="348" spans="1:4" x14ac:dyDescent="0.25">
      <c r="A348" s="3">
        <v>31352</v>
      </c>
      <c r="B348" s="2">
        <v>111.1</v>
      </c>
      <c r="C348" s="4">
        <f t="shared" si="21"/>
        <v>5.4298642533936459E-3</v>
      </c>
      <c r="D348" s="4">
        <f t="shared" si="22"/>
        <v>4.4172932330826864E-2</v>
      </c>
    </row>
    <row r="349" spans="1:4" x14ac:dyDescent="0.25">
      <c r="A349" s="3">
        <v>31382</v>
      </c>
      <c r="B349" s="2">
        <v>111.4</v>
      </c>
      <c r="C349" s="4">
        <f t="shared" si="21"/>
        <v>2.7002700270029045E-3</v>
      </c>
      <c r="D349" s="4">
        <f t="shared" si="22"/>
        <v>4.3071161048689133E-2</v>
      </c>
    </row>
    <row r="350" spans="1:4" x14ac:dyDescent="0.25">
      <c r="A350" s="3">
        <v>31413</v>
      </c>
      <c r="B350" s="2">
        <v>111.9</v>
      </c>
      <c r="C350" s="4">
        <f t="shared" si="21"/>
        <v>4.4883303411131781E-3</v>
      </c>
      <c r="D350" s="4">
        <f t="shared" si="22"/>
        <v>4.481792717086841E-2</v>
      </c>
    </row>
    <row r="351" spans="1:4" x14ac:dyDescent="0.25">
      <c r="A351" s="3">
        <v>31444</v>
      </c>
      <c r="B351" s="2">
        <v>112.2</v>
      </c>
      <c r="C351" s="4">
        <f t="shared" si="21"/>
        <v>2.6809651474530849E-3</v>
      </c>
      <c r="D351" s="4">
        <f t="shared" si="22"/>
        <v>4.1782729805013963E-2</v>
      </c>
    </row>
    <row r="352" spans="1:4" x14ac:dyDescent="0.25">
      <c r="A352" s="3">
        <v>31472</v>
      </c>
      <c r="B352" s="2">
        <v>112.5</v>
      </c>
      <c r="C352" s="4">
        <f t="shared" si="21"/>
        <v>2.673796791443861E-3</v>
      </c>
      <c r="D352" s="4">
        <f t="shared" si="22"/>
        <v>4.0703052728954692E-2</v>
      </c>
    </row>
    <row r="353" spans="1:4" x14ac:dyDescent="0.25">
      <c r="A353" s="3">
        <v>31503</v>
      </c>
      <c r="B353" s="2">
        <v>112.9</v>
      </c>
      <c r="C353" s="4">
        <f t="shared" si="21"/>
        <v>3.555555555555534E-3</v>
      </c>
      <c r="D353" s="4">
        <f t="shared" si="22"/>
        <v>4.151291512915134E-2</v>
      </c>
    </row>
    <row r="354" spans="1:4" x14ac:dyDescent="0.25">
      <c r="A354" s="3">
        <v>31533</v>
      </c>
      <c r="B354" s="2">
        <v>113.1</v>
      </c>
      <c r="C354" s="4">
        <f t="shared" si="21"/>
        <v>1.771479185119551E-3</v>
      </c>
      <c r="D354" s="4">
        <f t="shared" si="22"/>
        <v>3.9522058823529438E-2</v>
      </c>
    </row>
    <row r="355" spans="1:4" x14ac:dyDescent="0.25">
      <c r="A355" s="3">
        <v>31564</v>
      </c>
      <c r="B355" s="2">
        <v>113.4</v>
      </c>
      <c r="C355" s="4">
        <f t="shared" si="21"/>
        <v>2.6525198938993633E-3</v>
      </c>
      <c r="D355" s="4">
        <f t="shared" si="22"/>
        <v>3.9413382218148607E-2</v>
      </c>
    </row>
    <row r="356" spans="1:4" x14ac:dyDescent="0.25">
      <c r="A356" s="3">
        <v>31594</v>
      </c>
      <c r="B356" s="2">
        <v>113.8</v>
      </c>
      <c r="C356" s="4">
        <f t="shared" si="21"/>
        <v>3.5273368606700828E-3</v>
      </c>
      <c r="D356" s="4">
        <f t="shared" si="22"/>
        <v>4.0219378427787777E-2</v>
      </c>
    </row>
    <row r="357" spans="1:4" x14ac:dyDescent="0.25">
      <c r="A357" s="3">
        <v>31625</v>
      </c>
      <c r="B357" s="2">
        <v>114.2</v>
      </c>
      <c r="C357" s="4">
        <f t="shared" si="21"/>
        <v>3.5149384885764245E-3</v>
      </c>
      <c r="D357" s="4">
        <f t="shared" si="22"/>
        <v>4.0072859744990863E-2</v>
      </c>
    </row>
    <row r="358" spans="1:4" x14ac:dyDescent="0.25">
      <c r="A358" s="3">
        <v>31656</v>
      </c>
      <c r="B358" s="2">
        <v>114.6</v>
      </c>
      <c r="C358" s="4">
        <f t="shared" si="21"/>
        <v>3.5026269702276291E-3</v>
      </c>
      <c r="D358" s="4">
        <f t="shared" si="22"/>
        <v>4.1818181818181754E-2</v>
      </c>
    </row>
    <row r="359" spans="1:4" x14ac:dyDescent="0.25">
      <c r="A359" s="3">
        <v>31686</v>
      </c>
      <c r="B359" s="2">
        <v>115</v>
      </c>
      <c r="C359" s="4">
        <f t="shared" si="21"/>
        <v>3.4904013961605251E-3</v>
      </c>
      <c r="D359" s="4">
        <f t="shared" si="22"/>
        <v>4.0723981900452566E-2</v>
      </c>
    </row>
    <row r="360" spans="1:4" x14ac:dyDescent="0.25">
      <c r="A360" s="3">
        <v>31717</v>
      </c>
      <c r="B360" s="2">
        <v>115.3</v>
      </c>
      <c r="C360" s="4">
        <f t="shared" si="21"/>
        <v>2.6086956521738092E-3</v>
      </c>
      <c r="D360" s="4">
        <f t="shared" si="22"/>
        <v>3.7803780378037777E-2</v>
      </c>
    </row>
    <row r="361" spans="1:4" x14ac:dyDescent="0.25">
      <c r="A361" s="3">
        <v>31747</v>
      </c>
      <c r="B361" s="2">
        <v>115.6</v>
      </c>
      <c r="C361" s="4">
        <f t="shared" si="21"/>
        <v>2.6019080659149818E-3</v>
      </c>
      <c r="D361" s="4">
        <f t="shared" si="22"/>
        <v>3.7701974865349985E-2</v>
      </c>
    </row>
    <row r="362" spans="1:4" x14ac:dyDescent="0.25">
      <c r="A362" s="3">
        <v>31778</v>
      </c>
      <c r="B362" s="2">
        <v>115.9</v>
      </c>
      <c r="C362" s="4">
        <f t="shared" si="21"/>
        <v>2.5951557093426558E-3</v>
      </c>
      <c r="D362" s="4">
        <f t="shared" si="22"/>
        <v>3.5746201966041058E-2</v>
      </c>
    </row>
    <row r="363" spans="1:4" x14ac:dyDescent="0.25">
      <c r="A363" s="3">
        <v>31809</v>
      </c>
      <c r="B363" s="2">
        <v>116.2</v>
      </c>
      <c r="C363" s="4">
        <f t="shared" si="21"/>
        <v>2.5884383088869978E-3</v>
      </c>
      <c r="D363" s="4">
        <f t="shared" si="22"/>
        <v>3.5650623885917998E-2</v>
      </c>
    </row>
    <row r="364" spans="1:4" x14ac:dyDescent="0.25">
      <c r="A364" s="3">
        <v>31837</v>
      </c>
      <c r="B364" s="2">
        <v>116.6</v>
      </c>
      <c r="C364" s="4">
        <f t="shared" si="21"/>
        <v>3.4423407917383297E-3</v>
      </c>
      <c r="D364" s="4">
        <f t="shared" si="22"/>
        <v>3.6444444444444501E-2</v>
      </c>
    </row>
    <row r="365" spans="1:4" x14ac:dyDescent="0.25">
      <c r="A365" s="3">
        <v>31868</v>
      </c>
      <c r="B365" s="2">
        <v>117.3</v>
      </c>
      <c r="C365" s="4">
        <f t="shared" si="21"/>
        <v>6.0034305317324677E-3</v>
      </c>
      <c r="D365" s="4">
        <f t="shared" si="22"/>
        <v>3.8972542072630567E-2</v>
      </c>
    </row>
    <row r="366" spans="1:4" x14ac:dyDescent="0.25">
      <c r="A366" s="3">
        <v>31898</v>
      </c>
      <c r="B366" s="2">
        <v>117.7</v>
      </c>
      <c r="C366" s="4">
        <f t="shared" si="21"/>
        <v>3.4100596760444635E-3</v>
      </c>
      <c r="D366" s="4">
        <f t="shared" si="22"/>
        <v>4.0671971706454535E-2</v>
      </c>
    </row>
    <row r="367" spans="1:4" x14ac:dyDescent="0.25">
      <c r="A367" s="3">
        <v>31929</v>
      </c>
      <c r="B367" s="2">
        <v>117.9</v>
      </c>
      <c r="C367" s="4">
        <f t="shared" si="21"/>
        <v>1.6992353440952179E-3</v>
      </c>
      <c r="D367" s="4">
        <f t="shared" si="22"/>
        <v>3.9682539682539764E-2</v>
      </c>
    </row>
    <row r="368" spans="1:4" x14ac:dyDescent="0.25">
      <c r="A368" s="3">
        <v>31959</v>
      </c>
      <c r="B368" s="2">
        <v>118.3</v>
      </c>
      <c r="C368" s="4">
        <f t="shared" si="21"/>
        <v>3.392705682782049E-3</v>
      </c>
      <c r="D368" s="4">
        <f t="shared" si="22"/>
        <v>3.9543057996485054E-2</v>
      </c>
    </row>
    <row r="369" spans="1:4" x14ac:dyDescent="0.25">
      <c r="A369" s="3">
        <v>31990</v>
      </c>
      <c r="B369" s="2">
        <v>118.7</v>
      </c>
      <c r="C369" s="4">
        <f t="shared" si="21"/>
        <v>3.3812341504648735E-3</v>
      </c>
      <c r="D369" s="4">
        <f t="shared" si="22"/>
        <v>3.9404553415061327E-2</v>
      </c>
    </row>
    <row r="370" spans="1:4" x14ac:dyDescent="0.25">
      <c r="A370" s="3">
        <v>32021</v>
      </c>
      <c r="B370" s="2">
        <v>119.2</v>
      </c>
      <c r="C370" s="4">
        <f t="shared" si="21"/>
        <v>4.2122999157538921E-3</v>
      </c>
      <c r="D370" s="4">
        <f t="shared" si="22"/>
        <v>4.0139616055846483E-2</v>
      </c>
    </row>
    <row r="371" spans="1:4" x14ac:dyDescent="0.25">
      <c r="A371" s="3">
        <v>32051</v>
      </c>
      <c r="B371" s="2">
        <v>119.8</v>
      </c>
      <c r="C371" s="4">
        <f t="shared" si="21"/>
        <v>5.0335570469797197E-3</v>
      </c>
      <c r="D371" s="4">
        <f t="shared" si="22"/>
        <v>4.1739130434782501E-2</v>
      </c>
    </row>
    <row r="372" spans="1:4" x14ac:dyDescent="0.25">
      <c r="A372" s="3">
        <v>32082</v>
      </c>
      <c r="B372" s="2">
        <v>120.1</v>
      </c>
      <c r="C372" s="4">
        <f t="shared" si="21"/>
        <v>2.5041736227044975E-3</v>
      </c>
      <c r="D372" s="4">
        <f t="shared" si="22"/>
        <v>4.1630529054640153E-2</v>
      </c>
    </row>
    <row r="373" spans="1:4" x14ac:dyDescent="0.25">
      <c r="A373" s="3">
        <v>32112</v>
      </c>
      <c r="B373" s="2">
        <v>120.4</v>
      </c>
      <c r="C373" s="4">
        <f t="shared" si="21"/>
        <v>2.4979184013322886E-3</v>
      </c>
      <c r="D373" s="4">
        <f t="shared" si="22"/>
        <v>4.1522491349481161E-2</v>
      </c>
    </row>
    <row r="374" spans="1:4" x14ac:dyDescent="0.25">
      <c r="A374" s="3">
        <v>32143</v>
      </c>
      <c r="B374" s="2">
        <v>120.9</v>
      </c>
      <c r="C374" s="4">
        <f t="shared" si="21"/>
        <v>4.1528239202657247E-3</v>
      </c>
      <c r="D374" s="4">
        <f t="shared" si="22"/>
        <v>4.3140638481449445E-2</v>
      </c>
    </row>
    <row r="375" spans="1:4" x14ac:dyDescent="0.25">
      <c r="A375" s="3">
        <v>32174</v>
      </c>
      <c r="B375" s="2">
        <v>121.2</v>
      </c>
      <c r="C375" s="4">
        <f t="shared" si="21"/>
        <v>2.4813895781636841E-3</v>
      </c>
      <c r="D375" s="4">
        <f t="shared" si="22"/>
        <v>4.3029259896729677E-2</v>
      </c>
    </row>
    <row r="376" spans="1:4" x14ac:dyDescent="0.25">
      <c r="A376" s="3">
        <v>32203</v>
      </c>
      <c r="B376" s="2">
        <v>121.7</v>
      </c>
      <c r="C376" s="4">
        <f t="shared" si="21"/>
        <v>4.1254125412542031E-3</v>
      </c>
      <c r="D376" s="4">
        <f t="shared" si="22"/>
        <v>4.3739279588336233E-2</v>
      </c>
    </row>
    <row r="377" spans="1:4" x14ac:dyDescent="0.25">
      <c r="A377" s="3">
        <v>32234</v>
      </c>
      <c r="B377" s="2">
        <v>122.3</v>
      </c>
      <c r="C377" s="4">
        <f t="shared" si="21"/>
        <v>4.9301561216104073E-3</v>
      </c>
      <c r="D377" s="4">
        <f t="shared" si="22"/>
        <v>4.2625745950554128E-2</v>
      </c>
    </row>
    <row r="378" spans="1:4" x14ac:dyDescent="0.25">
      <c r="A378" s="3">
        <v>32264</v>
      </c>
      <c r="B378" s="2">
        <v>122.7</v>
      </c>
      <c r="C378" s="4">
        <f t="shared" si="21"/>
        <v>3.270645952575757E-3</v>
      </c>
      <c r="D378" s="4">
        <f t="shared" si="22"/>
        <v>4.2480883602378894E-2</v>
      </c>
    </row>
    <row r="379" spans="1:4" x14ac:dyDescent="0.25">
      <c r="A379" s="3">
        <v>32295</v>
      </c>
      <c r="B379" s="2">
        <v>123.2</v>
      </c>
      <c r="C379" s="4">
        <f t="shared" si="21"/>
        <v>4.0749796251018378E-3</v>
      </c>
      <c r="D379" s="4">
        <f t="shared" si="22"/>
        <v>4.495335029686176E-2</v>
      </c>
    </row>
    <row r="380" spans="1:4" x14ac:dyDescent="0.25">
      <c r="A380" s="3">
        <v>32325</v>
      </c>
      <c r="B380" s="2">
        <v>123.6</v>
      </c>
      <c r="C380" s="4">
        <f t="shared" si="21"/>
        <v>3.2467532467532756E-3</v>
      </c>
      <c r="D380" s="4">
        <f t="shared" si="22"/>
        <v>4.4801352493660129E-2</v>
      </c>
    </row>
    <row r="381" spans="1:4" x14ac:dyDescent="0.25">
      <c r="A381" s="3">
        <v>32356</v>
      </c>
      <c r="B381" s="2">
        <v>124</v>
      </c>
      <c r="C381" s="4">
        <f t="shared" si="21"/>
        <v>3.2362459546926292E-3</v>
      </c>
      <c r="D381" s="4">
        <f t="shared" si="22"/>
        <v>4.4650379106992322E-2</v>
      </c>
    </row>
    <row r="382" spans="1:4" x14ac:dyDescent="0.25">
      <c r="A382" s="3">
        <v>32387</v>
      </c>
      <c r="B382" s="2">
        <v>124.7</v>
      </c>
      <c r="C382" s="4">
        <f t="shared" si="21"/>
        <v>5.6451612903225534E-3</v>
      </c>
      <c r="D382" s="4">
        <f t="shared" si="22"/>
        <v>4.6140939597315356E-2</v>
      </c>
    </row>
    <row r="383" spans="1:4" x14ac:dyDescent="0.25">
      <c r="A383" s="3">
        <v>32417</v>
      </c>
      <c r="B383" s="2">
        <v>125.2</v>
      </c>
      <c r="C383" s="4">
        <f t="shared" si="21"/>
        <v>4.0096230954289602E-3</v>
      </c>
      <c r="D383" s="4">
        <f t="shared" si="22"/>
        <v>4.5075125208681177E-2</v>
      </c>
    </row>
    <row r="384" spans="1:4" x14ac:dyDescent="0.25">
      <c r="A384" s="3">
        <v>32448</v>
      </c>
      <c r="B384" s="2">
        <v>125.6</v>
      </c>
      <c r="C384" s="4">
        <f t="shared" si="21"/>
        <v>3.1948881789136685E-3</v>
      </c>
      <c r="D384" s="4">
        <f t="shared" si="22"/>
        <v>4.5795170691090847E-2</v>
      </c>
    </row>
    <row r="385" spans="1:4" x14ac:dyDescent="0.25">
      <c r="A385" s="3">
        <v>32478</v>
      </c>
      <c r="B385" s="2">
        <v>126</v>
      </c>
      <c r="C385" s="4">
        <f t="shared" si="21"/>
        <v>3.1847133757962887E-3</v>
      </c>
      <c r="D385" s="4">
        <f t="shared" si="22"/>
        <v>4.6511627906976605E-2</v>
      </c>
    </row>
    <row r="386" spans="1:4" x14ac:dyDescent="0.25">
      <c r="A386" s="3">
        <v>32509</v>
      </c>
      <c r="B386" s="2">
        <v>126.5</v>
      </c>
      <c r="C386" s="4">
        <f t="shared" si="21"/>
        <v>3.9682539682539542E-3</v>
      </c>
      <c r="D386" s="4">
        <f t="shared" si="22"/>
        <v>4.6319272125723732E-2</v>
      </c>
    </row>
    <row r="387" spans="1:4" x14ac:dyDescent="0.25">
      <c r="A387" s="3">
        <v>32540</v>
      </c>
      <c r="B387" s="2">
        <v>126.9</v>
      </c>
      <c r="C387" s="4">
        <f t="shared" si="21"/>
        <v>3.1620553359683612E-3</v>
      </c>
      <c r="D387" s="4">
        <f t="shared" si="22"/>
        <v>4.7029702970297071E-2</v>
      </c>
    </row>
    <row r="388" spans="1:4" x14ac:dyDescent="0.25">
      <c r="A388" s="3">
        <v>32568</v>
      </c>
      <c r="B388" s="2">
        <v>127.4</v>
      </c>
      <c r="C388" s="4">
        <f t="shared" ref="C388:C451" si="23">B388/B387-1</f>
        <v>3.9401103230889412E-3</v>
      </c>
      <c r="D388" s="4">
        <f t="shared" si="22"/>
        <v>4.6836483155299868E-2</v>
      </c>
    </row>
    <row r="389" spans="1:4" x14ac:dyDescent="0.25">
      <c r="A389" s="3">
        <v>32599</v>
      </c>
      <c r="B389" s="2">
        <v>127.8</v>
      </c>
      <c r="C389" s="4">
        <f t="shared" si="23"/>
        <v>3.1397174254317317E-3</v>
      </c>
      <c r="D389" s="4">
        <f t="shared" si="22"/>
        <v>4.4971381847914937E-2</v>
      </c>
    </row>
    <row r="390" spans="1:4" x14ac:dyDescent="0.25">
      <c r="A390" s="3">
        <v>32629</v>
      </c>
      <c r="B390" s="2">
        <v>128.30000000000001</v>
      </c>
      <c r="C390" s="4">
        <f t="shared" si="23"/>
        <v>3.9123630672928122E-3</v>
      </c>
      <c r="D390" s="4">
        <f t="shared" si="22"/>
        <v>4.5639771801140983E-2</v>
      </c>
    </row>
    <row r="391" spans="1:4" x14ac:dyDescent="0.25">
      <c r="A391" s="3">
        <v>32660</v>
      </c>
      <c r="B391" s="2">
        <v>128.80000000000001</v>
      </c>
      <c r="C391" s="4">
        <f t="shared" si="23"/>
        <v>3.8971161340608518E-3</v>
      </c>
      <c r="D391" s="4">
        <f t="shared" si="22"/>
        <v>4.5454545454545414E-2</v>
      </c>
    </row>
    <row r="392" spans="1:4" x14ac:dyDescent="0.25">
      <c r="A392" s="3">
        <v>32690</v>
      </c>
      <c r="B392" s="2">
        <v>129.19999999999999</v>
      </c>
      <c r="C392" s="4">
        <f t="shared" si="23"/>
        <v>3.1055900621115295E-3</v>
      </c>
      <c r="D392" s="4">
        <f t="shared" si="22"/>
        <v>4.5307443365695699E-2</v>
      </c>
    </row>
    <row r="393" spans="1:4" x14ac:dyDescent="0.25">
      <c r="A393" s="3">
        <v>32721</v>
      </c>
      <c r="B393" s="2">
        <v>129.5</v>
      </c>
      <c r="C393" s="4">
        <f t="shared" si="23"/>
        <v>2.3219814241486336E-3</v>
      </c>
      <c r="D393" s="4">
        <f t="shared" si="22"/>
        <v>4.4354838709677491E-2</v>
      </c>
    </row>
    <row r="394" spans="1:4" x14ac:dyDescent="0.25">
      <c r="A394" s="3">
        <v>32752</v>
      </c>
      <c r="B394" s="2">
        <v>129.9</v>
      </c>
      <c r="C394" s="4">
        <f t="shared" si="23"/>
        <v>3.0888030888032159E-3</v>
      </c>
      <c r="D394" s="4">
        <f t="shared" si="22"/>
        <v>4.1700080192461852E-2</v>
      </c>
    </row>
    <row r="395" spans="1:4" x14ac:dyDescent="0.25">
      <c r="A395" s="3">
        <v>32782</v>
      </c>
      <c r="B395" s="2">
        <v>130.6</v>
      </c>
      <c r="C395" s="4">
        <f t="shared" si="23"/>
        <v>5.388760585065322E-3</v>
      </c>
      <c r="D395" s="4">
        <f t="shared" si="22"/>
        <v>4.3130990415335413E-2</v>
      </c>
    </row>
    <row r="396" spans="1:4" x14ac:dyDescent="0.25">
      <c r="A396" s="3">
        <v>32813</v>
      </c>
      <c r="B396" s="2">
        <v>131.1</v>
      </c>
      <c r="C396" s="4">
        <f t="shared" si="23"/>
        <v>3.8284839203674981E-3</v>
      </c>
      <c r="D396" s="4">
        <f t="shared" si="22"/>
        <v>4.3789808917197526E-2</v>
      </c>
    </row>
    <row r="397" spans="1:4" x14ac:dyDescent="0.25">
      <c r="A397" s="3">
        <v>32843</v>
      </c>
      <c r="B397" s="2">
        <v>131.6</v>
      </c>
      <c r="C397" s="4">
        <f t="shared" si="23"/>
        <v>3.8138825324181003E-3</v>
      </c>
      <c r="D397" s="4">
        <f t="shared" si="22"/>
        <v>4.4444444444444509E-2</v>
      </c>
    </row>
    <row r="398" spans="1:4" x14ac:dyDescent="0.25">
      <c r="A398" s="3">
        <v>32874</v>
      </c>
      <c r="B398" s="2">
        <v>132.1</v>
      </c>
      <c r="C398" s="4">
        <f t="shared" si="23"/>
        <v>3.7993920972645423E-3</v>
      </c>
      <c r="D398" s="4">
        <f t="shared" si="22"/>
        <v>4.4268774703557279E-2</v>
      </c>
    </row>
    <row r="399" spans="1:4" x14ac:dyDescent="0.25">
      <c r="A399" s="3">
        <v>32905</v>
      </c>
      <c r="B399" s="2">
        <v>132.69999999999999</v>
      </c>
      <c r="C399" s="4">
        <f t="shared" si="23"/>
        <v>4.5420136260407862E-3</v>
      </c>
      <c r="D399" s="4">
        <f t="shared" ref="D399:D462" si="24">B399/B387-1</f>
        <v>4.5705279747832783E-2</v>
      </c>
    </row>
    <row r="400" spans="1:4" x14ac:dyDescent="0.25">
      <c r="A400" s="3">
        <v>32933</v>
      </c>
      <c r="B400" s="2">
        <v>133.5</v>
      </c>
      <c r="C400" s="4">
        <f t="shared" si="23"/>
        <v>6.0286360211003753E-3</v>
      </c>
      <c r="D400" s="4">
        <f t="shared" si="24"/>
        <v>4.788069073783352E-2</v>
      </c>
    </row>
    <row r="401" spans="1:4" x14ac:dyDescent="0.25">
      <c r="A401" s="3">
        <v>32964</v>
      </c>
      <c r="B401" s="2">
        <v>134</v>
      </c>
      <c r="C401" s="4">
        <f t="shared" si="23"/>
        <v>3.7453183520599342E-3</v>
      </c>
      <c r="D401" s="4">
        <f t="shared" si="24"/>
        <v>4.8513302034428829E-2</v>
      </c>
    </row>
    <row r="402" spans="1:4" x14ac:dyDescent="0.25">
      <c r="A402" s="3">
        <v>32994</v>
      </c>
      <c r="B402" s="2">
        <v>134.4</v>
      </c>
      <c r="C402" s="4">
        <f t="shared" si="23"/>
        <v>2.9850746268658135E-3</v>
      </c>
      <c r="D402" s="4">
        <f t="shared" si="24"/>
        <v>4.7544816835541681E-2</v>
      </c>
    </row>
    <row r="403" spans="1:4" x14ac:dyDescent="0.25">
      <c r="A403" s="3">
        <v>33025</v>
      </c>
      <c r="B403" s="2">
        <v>135.1</v>
      </c>
      <c r="C403" s="4">
        <f t="shared" si="23"/>
        <v>5.2083333333332593E-3</v>
      </c>
      <c r="D403" s="4">
        <f t="shared" si="24"/>
        <v>4.8913043478260754E-2</v>
      </c>
    </row>
    <row r="404" spans="1:4" x14ac:dyDescent="0.25">
      <c r="A404" s="3">
        <v>33055</v>
      </c>
      <c r="B404" s="2">
        <v>135.80000000000001</v>
      </c>
      <c r="C404" s="4">
        <f t="shared" si="23"/>
        <v>5.1813471502590858E-3</v>
      </c>
      <c r="D404" s="4">
        <f t="shared" si="24"/>
        <v>5.1083591331269496E-2</v>
      </c>
    </row>
    <row r="405" spans="1:4" x14ac:dyDescent="0.25">
      <c r="A405" s="3">
        <v>33086</v>
      </c>
      <c r="B405" s="2">
        <v>136.6</v>
      </c>
      <c r="C405" s="4">
        <f t="shared" si="23"/>
        <v>5.8910162002945299E-3</v>
      </c>
      <c r="D405" s="4">
        <f t="shared" si="24"/>
        <v>5.4826254826254806E-2</v>
      </c>
    </row>
    <row r="406" spans="1:4" x14ac:dyDescent="0.25">
      <c r="A406" s="3">
        <v>33117</v>
      </c>
      <c r="B406" s="2">
        <v>137.1</v>
      </c>
      <c r="C406" s="4">
        <f t="shared" si="23"/>
        <v>3.6603221083455484E-3</v>
      </c>
      <c r="D406" s="4">
        <f t="shared" si="24"/>
        <v>5.5427251732101501E-2</v>
      </c>
    </row>
    <row r="407" spans="1:4" x14ac:dyDescent="0.25">
      <c r="A407" s="3">
        <v>33147</v>
      </c>
      <c r="B407" s="2">
        <v>137.6</v>
      </c>
      <c r="C407" s="4">
        <f t="shared" si="23"/>
        <v>3.6469730123998012E-3</v>
      </c>
      <c r="D407" s="4">
        <f t="shared" si="24"/>
        <v>5.3598774885145417E-2</v>
      </c>
    </row>
    <row r="408" spans="1:4" x14ac:dyDescent="0.25">
      <c r="A408" s="3">
        <v>33178</v>
      </c>
      <c r="B408" s="2">
        <v>138</v>
      </c>
      <c r="C408" s="4">
        <f t="shared" si="23"/>
        <v>2.9069767441860517E-3</v>
      </c>
      <c r="D408" s="4">
        <f t="shared" si="24"/>
        <v>5.2631578947368363E-2</v>
      </c>
    </row>
    <row r="409" spans="1:4" x14ac:dyDescent="0.25">
      <c r="A409" s="3">
        <v>33208</v>
      </c>
      <c r="B409" s="2">
        <v>138.6</v>
      </c>
      <c r="C409" s="4">
        <f t="shared" si="23"/>
        <v>4.3478260869564966E-3</v>
      </c>
      <c r="D409" s="4">
        <f t="shared" si="24"/>
        <v>5.3191489361702038E-2</v>
      </c>
    </row>
    <row r="410" spans="1:4" x14ac:dyDescent="0.25">
      <c r="A410" s="3">
        <v>33239</v>
      </c>
      <c r="B410" s="2">
        <v>139.5</v>
      </c>
      <c r="C410" s="4">
        <f t="shared" si="23"/>
        <v>6.4935064935065512E-3</v>
      </c>
      <c r="D410" s="4">
        <f t="shared" si="24"/>
        <v>5.6018168054504214E-2</v>
      </c>
    </row>
    <row r="411" spans="1:4" x14ac:dyDescent="0.25">
      <c r="A411" s="3">
        <v>33270</v>
      </c>
      <c r="B411" s="2">
        <v>140.19999999999999</v>
      </c>
      <c r="C411" s="4">
        <f t="shared" si="23"/>
        <v>5.0179211469534302E-3</v>
      </c>
      <c r="D411" s="4">
        <f t="shared" si="24"/>
        <v>5.6518462697814575E-2</v>
      </c>
    </row>
    <row r="412" spans="1:4" x14ac:dyDescent="0.25">
      <c r="A412" s="3">
        <v>33298</v>
      </c>
      <c r="B412" s="2">
        <v>140.5</v>
      </c>
      <c r="C412" s="4">
        <f t="shared" si="23"/>
        <v>2.1398002853068032E-3</v>
      </c>
      <c r="D412" s="4">
        <f t="shared" si="24"/>
        <v>5.2434456928838857E-2</v>
      </c>
    </row>
    <row r="413" spans="1:4" x14ac:dyDescent="0.25">
      <c r="A413" s="3">
        <v>33329</v>
      </c>
      <c r="B413" s="2">
        <v>140.9</v>
      </c>
      <c r="C413" s="4">
        <f t="shared" si="23"/>
        <v>2.846975088967918E-3</v>
      </c>
      <c r="D413" s="4">
        <f t="shared" si="24"/>
        <v>5.1492537313432951E-2</v>
      </c>
    </row>
    <row r="414" spans="1:4" x14ac:dyDescent="0.25">
      <c r="A414" s="3">
        <v>33359</v>
      </c>
      <c r="B414" s="2">
        <v>141.30000000000001</v>
      </c>
      <c r="C414" s="4">
        <f t="shared" si="23"/>
        <v>2.8388928317957252E-3</v>
      </c>
      <c r="D414" s="4">
        <f t="shared" si="24"/>
        <v>5.1339285714285809E-2</v>
      </c>
    </row>
    <row r="415" spans="1:4" x14ac:dyDescent="0.25">
      <c r="A415" s="3">
        <v>33390</v>
      </c>
      <c r="B415" s="2">
        <v>141.80000000000001</v>
      </c>
      <c r="C415" s="4">
        <f t="shared" si="23"/>
        <v>3.5385704175512345E-3</v>
      </c>
      <c r="D415" s="4">
        <f t="shared" si="24"/>
        <v>4.9592894152479694E-2</v>
      </c>
    </row>
    <row r="416" spans="1:4" x14ac:dyDescent="0.25">
      <c r="A416" s="3">
        <v>33420</v>
      </c>
      <c r="B416" s="2">
        <v>142.30000000000001</v>
      </c>
      <c r="C416" s="4">
        <f t="shared" si="23"/>
        <v>3.5260930888576514E-3</v>
      </c>
      <c r="D416" s="4">
        <f t="shared" si="24"/>
        <v>4.7864506627393277E-2</v>
      </c>
    </row>
    <row r="417" spans="1:4" x14ac:dyDescent="0.25">
      <c r="A417" s="3">
        <v>33451</v>
      </c>
      <c r="B417" s="2">
        <v>142.9</v>
      </c>
      <c r="C417" s="4">
        <f t="shared" si="23"/>
        <v>4.2164441321153046E-3</v>
      </c>
      <c r="D417" s="4">
        <f t="shared" si="24"/>
        <v>4.6120058565153776E-2</v>
      </c>
    </row>
    <row r="418" spans="1:4" x14ac:dyDescent="0.25">
      <c r="A418" s="3">
        <v>33482</v>
      </c>
      <c r="B418" s="2">
        <v>143.4</v>
      </c>
      <c r="C418" s="4">
        <f t="shared" si="23"/>
        <v>3.4989503149054357E-3</v>
      </c>
      <c r="D418" s="4">
        <f t="shared" si="24"/>
        <v>4.5951859956236518E-2</v>
      </c>
    </row>
    <row r="419" spans="1:4" x14ac:dyDescent="0.25">
      <c r="A419" s="3">
        <v>33512</v>
      </c>
      <c r="B419" s="2">
        <v>143.69999999999999</v>
      </c>
      <c r="C419" s="4">
        <f t="shared" si="23"/>
        <v>2.0920502092049986E-3</v>
      </c>
      <c r="D419" s="4">
        <f t="shared" si="24"/>
        <v>4.4331395348837122E-2</v>
      </c>
    </row>
    <row r="420" spans="1:4" x14ac:dyDescent="0.25">
      <c r="A420" s="3">
        <v>33543</v>
      </c>
      <c r="B420" s="2">
        <v>144.19999999999999</v>
      </c>
      <c r="C420" s="4">
        <f t="shared" si="23"/>
        <v>3.4794711203895989E-3</v>
      </c>
      <c r="D420" s="4">
        <f t="shared" si="24"/>
        <v>4.4927536231883947E-2</v>
      </c>
    </row>
    <row r="421" spans="1:4" x14ac:dyDescent="0.25">
      <c r="A421" s="3">
        <v>33573</v>
      </c>
      <c r="B421" s="2">
        <v>144.69999999999999</v>
      </c>
      <c r="C421" s="4">
        <f t="shared" si="23"/>
        <v>3.4674063800277377E-3</v>
      </c>
      <c r="D421" s="4">
        <f t="shared" si="24"/>
        <v>4.4011544011544057E-2</v>
      </c>
    </row>
    <row r="422" spans="1:4" x14ac:dyDescent="0.25">
      <c r="A422" s="3">
        <v>33604</v>
      </c>
      <c r="B422" s="2">
        <v>145.1</v>
      </c>
      <c r="C422" s="4">
        <f t="shared" si="23"/>
        <v>2.7643400138217533E-3</v>
      </c>
      <c r="D422" s="4">
        <f t="shared" si="24"/>
        <v>4.0143369175627219E-2</v>
      </c>
    </row>
    <row r="423" spans="1:4" x14ac:dyDescent="0.25">
      <c r="A423" s="3">
        <v>33635</v>
      </c>
      <c r="B423" s="2">
        <v>145.4</v>
      </c>
      <c r="C423" s="4">
        <f t="shared" si="23"/>
        <v>2.0675396278428959E-3</v>
      </c>
      <c r="D423" s="4">
        <f t="shared" si="24"/>
        <v>3.7089871611982961E-2</v>
      </c>
    </row>
    <row r="424" spans="1:4" x14ac:dyDescent="0.25">
      <c r="A424" s="3">
        <v>33664</v>
      </c>
      <c r="B424" s="2">
        <v>145.9</v>
      </c>
      <c r="C424" s="4">
        <f t="shared" si="23"/>
        <v>3.4387895460796791E-3</v>
      </c>
      <c r="D424" s="4">
        <f t="shared" si="24"/>
        <v>3.843416370106767E-2</v>
      </c>
    </row>
    <row r="425" spans="1:4" x14ac:dyDescent="0.25">
      <c r="A425" s="3">
        <v>33695</v>
      </c>
      <c r="B425" s="2">
        <v>146.30000000000001</v>
      </c>
      <c r="C425" s="4">
        <f t="shared" si="23"/>
        <v>2.7416038382455099E-3</v>
      </c>
      <c r="D425" s="4">
        <f t="shared" si="24"/>
        <v>3.8325053229240735E-2</v>
      </c>
    </row>
    <row r="426" spans="1:4" x14ac:dyDescent="0.25">
      <c r="A426" s="3">
        <v>33725</v>
      </c>
      <c r="B426" s="2">
        <v>146.80000000000001</v>
      </c>
      <c r="C426" s="4">
        <f t="shared" si="23"/>
        <v>3.4176349965824304E-3</v>
      </c>
      <c r="D426" s="4">
        <f t="shared" si="24"/>
        <v>3.8924274593064467E-2</v>
      </c>
    </row>
    <row r="427" spans="1:4" x14ac:dyDescent="0.25">
      <c r="A427" s="3">
        <v>33756</v>
      </c>
      <c r="B427" s="2">
        <v>147.1</v>
      </c>
      <c r="C427" s="4">
        <f t="shared" si="23"/>
        <v>2.043596730245012E-3</v>
      </c>
      <c r="D427" s="4">
        <f t="shared" si="24"/>
        <v>3.7376586741889817E-2</v>
      </c>
    </row>
    <row r="428" spans="1:4" x14ac:dyDescent="0.25">
      <c r="A428" s="3">
        <v>33786</v>
      </c>
      <c r="B428" s="2">
        <v>147.6</v>
      </c>
      <c r="C428" s="4">
        <f t="shared" si="23"/>
        <v>3.3990482664854049E-3</v>
      </c>
      <c r="D428" s="4">
        <f t="shared" si="24"/>
        <v>3.7245256500351154E-2</v>
      </c>
    </row>
    <row r="429" spans="1:4" x14ac:dyDescent="0.25">
      <c r="A429" s="3">
        <v>33817</v>
      </c>
      <c r="B429" s="2">
        <v>147.9</v>
      </c>
      <c r="C429" s="4">
        <f t="shared" si="23"/>
        <v>2.0325203252034019E-3</v>
      </c>
      <c r="D429" s="4">
        <f t="shared" si="24"/>
        <v>3.4989503149055246E-2</v>
      </c>
    </row>
    <row r="430" spans="1:4" x14ac:dyDescent="0.25">
      <c r="A430" s="3">
        <v>33848</v>
      </c>
      <c r="B430" s="2">
        <v>148.1</v>
      </c>
      <c r="C430" s="4">
        <f t="shared" si="23"/>
        <v>1.3522650439485862E-3</v>
      </c>
      <c r="D430" s="4">
        <f t="shared" si="24"/>
        <v>3.2775453277545274E-2</v>
      </c>
    </row>
    <row r="431" spans="1:4" x14ac:dyDescent="0.25">
      <c r="A431" s="3">
        <v>33878</v>
      </c>
      <c r="B431" s="2">
        <v>148.80000000000001</v>
      </c>
      <c r="C431" s="4">
        <f t="shared" si="23"/>
        <v>4.7265361242405657E-3</v>
      </c>
      <c r="D431" s="4">
        <f t="shared" si="24"/>
        <v>3.5490605427975108E-2</v>
      </c>
    </row>
    <row r="432" spans="1:4" x14ac:dyDescent="0.25">
      <c r="A432" s="3">
        <v>33909</v>
      </c>
      <c r="B432" s="2">
        <v>149.19999999999999</v>
      </c>
      <c r="C432" s="4">
        <f t="shared" si="23"/>
        <v>2.6881720430105283E-3</v>
      </c>
      <c r="D432" s="4">
        <f t="shared" si="24"/>
        <v>3.4674063800277377E-2</v>
      </c>
    </row>
    <row r="433" spans="1:4" x14ac:dyDescent="0.25">
      <c r="A433" s="3">
        <v>33939</v>
      </c>
      <c r="B433" s="2">
        <v>149.6</v>
      </c>
      <c r="C433" s="4">
        <f t="shared" si="23"/>
        <v>2.6809651474530849E-3</v>
      </c>
      <c r="D433" s="4">
        <f t="shared" si="24"/>
        <v>3.3863165169315979E-2</v>
      </c>
    </row>
    <row r="434" spans="1:4" x14ac:dyDescent="0.25">
      <c r="A434" s="3">
        <v>33970</v>
      </c>
      <c r="B434" s="2">
        <v>150.1</v>
      </c>
      <c r="C434" s="4">
        <f t="shared" si="23"/>
        <v>3.3422459893048817E-3</v>
      </c>
      <c r="D434" s="4">
        <f t="shared" si="24"/>
        <v>3.4458993797381154E-2</v>
      </c>
    </row>
    <row r="435" spans="1:4" x14ac:dyDescent="0.25">
      <c r="A435" s="3">
        <v>34001</v>
      </c>
      <c r="B435" s="2">
        <v>150.6</v>
      </c>
      <c r="C435" s="4">
        <f t="shared" si="23"/>
        <v>3.3311125916055673E-3</v>
      </c>
      <c r="D435" s="4">
        <f t="shared" si="24"/>
        <v>3.5763411279229551E-2</v>
      </c>
    </row>
    <row r="436" spans="1:4" x14ac:dyDescent="0.25">
      <c r="A436" s="3">
        <v>34029</v>
      </c>
      <c r="B436" s="2">
        <v>150.80000000000001</v>
      </c>
      <c r="C436" s="4">
        <f t="shared" si="23"/>
        <v>1.3280212483401943E-3</v>
      </c>
      <c r="D436" s="4">
        <f t="shared" si="24"/>
        <v>3.3584647018505942E-2</v>
      </c>
    </row>
    <row r="437" spans="1:4" x14ac:dyDescent="0.25">
      <c r="A437" s="3">
        <v>34060</v>
      </c>
      <c r="B437" s="2">
        <v>151.4</v>
      </c>
      <c r="C437" s="4">
        <f t="shared" si="23"/>
        <v>3.9787798408488229E-3</v>
      </c>
      <c r="D437" s="4">
        <f t="shared" si="24"/>
        <v>3.4859876965140035E-2</v>
      </c>
    </row>
    <row r="438" spans="1:4" x14ac:dyDescent="0.25">
      <c r="A438" s="3">
        <v>34090</v>
      </c>
      <c r="B438" s="2">
        <v>151.80000000000001</v>
      </c>
      <c r="C438" s="4">
        <f t="shared" si="23"/>
        <v>2.6420079260238705E-3</v>
      </c>
      <c r="D438" s="4">
        <f t="shared" si="24"/>
        <v>3.4059945504087086E-2</v>
      </c>
    </row>
    <row r="439" spans="1:4" x14ac:dyDescent="0.25">
      <c r="A439" s="3">
        <v>34121</v>
      </c>
      <c r="B439" s="2">
        <v>152.1</v>
      </c>
      <c r="C439" s="4">
        <f t="shared" si="23"/>
        <v>1.9762845849802257E-3</v>
      </c>
      <c r="D439" s="4">
        <f t="shared" si="24"/>
        <v>3.3990482664853827E-2</v>
      </c>
    </row>
    <row r="440" spans="1:4" x14ac:dyDescent="0.25">
      <c r="A440" s="3">
        <v>34151</v>
      </c>
      <c r="B440" s="2">
        <v>152.30000000000001</v>
      </c>
      <c r="C440" s="4">
        <f t="shared" si="23"/>
        <v>1.3149243918475495E-3</v>
      </c>
      <c r="D440" s="4">
        <f t="shared" si="24"/>
        <v>3.1842818428184483E-2</v>
      </c>
    </row>
    <row r="441" spans="1:4" x14ac:dyDescent="0.25">
      <c r="A441" s="3">
        <v>34182</v>
      </c>
      <c r="B441" s="2">
        <v>152.80000000000001</v>
      </c>
      <c r="C441" s="4">
        <f t="shared" si="23"/>
        <v>3.2829940906107247E-3</v>
      </c>
      <c r="D441" s="4">
        <f t="shared" si="24"/>
        <v>3.3130493576741138E-2</v>
      </c>
    </row>
    <row r="442" spans="1:4" x14ac:dyDescent="0.25">
      <c r="A442" s="3">
        <v>34213</v>
      </c>
      <c r="B442" s="2">
        <v>152.9</v>
      </c>
      <c r="C442" s="4">
        <f t="shared" si="23"/>
        <v>6.544502617800152E-4</v>
      </c>
      <c r="D442" s="4">
        <f t="shared" si="24"/>
        <v>3.2410533423362642E-2</v>
      </c>
    </row>
    <row r="443" spans="1:4" x14ac:dyDescent="0.25">
      <c r="A443" s="3">
        <v>34243</v>
      </c>
      <c r="B443" s="2">
        <v>153.4</v>
      </c>
      <c r="C443" s="4">
        <f t="shared" si="23"/>
        <v>3.2701111837802888E-3</v>
      </c>
      <c r="D443" s="4">
        <f t="shared" si="24"/>
        <v>3.0913978494623517E-2</v>
      </c>
    </row>
    <row r="444" spans="1:4" x14ac:dyDescent="0.25">
      <c r="A444" s="3">
        <v>34274</v>
      </c>
      <c r="B444" s="2">
        <v>153.9</v>
      </c>
      <c r="C444" s="4">
        <f t="shared" si="23"/>
        <v>3.2594524119948787E-3</v>
      </c>
      <c r="D444" s="4">
        <f t="shared" si="24"/>
        <v>3.1501340482573914E-2</v>
      </c>
    </row>
    <row r="445" spans="1:4" x14ac:dyDescent="0.25">
      <c r="A445" s="3">
        <v>34304</v>
      </c>
      <c r="B445" s="2">
        <v>154.30000000000001</v>
      </c>
      <c r="C445" s="4">
        <f t="shared" si="23"/>
        <v>2.5990903183885639E-3</v>
      </c>
      <c r="D445" s="4">
        <f t="shared" si="24"/>
        <v>3.1417112299465311E-2</v>
      </c>
    </row>
    <row r="446" spans="1:4" x14ac:dyDescent="0.25">
      <c r="A446" s="3">
        <v>34335</v>
      </c>
      <c r="B446" s="2">
        <v>154.5</v>
      </c>
      <c r="C446" s="4">
        <f t="shared" si="23"/>
        <v>1.2961762799739152E-3</v>
      </c>
      <c r="D446" s="4">
        <f t="shared" si="24"/>
        <v>2.9313790806129392E-2</v>
      </c>
    </row>
    <row r="447" spans="1:4" x14ac:dyDescent="0.25">
      <c r="A447" s="3">
        <v>34366</v>
      </c>
      <c r="B447" s="2">
        <v>154.80000000000001</v>
      </c>
      <c r="C447" s="4">
        <f t="shared" si="23"/>
        <v>1.9417475728156219E-3</v>
      </c>
      <c r="D447" s="4">
        <f t="shared" si="24"/>
        <v>2.788844621513964E-2</v>
      </c>
    </row>
    <row r="448" spans="1:4" x14ac:dyDescent="0.25">
      <c r="A448" s="3">
        <v>34394</v>
      </c>
      <c r="B448" s="2">
        <v>155.30000000000001</v>
      </c>
      <c r="C448" s="4">
        <f t="shared" si="23"/>
        <v>3.2299741602066501E-3</v>
      </c>
      <c r="D448" s="4">
        <f t="shared" si="24"/>
        <v>2.9840848806365949E-2</v>
      </c>
    </row>
    <row r="449" spans="1:4" x14ac:dyDescent="0.25">
      <c r="A449" s="3">
        <v>34425</v>
      </c>
      <c r="B449" s="2">
        <v>155.5</v>
      </c>
      <c r="C449" s="4">
        <f t="shared" si="23"/>
        <v>1.2878300064391723E-3</v>
      </c>
      <c r="D449" s="4">
        <f t="shared" si="24"/>
        <v>2.7080581241743618E-2</v>
      </c>
    </row>
    <row r="450" spans="1:4" x14ac:dyDescent="0.25">
      <c r="A450" s="3">
        <v>34455</v>
      </c>
      <c r="B450" s="2">
        <v>155.9</v>
      </c>
      <c r="C450" s="4">
        <f t="shared" si="23"/>
        <v>2.5723472668810476E-3</v>
      </c>
      <c r="D450" s="4">
        <f t="shared" si="24"/>
        <v>2.7009222661396493E-2</v>
      </c>
    </row>
    <row r="451" spans="1:4" x14ac:dyDescent="0.25">
      <c r="A451" s="3">
        <v>34486</v>
      </c>
      <c r="B451" s="2">
        <v>156.4</v>
      </c>
      <c r="C451" s="4">
        <f t="shared" si="23"/>
        <v>3.207184092366866E-3</v>
      </c>
      <c r="D451" s="4">
        <f t="shared" si="24"/>
        <v>2.8270874424720649E-2</v>
      </c>
    </row>
    <row r="452" spans="1:4" x14ac:dyDescent="0.25">
      <c r="A452" s="3">
        <v>34516</v>
      </c>
      <c r="B452" s="2">
        <v>156.69999999999999</v>
      </c>
      <c r="C452" s="4">
        <f t="shared" ref="C452:C515" si="25">B452/B451-1</f>
        <v>1.9181585677747748E-3</v>
      </c>
      <c r="D452" s="4">
        <f t="shared" si="24"/>
        <v>2.8890347997373444E-2</v>
      </c>
    </row>
    <row r="453" spans="1:4" x14ac:dyDescent="0.25">
      <c r="A453" s="3">
        <v>34547</v>
      </c>
      <c r="B453" s="2">
        <v>157.1</v>
      </c>
      <c r="C453" s="4">
        <f t="shared" si="25"/>
        <v>2.552648372686761E-3</v>
      </c>
      <c r="D453" s="4">
        <f t="shared" si="24"/>
        <v>2.8141361256544428E-2</v>
      </c>
    </row>
    <row r="454" spans="1:4" x14ac:dyDescent="0.25">
      <c r="A454" s="3">
        <v>34578</v>
      </c>
      <c r="B454" s="2">
        <v>157.5</v>
      </c>
      <c r="C454" s="4">
        <f t="shared" si="25"/>
        <v>2.5461489497136114E-3</v>
      </c>
      <c r="D454" s="4">
        <f t="shared" si="24"/>
        <v>3.0085022890778301E-2</v>
      </c>
    </row>
    <row r="455" spans="1:4" x14ac:dyDescent="0.25">
      <c r="A455" s="3">
        <v>34608</v>
      </c>
      <c r="B455" s="2">
        <v>157.80000000000001</v>
      </c>
      <c r="C455" s="4">
        <f t="shared" si="25"/>
        <v>1.9047619047620756E-3</v>
      </c>
      <c r="D455" s="4">
        <f t="shared" si="24"/>
        <v>2.8683181225554133E-2</v>
      </c>
    </row>
    <row r="456" spans="1:4" x14ac:dyDescent="0.25">
      <c r="A456" s="3">
        <v>34639</v>
      </c>
      <c r="B456" s="2">
        <v>158.19999999999999</v>
      </c>
      <c r="C456" s="4">
        <f t="shared" si="25"/>
        <v>2.5348542458807355E-3</v>
      </c>
      <c r="D456" s="4">
        <f t="shared" si="24"/>
        <v>2.7940220922676895E-2</v>
      </c>
    </row>
    <row r="457" spans="1:4" x14ac:dyDescent="0.25">
      <c r="A457" s="3">
        <v>34669</v>
      </c>
      <c r="B457" s="2">
        <v>158.30000000000001</v>
      </c>
      <c r="C457" s="4">
        <f t="shared" si="25"/>
        <v>6.3211125158035841E-4</v>
      </c>
      <c r="D457" s="4">
        <f t="shared" si="24"/>
        <v>2.5923525599481634E-2</v>
      </c>
    </row>
    <row r="458" spans="1:4" x14ac:dyDescent="0.25">
      <c r="A458" s="3">
        <v>34700</v>
      </c>
      <c r="B458" s="2">
        <v>159</v>
      </c>
      <c r="C458" s="4">
        <f t="shared" si="25"/>
        <v>4.4219835754895076E-3</v>
      </c>
      <c r="D458" s="4">
        <f t="shared" si="24"/>
        <v>2.9126213592232997E-2</v>
      </c>
    </row>
    <row r="459" spans="1:4" x14ac:dyDescent="0.25">
      <c r="A459" s="3">
        <v>34731</v>
      </c>
      <c r="B459" s="2">
        <v>159.4</v>
      </c>
      <c r="C459" s="4">
        <f t="shared" si="25"/>
        <v>2.515723270440251E-3</v>
      </c>
      <c r="D459" s="4">
        <f t="shared" si="24"/>
        <v>2.9715762273901714E-2</v>
      </c>
    </row>
    <row r="460" spans="1:4" x14ac:dyDescent="0.25">
      <c r="A460" s="3">
        <v>34759</v>
      </c>
      <c r="B460" s="2">
        <v>159.9</v>
      </c>
      <c r="C460" s="4">
        <f t="shared" si="25"/>
        <v>3.1367628607277265E-3</v>
      </c>
      <c r="D460" s="4">
        <f t="shared" si="24"/>
        <v>2.962009014810052E-2</v>
      </c>
    </row>
    <row r="461" spans="1:4" x14ac:dyDescent="0.25">
      <c r="A461" s="3">
        <v>34790</v>
      </c>
      <c r="B461" s="2">
        <v>160.4</v>
      </c>
      <c r="C461" s="4">
        <f t="shared" si="25"/>
        <v>3.1269543464664817E-3</v>
      </c>
      <c r="D461" s="4">
        <f t="shared" si="24"/>
        <v>3.1511254019292556E-2</v>
      </c>
    </row>
    <row r="462" spans="1:4" x14ac:dyDescent="0.25">
      <c r="A462" s="3">
        <v>34820</v>
      </c>
      <c r="B462" s="2">
        <v>160.69999999999999</v>
      </c>
      <c r="C462" s="4">
        <f t="shared" si="25"/>
        <v>1.8703241895261513E-3</v>
      </c>
      <c r="D462" s="4">
        <f t="shared" si="24"/>
        <v>3.0788967286722091E-2</v>
      </c>
    </row>
    <row r="463" spans="1:4" x14ac:dyDescent="0.25">
      <c r="A463" s="3">
        <v>34851</v>
      </c>
      <c r="B463" s="2">
        <v>161.1</v>
      </c>
      <c r="C463" s="4">
        <f t="shared" si="25"/>
        <v>2.4891101431239182E-3</v>
      </c>
      <c r="D463" s="4">
        <f t="shared" ref="D463:D526" si="26">B463/B451-1</f>
        <v>3.0051150895140655E-2</v>
      </c>
    </row>
    <row r="464" spans="1:4" x14ac:dyDescent="0.25">
      <c r="A464" s="3">
        <v>34881</v>
      </c>
      <c r="B464" s="2">
        <v>161.4</v>
      </c>
      <c r="C464" s="4">
        <f t="shared" si="25"/>
        <v>1.8621973929238145E-3</v>
      </c>
      <c r="D464" s="4">
        <f t="shared" si="26"/>
        <v>2.9993618379068332E-2</v>
      </c>
    </row>
    <row r="465" spans="1:4" x14ac:dyDescent="0.25">
      <c r="A465" s="3">
        <v>34912</v>
      </c>
      <c r="B465" s="2">
        <v>161.80000000000001</v>
      </c>
      <c r="C465" s="4">
        <f t="shared" si="25"/>
        <v>2.4783147459728205E-3</v>
      </c>
      <c r="D465" s="4">
        <f t="shared" si="26"/>
        <v>2.991725015913449E-2</v>
      </c>
    </row>
    <row r="466" spans="1:4" x14ac:dyDescent="0.25">
      <c r="A466" s="3">
        <v>34943</v>
      </c>
      <c r="B466" s="2">
        <v>162.19999999999999</v>
      </c>
      <c r="C466" s="4">
        <f t="shared" si="25"/>
        <v>2.4721878862792313E-3</v>
      </c>
      <c r="D466" s="4">
        <f t="shared" si="26"/>
        <v>2.984126984126978E-2</v>
      </c>
    </row>
    <row r="467" spans="1:4" x14ac:dyDescent="0.25">
      <c r="A467" s="3">
        <v>34973</v>
      </c>
      <c r="B467" s="2">
        <v>162.69999999999999</v>
      </c>
      <c r="C467" s="4">
        <f t="shared" si="25"/>
        <v>3.0826140567201676E-3</v>
      </c>
      <c r="D467" s="4">
        <f t="shared" si="26"/>
        <v>3.1051964512040398E-2</v>
      </c>
    </row>
    <row r="468" spans="1:4" x14ac:dyDescent="0.25">
      <c r="A468" s="3">
        <v>35004</v>
      </c>
      <c r="B468" s="2">
        <v>163</v>
      </c>
      <c r="C468" s="4">
        <f t="shared" si="25"/>
        <v>1.8438844499077955E-3</v>
      </c>
      <c r="D468" s="4">
        <f t="shared" si="26"/>
        <v>3.0341340075853429E-2</v>
      </c>
    </row>
    <row r="469" spans="1:4" x14ac:dyDescent="0.25">
      <c r="A469" s="3">
        <v>35034</v>
      </c>
      <c r="B469" s="2">
        <v>163.1</v>
      </c>
      <c r="C469" s="4">
        <f t="shared" si="25"/>
        <v>6.1349693251533388E-4</v>
      </c>
      <c r="D469" s="4">
        <f t="shared" si="26"/>
        <v>3.0322173089071258E-2</v>
      </c>
    </row>
    <row r="470" spans="1:4" x14ac:dyDescent="0.25">
      <c r="A470" s="3">
        <v>35065</v>
      </c>
      <c r="B470" s="2">
        <v>163.69999999999999</v>
      </c>
      <c r="C470" s="4">
        <f t="shared" si="25"/>
        <v>3.6787247087675112E-3</v>
      </c>
      <c r="D470" s="4">
        <f t="shared" si="26"/>
        <v>2.9559748427672838E-2</v>
      </c>
    </row>
    <row r="471" spans="1:4" x14ac:dyDescent="0.25">
      <c r="A471" s="3">
        <v>35096</v>
      </c>
      <c r="B471" s="2">
        <v>164</v>
      </c>
      <c r="C471" s="4">
        <f t="shared" si="25"/>
        <v>1.8326206475260953E-3</v>
      </c>
      <c r="D471" s="4">
        <f t="shared" si="26"/>
        <v>2.8858218318695172E-2</v>
      </c>
    </row>
    <row r="472" spans="1:4" x14ac:dyDescent="0.25">
      <c r="A472" s="3">
        <v>35125</v>
      </c>
      <c r="B472" s="2">
        <v>164.4</v>
      </c>
      <c r="C472" s="4">
        <f t="shared" si="25"/>
        <v>2.4390243902439046E-3</v>
      </c>
      <c r="D472" s="4">
        <f t="shared" si="26"/>
        <v>2.814258911819878E-2</v>
      </c>
    </row>
    <row r="473" spans="1:4" x14ac:dyDescent="0.25">
      <c r="A473" s="3">
        <v>35156</v>
      </c>
      <c r="B473" s="2">
        <v>164.6</v>
      </c>
      <c r="C473" s="4">
        <f t="shared" si="25"/>
        <v>1.2165450121652821E-3</v>
      </c>
      <c r="D473" s="4">
        <f t="shared" si="26"/>
        <v>2.6184538653366562E-2</v>
      </c>
    </row>
    <row r="474" spans="1:4" x14ac:dyDescent="0.25">
      <c r="A474" s="3">
        <v>35186</v>
      </c>
      <c r="B474" s="2">
        <v>165</v>
      </c>
      <c r="C474" s="4">
        <f t="shared" si="25"/>
        <v>2.430133657351119E-3</v>
      </c>
      <c r="D474" s="4">
        <f t="shared" si="26"/>
        <v>2.6757934038581288E-2</v>
      </c>
    </row>
    <row r="475" spans="1:4" x14ac:dyDescent="0.25">
      <c r="A475" s="3">
        <v>35217</v>
      </c>
      <c r="B475" s="2">
        <v>165.4</v>
      </c>
      <c r="C475" s="4">
        <f t="shared" si="25"/>
        <v>2.4242424242424399E-3</v>
      </c>
      <c r="D475" s="4">
        <f t="shared" si="26"/>
        <v>2.669149596523912E-2</v>
      </c>
    </row>
    <row r="476" spans="1:4" x14ac:dyDescent="0.25">
      <c r="A476" s="3">
        <v>35247</v>
      </c>
      <c r="B476" s="2">
        <v>165.7</v>
      </c>
      <c r="C476" s="4">
        <f t="shared" si="25"/>
        <v>1.8137847642079041E-3</v>
      </c>
      <c r="D476" s="4">
        <f t="shared" si="26"/>
        <v>2.6641883519206822E-2</v>
      </c>
    </row>
    <row r="477" spans="1:4" x14ac:dyDescent="0.25">
      <c r="A477" s="3">
        <v>35278</v>
      </c>
      <c r="B477" s="2">
        <v>166</v>
      </c>
      <c r="C477" s="4">
        <f t="shared" si="25"/>
        <v>1.8105009052504784E-3</v>
      </c>
      <c r="D477" s="4">
        <f t="shared" si="26"/>
        <v>2.5957972805933149E-2</v>
      </c>
    </row>
    <row r="478" spans="1:4" x14ac:dyDescent="0.25">
      <c r="A478" s="3">
        <v>35309</v>
      </c>
      <c r="B478" s="2">
        <v>166.5</v>
      </c>
      <c r="C478" s="4">
        <f t="shared" si="25"/>
        <v>3.0120481927711218E-3</v>
      </c>
      <c r="D478" s="4">
        <f t="shared" si="26"/>
        <v>2.6510480887792953E-2</v>
      </c>
    </row>
    <row r="479" spans="1:4" x14ac:dyDescent="0.25">
      <c r="A479" s="3">
        <v>35339</v>
      </c>
      <c r="B479" s="2">
        <v>166.8</v>
      </c>
      <c r="C479" s="4">
        <f t="shared" si="25"/>
        <v>1.8018018018017834E-3</v>
      </c>
      <c r="D479" s="4">
        <f t="shared" si="26"/>
        <v>2.5199754148740094E-2</v>
      </c>
    </row>
    <row r="480" spans="1:4" x14ac:dyDescent="0.25">
      <c r="A480" s="3">
        <v>35370</v>
      </c>
      <c r="B480" s="2">
        <v>167.2</v>
      </c>
      <c r="C480" s="4">
        <f t="shared" si="25"/>
        <v>2.3980815347719453E-3</v>
      </c>
      <c r="D480" s="4">
        <f t="shared" si="26"/>
        <v>2.5766871165644023E-2</v>
      </c>
    </row>
    <row r="481" spans="1:4" x14ac:dyDescent="0.25">
      <c r="A481" s="3">
        <v>35400</v>
      </c>
      <c r="B481" s="2">
        <v>167.4</v>
      </c>
      <c r="C481" s="4">
        <f t="shared" si="25"/>
        <v>1.1961722488038617E-3</v>
      </c>
      <c r="D481" s="4">
        <f t="shared" si="26"/>
        <v>2.6364193746168052E-2</v>
      </c>
    </row>
    <row r="482" spans="1:4" x14ac:dyDescent="0.25">
      <c r="A482" s="3">
        <v>35431</v>
      </c>
      <c r="B482" s="2">
        <v>167.8</v>
      </c>
      <c r="C482" s="4">
        <f t="shared" si="25"/>
        <v>2.389486260454099E-3</v>
      </c>
      <c r="D482" s="4">
        <f t="shared" si="26"/>
        <v>2.5045815516188341E-2</v>
      </c>
    </row>
    <row r="483" spans="1:4" x14ac:dyDescent="0.25">
      <c r="A483" s="3">
        <v>35462</v>
      </c>
      <c r="B483" s="2">
        <v>168.1</v>
      </c>
      <c r="C483" s="4">
        <f t="shared" si="25"/>
        <v>1.7878426698449967E-3</v>
      </c>
      <c r="D483" s="4">
        <f t="shared" si="26"/>
        <v>2.4999999999999911E-2</v>
      </c>
    </row>
    <row r="484" spans="1:4" x14ac:dyDescent="0.25">
      <c r="A484" s="3">
        <v>35490</v>
      </c>
      <c r="B484" s="2">
        <v>168.4</v>
      </c>
      <c r="C484" s="4">
        <f t="shared" si="25"/>
        <v>1.7846519928614857E-3</v>
      </c>
      <c r="D484" s="4">
        <f t="shared" si="26"/>
        <v>2.4330900243308973E-2</v>
      </c>
    </row>
    <row r="485" spans="1:4" x14ac:dyDescent="0.25">
      <c r="A485" s="3">
        <v>35521</v>
      </c>
      <c r="B485" s="2">
        <v>168.9</v>
      </c>
      <c r="C485" s="4">
        <f t="shared" si="25"/>
        <v>2.9691211401425832E-3</v>
      </c>
      <c r="D485" s="4">
        <f t="shared" si="26"/>
        <v>2.6123936816524918E-2</v>
      </c>
    </row>
    <row r="486" spans="1:4" x14ac:dyDescent="0.25">
      <c r="A486" s="3">
        <v>35551</v>
      </c>
      <c r="B486" s="2">
        <v>169.2</v>
      </c>
      <c r="C486" s="4">
        <f t="shared" si="25"/>
        <v>1.7761989342806039E-3</v>
      </c>
      <c r="D486" s="4">
        <f t="shared" si="26"/>
        <v>2.5454545454545396E-2</v>
      </c>
    </row>
    <row r="487" spans="1:4" x14ac:dyDescent="0.25">
      <c r="A487" s="3">
        <v>35582</v>
      </c>
      <c r="B487" s="2">
        <v>169.4</v>
      </c>
      <c r="C487" s="4">
        <f t="shared" si="25"/>
        <v>1.1820330969267712E-3</v>
      </c>
      <c r="D487" s="4">
        <f t="shared" si="26"/>
        <v>2.4183796856106499E-2</v>
      </c>
    </row>
    <row r="488" spans="1:4" x14ac:dyDescent="0.25">
      <c r="A488" s="3">
        <v>35612</v>
      </c>
      <c r="B488" s="2">
        <v>169.7</v>
      </c>
      <c r="C488" s="4">
        <f t="shared" si="25"/>
        <v>1.7709563164107767E-3</v>
      </c>
      <c r="D488" s="4">
        <f t="shared" si="26"/>
        <v>2.4140012070005934E-2</v>
      </c>
    </row>
    <row r="489" spans="1:4" x14ac:dyDescent="0.25">
      <c r="A489" s="3">
        <v>35643</v>
      </c>
      <c r="B489" s="2">
        <v>169.8</v>
      </c>
      <c r="C489" s="4">
        <f t="shared" si="25"/>
        <v>5.892751915146377E-4</v>
      </c>
      <c r="D489" s="4">
        <f t="shared" si="26"/>
        <v>2.2891566265060392E-2</v>
      </c>
    </row>
    <row r="490" spans="1:4" x14ac:dyDescent="0.25">
      <c r="A490" s="3">
        <v>35674</v>
      </c>
      <c r="B490" s="2">
        <v>170.2</v>
      </c>
      <c r="C490" s="4">
        <f t="shared" si="25"/>
        <v>2.3557126030622211E-3</v>
      </c>
      <c r="D490" s="4">
        <f t="shared" si="26"/>
        <v>2.2222222222222143E-2</v>
      </c>
    </row>
    <row r="491" spans="1:4" x14ac:dyDescent="0.25">
      <c r="A491" s="3">
        <v>35704</v>
      </c>
      <c r="B491" s="2">
        <v>170.6</v>
      </c>
      <c r="C491" s="4">
        <f t="shared" si="25"/>
        <v>2.3501762632198719E-3</v>
      </c>
      <c r="D491" s="4">
        <f t="shared" si="26"/>
        <v>2.278177458033559E-2</v>
      </c>
    </row>
    <row r="492" spans="1:4" x14ac:dyDescent="0.25">
      <c r="A492" s="3">
        <v>35735</v>
      </c>
      <c r="B492" s="2">
        <v>170.8</v>
      </c>
      <c r="C492" s="4">
        <f t="shared" si="25"/>
        <v>1.1723329425556983E-3</v>
      </c>
      <c r="D492" s="4">
        <f t="shared" si="26"/>
        <v>2.1531100478469067E-2</v>
      </c>
    </row>
    <row r="493" spans="1:4" x14ac:dyDescent="0.25">
      <c r="A493" s="3">
        <v>35765</v>
      </c>
      <c r="B493" s="2">
        <v>171.2</v>
      </c>
      <c r="C493" s="4">
        <f t="shared" si="25"/>
        <v>2.3419203747070405E-3</v>
      </c>
      <c r="D493" s="4">
        <f t="shared" si="26"/>
        <v>2.270011947431283E-2</v>
      </c>
    </row>
    <row r="494" spans="1:4" x14ac:dyDescent="0.25">
      <c r="A494" s="3">
        <v>35796</v>
      </c>
      <c r="B494" s="2">
        <v>171.6</v>
      </c>
      <c r="C494" s="4">
        <f t="shared" si="25"/>
        <v>2.3364485981309802E-3</v>
      </c>
      <c r="D494" s="4">
        <f t="shared" si="26"/>
        <v>2.2646007151370551E-2</v>
      </c>
    </row>
    <row r="495" spans="1:4" x14ac:dyDescent="0.25">
      <c r="A495" s="3">
        <v>35827</v>
      </c>
      <c r="B495" s="2">
        <v>171.9</v>
      </c>
      <c r="C495" s="4">
        <f t="shared" si="25"/>
        <v>1.7482517482518833E-3</v>
      </c>
      <c r="D495" s="4">
        <f t="shared" si="26"/>
        <v>2.2605591909577782E-2</v>
      </c>
    </row>
    <row r="496" spans="1:4" x14ac:dyDescent="0.25">
      <c r="A496" s="3">
        <v>35855</v>
      </c>
      <c r="B496" s="2">
        <v>172.2</v>
      </c>
      <c r="C496" s="4">
        <f t="shared" si="25"/>
        <v>1.7452006980802626E-3</v>
      </c>
      <c r="D496" s="4">
        <f t="shared" si="26"/>
        <v>2.25653206650831E-2</v>
      </c>
    </row>
    <row r="497" spans="1:4" x14ac:dyDescent="0.25">
      <c r="A497" s="3">
        <v>35886</v>
      </c>
      <c r="B497" s="2">
        <v>172.5</v>
      </c>
      <c r="C497" s="4">
        <f t="shared" si="25"/>
        <v>1.7421602787457413E-3</v>
      </c>
      <c r="D497" s="4">
        <f t="shared" si="26"/>
        <v>2.1314387211367691E-2</v>
      </c>
    </row>
    <row r="498" spans="1:4" x14ac:dyDescent="0.25">
      <c r="A498" s="3">
        <v>35916</v>
      </c>
      <c r="B498" s="2">
        <v>172.9</v>
      </c>
      <c r="C498" s="4">
        <f t="shared" si="25"/>
        <v>2.3188405797101019E-3</v>
      </c>
      <c r="D498" s="4">
        <f t="shared" si="26"/>
        <v>2.1867612293144267E-2</v>
      </c>
    </row>
    <row r="499" spans="1:4" x14ac:dyDescent="0.25">
      <c r="A499" s="3">
        <v>35947</v>
      </c>
      <c r="B499" s="2">
        <v>173.2</v>
      </c>
      <c r="C499" s="4">
        <f t="shared" si="25"/>
        <v>1.7351069982647349E-3</v>
      </c>
      <c r="D499" s="4">
        <f t="shared" si="26"/>
        <v>2.2432113341204207E-2</v>
      </c>
    </row>
    <row r="500" spans="1:4" x14ac:dyDescent="0.25">
      <c r="A500" s="3">
        <v>35977</v>
      </c>
      <c r="B500" s="2">
        <v>173.5</v>
      </c>
      <c r="C500" s="4">
        <f t="shared" si="25"/>
        <v>1.7321016166282899E-3</v>
      </c>
      <c r="D500" s="4">
        <f t="shared" si="26"/>
        <v>2.2392457277548683E-2</v>
      </c>
    </row>
    <row r="501" spans="1:4" x14ac:dyDescent="0.25">
      <c r="A501" s="3">
        <v>36008</v>
      </c>
      <c r="B501" s="2">
        <v>174</v>
      </c>
      <c r="C501" s="4">
        <f t="shared" si="25"/>
        <v>2.8818443804035088E-3</v>
      </c>
      <c r="D501" s="4">
        <f t="shared" si="26"/>
        <v>2.4734982332155431E-2</v>
      </c>
    </row>
    <row r="502" spans="1:4" x14ac:dyDescent="0.25">
      <c r="A502" s="3">
        <v>36039</v>
      </c>
      <c r="B502" s="2">
        <v>174.2</v>
      </c>
      <c r="C502" s="4">
        <f t="shared" si="25"/>
        <v>1.1494252873562871E-3</v>
      </c>
      <c r="D502" s="4">
        <f t="shared" si="26"/>
        <v>2.3501762632197387E-2</v>
      </c>
    </row>
    <row r="503" spans="1:4" x14ac:dyDescent="0.25">
      <c r="A503" s="3">
        <v>36069</v>
      </c>
      <c r="B503" s="2">
        <v>174.4</v>
      </c>
      <c r="C503" s="4">
        <f t="shared" si="25"/>
        <v>1.1481056257176547E-3</v>
      </c>
      <c r="D503" s="4">
        <f t="shared" si="26"/>
        <v>2.2274325908558046E-2</v>
      </c>
    </row>
    <row r="504" spans="1:4" x14ac:dyDescent="0.25">
      <c r="A504" s="3">
        <v>36100</v>
      </c>
      <c r="B504" s="2">
        <v>174.8</v>
      </c>
      <c r="C504" s="4">
        <f t="shared" si="25"/>
        <v>2.2935779816513069E-3</v>
      </c>
      <c r="D504" s="4">
        <f t="shared" si="26"/>
        <v>2.3419203747072626E-2</v>
      </c>
    </row>
    <row r="505" spans="1:4" x14ac:dyDescent="0.25">
      <c r="A505" s="3">
        <v>36130</v>
      </c>
      <c r="B505" s="2">
        <v>175.4</v>
      </c>
      <c r="C505" s="4">
        <f t="shared" si="25"/>
        <v>3.4324942791761348E-3</v>
      </c>
      <c r="D505" s="4">
        <f t="shared" si="26"/>
        <v>2.4532710280373848E-2</v>
      </c>
    </row>
    <row r="506" spans="1:4" x14ac:dyDescent="0.25">
      <c r="A506" s="3">
        <v>36161</v>
      </c>
      <c r="B506" s="2">
        <v>175.6</v>
      </c>
      <c r="C506" s="4">
        <f t="shared" si="25"/>
        <v>1.1402508551880963E-3</v>
      </c>
      <c r="D506" s="4">
        <f t="shared" si="26"/>
        <v>2.3310023310023409E-2</v>
      </c>
    </row>
    <row r="507" spans="1:4" x14ac:dyDescent="0.25">
      <c r="A507" s="3">
        <v>36192</v>
      </c>
      <c r="B507" s="2">
        <v>175.6</v>
      </c>
      <c r="C507" s="4">
        <f t="shared" si="25"/>
        <v>0</v>
      </c>
      <c r="D507" s="4">
        <f t="shared" si="26"/>
        <v>2.1524141942990127E-2</v>
      </c>
    </row>
    <row r="508" spans="1:4" x14ac:dyDescent="0.25">
      <c r="A508" s="3">
        <v>36220</v>
      </c>
      <c r="B508" s="2">
        <v>175.7</v>
      </c>
      <c r="C508" s="4">
        <f t="shared" si="25"/>
        <v>5.6947608200452748E-4</v>
      </c>
      <c r="D508" s="4">
        <f t="shared" si="26"/>
        <v>2.0325203252032464E-2</v>
      </c>
    </row>
    <row r="509" spans="1:4" x14ac:dyDescent="0.25">
      <c r="A509" s="3">
        <v>36251</v>
      </c>
      <c r="B509" s="2">
        <v>176.3</v>
      </c>
      <c r="C509" s="4">
        <f t="shared" si="25"/>
        <v>3.4149117814457064E-3</v>
      </c>
      <c r="D509" s="4">
        <f t="shared" si="26"/>
        <v>2.2028985507246412E-2</v>
      </c>
    </row>
    <row r="510" spans="1:4" x14ac:dyDescent="0.25">
      <c r="A510" s="3">
        <v>36281</v>
      </c>
      <c r="B510" s="2">
        <v>176.5</v>
      </c>
      <c r="C510" s="4">
        <f t="shared" si="25"/>
        <v>1.1344299489506326E-3</v>
      </c>
      <c r="D510" s="4">
        <f t="shared" si="26"/>
        <v>2.0821283979178595E-2</v>
      </c>
    </row>
    <row r="511" spans="1:4" x14ac:dyDescent="0.25">
      <c r="A511" s="3">
        <v>36312</v>
      </c>
      <c r="B511" s="2">
        <v>176.6</v>
      </c>
      <c r="C511" s="4">
        <f t="shared" si="25"/>
        <v>5.6657223796041656E-4</v>
      </c>
      <c r="D511" s="4">
        <f t="shared" si="26"/>
        <v>1.9630484988452768E-2</v>
      </c>
    </row>
    <row r="512" spans="1:4" x14ac:dyDescent="0.25">
      <c r="A512" s="3">
        <v>36342</v>
      </c>
      <c r="B512" s="2">
        <v>177.1</v>
      </c>
      <c r="C512" s="4">
        <f t="shared" si="25"/>
        <v>2.8312570781428015E-3</v>
      </c>
      <c r="D512" s="4">
        <f t="shared" si="26"/>
        <v>2.0749279538904819E-2</v>
      </c>
    </row>
    <row r="513" spans="1:4" x14ac:dyDescent="0.25">
      <c r="A513" s="3">
        <v>36373</v>
      </c>
      <c r="B513" s="2">
        <v>177.3</v>
      </c>
      <c r="C513" s="4">
        <f t="shared" si="25"/>
        <v>1.1293054771317479E-3</v>
      </c>
      <c r="D513" s="4">
        <f t="shared" si="26"/>
        <v>1.8965517241379404E-2</v>
      </c>
    </row>
    <row r="514" spans="1:4" x14ac:dyDescent="0.25">
      <c r="A514" s="3">
        <v>36404</v>
      </c>
      <c r="B514" s="2">
        <v>177.8</v>
      </c>
      <c r="C514" s="4">
        <f t="shared" si="25"/>
        <v>2.8200789622110367E-3</v>
      </c>
      <c r="D514" s="4">
        <f t="shared" si="26"/>
        <v>2.0665901262916231E-2</v>
      </c>
    </row>
    <row r="515" spans="1:4" x14ac:dyDescent="0.25">
      <c r="A515" s="3">
        <v>36434</v>
      </c>
      <c r="B515" s="2">
        <v>178.1</v>
      </c>
      <c r="C515" s="4">
        <f t="shared" si="25"/>
        <v>1.6872890888637304E-3</v>
      </c>
      <c r="D515" s="4">
        <f t="shared" si="26"/>
        <v>2.1215596330275144E-2</v>
      </c>
    </row>
    <row r="516" spans="1:4" x14ac:dyDescent="0.25">
      <c r="A516" s="3">
        <v>36465</v>
      </c>
      <c r="B516" s="2">
        <v>178.4</v>
      </c>
      <c r="C516" s="4">
        <f t="shared" ref="C516:C579" si="27">B516/B515-1</f>
        <v>1.6844469399215356E-3</v>
      </c>
      <c r="D516" s="4">
        <f t="shared" si="26"/>
        <v>2.0594965675057253E-2</v>
      </c>
    </row>
    <row r="517" spans="1:4" x14ac:dyDescent="0.25">
      <c r="A517" s="3">
        <v>36495</v>
      </c>
      <c r="B517" s="2">
        <v>178.7</v>
      </c>
      <c r="C517" s="4">
        <f t="shared" si="27"/>
        <v>1.6816143497757619E-3</v>
      </c>
      <c r="D517" s="4">
        <f t="shared" si="26"/>
        <v>1.8814139110604255E-2</v>
      </c>
    </row>
    <row r="518" spans="1:4" x14ac:dyDescent="0.25">
      <c r="A518" s="3">
        <v>36526</v>
      </c>
      <c r="B518" s="2">
        <v>179.3</v>
      </c>
      <c r="C518" s="4">
        <f t="shared" si="27"/>
        <v>3.357582540570947E-3</v>
      </c>
      <c r="D518" s="4">
        <f t="shared" si="26"/>
        <v>2.1070615034168627E-2</v>
      </c>
    </row>
    <row r="519" spans="1:4" x14ac:dyDescent="0.25">
      <c r="A519" s="3">
        <v>36557</v>
      </c>
      <c r="B519" s="2">
        <v>179.4</v>
      </c>
      <c r="C519" s="4">
        <f t="shared" si="27"/>
        <v>5.5772448410484898E-4</v>
      </c>
      <c r="D519" s="4">
        <f t="shared" si="26"/>
        <v>2.1640091116173155E-2</v>
      </c>
    </row>
    <row r="520" spans="1:4" x14ac:dyDescent="0.25">
      <c r="A520" s="3">
        <v>36586</v>
      </c>
      <c r="B520" s="2">
        <v>180</v>
      </c>
      <c r="C520" s="4">
        <f t="shared" si="27"/>
        <v>3.3444816053511683E-3</v>
      </c>
      <c r="D520" s="4">
        <f t="shared" si="26"/>
        <v>2.4473534433693933E-2</v>
      </c>
    </row>
    <row r="521" spans="1:4" x14ac:dyDescent="0.25">
      <c r="A521" s="3">
        <v>36617</v>
      </c>
      <c r="B521" s="2">
        <v>180.3</v>
      </c>
      <c r="C521" s="4">
        <f t="shared" si="27"/>
        <v>1.6666666666667052E-3</v>
      </c>
      <c r="D521" s="4">
        <f t="shared" si="26"/>
        <v>2.2688598979013097E-2</v>
      </c>
    </row>
    <row r="522" spans="1:4" x14ac:dyDescent="0.25">
      <c r="A522" s="3">
        <v>36647</v>
      </c>
      <c r="B522" s="2">
        <v>180.7</v>
      </c>
      <c r="C522" s="4">
        <f t="shared" si="27"/>
        <v>2.2185246810868531E-3</v>
      </c>
      <c r="D522" s="4">
        <f t="shared" si="26"/>
        <v>2.3796033994334165E-2</v>
      </c>
    </row>
    <row r="523" spans="1:4" x14ac:dyDescent="0.25">
      <c r="A523" s="3">
        <v>36678</v>
      </c>
      <c r="B523" s="2">
        <v>181.1</v>
      </c>
      <c r="C523" s="4">
        <f t="shared" si="27"/>
        <v>2.2136137244050946E-3</v>
      </c>
      <c r="D523" s="4">
        <f t="shared" si="26"/>
        <v>2.5481313703284325E-2</v>
      </c>
    </row>
    <row r="524" spans="1:4" x14ac:dyDescent="0.25">
      <c r="A524" s="3">
        <v>36708</v>
      </c>
      <c r="B524" s="2">
        <v>181.5</v>
      </c>
      <c r="C524" s="4">
        <f t="shared" si="27"/>
        <v>2.2087244616233459E-3</v>
      </c>
      <c r="D524" s="4">
        <f t="shared" si="26"/>
        <v>2.4844720496894457E-2</v>
      </c>
    </row>
    <row r="525" spans="1:4" x14ac:dyDescent="0.25">
      <c r="A525" s="3">
        <v>36739</v>
      </c>
      <c r="B525" s="2">
        <v>181.9</v>
      </c>
      <c r="C525" s="4">
        <f t="shared" si="27"/>
        <v>2.2038567493112282E-3</v>
      </c>
      <c r="D525" s="4">
        <f t="shared" si="26"/>
        <v>2.5944726452340694E-2</v>
      </c>
    </row>
    <row r="526" spans="1:4" x14ac:dyDescent="0.25">
      <c r="A526" s="3">
        <v>36770</v>
      </c>
      <c r="B526" s="2">
        <v>182.3</v>
      </c>
      <c r="C526" s="4">
        <f t="shared" si="27"/>
        <v>2.1990104452995762E-3</v>
      </c>
      <c r="D526" s="4">
        <f t="shared" si="26"/>
        <v>2.5309336332958399E-2</v>
      </c>
    </row>
    <row r="527" spans="1:4" x14ac:dyDescent="0.25">
      <c r="A527" s="3">
        <v>36800</v>
      </c>
      <c r="B527" s="2">
        <v>182.6</v>
      </c>
      <c r="C527" s="4">
        <f t="shared" si="27"/>
        <v>1.645639056500281E-3</v>
      </c>
      <c r="D527" s="4">
        <f t="shared" ref="D527:D590" si="28">B527/B515-1</f>
        <v>2.5266704098820814E-2</v>
      </c>
    </row>
    <row r="528" spans="1:4" x14ac:dyDescent="0.25">
      <c r="A528" s="3">
        <v>36831</v>
      </c>
      <c r="B528" s="2">
        <v>183.1</v>
      </c>
      <c r="C528" s="4">
        <f t="shared" si="27"/>
        <v>2.7382256297918683E-3</v>
      </c>
      <c r="D528" s="4">
        <f t="shared" si="28"/>
        <v>2.6345291479820565E-2</v>
      </c>
    </row>
    <row r="529" spans="1:4" x14ac:dyDescent="0.25">
      <c r="A529" s="3">
        <v>36861</v>
      </c>
      <c r="B529" s="2">
        <v>183.3</v>
      </c>
      <c r="C529" s="4">
        <f t="shared" si="27"/>
        <v>1.0922992900055384E-3</v>
      </c>
      <c r="D529" s="4">
        <f t="shared" si="28"/>
        <v>2.5741466144376224E-2</v>
      </c>
    </row>
    <row r="530" spans="1:4" x14ac:dyDescent="0.25">
      <c r="A530" s="3">
        <v>36892</v>
      </c>
      <c r="B530" s="2">
        <v>183.9</v>
      </c>
      <c r="C530" s="4">
        <f t="shared" si="27"/>
        <v>3.2733224222585289E-3</v>
      </c>
      <c r="D530" s="4">
        <f t="shared" si="28"/>
        <v>2.5655326268823275E-2</v>
      </c>
    </row>
    <row r="531" spans="1:4" x14ac:dyDescent="0.25">
      <c r="A531" s="3">
        <v>36923</v>
      </c>
      <c r="B531" s="2">
        <v>184.4</v>
      </c>
      <c r="C531" s="4">
        <f t="shared" si="27"/>
        <v>2.7188689505166508E-3</v>
      </c>
      <c r="D531" s="4">
        <f t="shared" si="28"/>
        <v>2.7870680044593144E-2</v>
      </c>
    </row>
    <row r="532" spans="1:4" x14ac:dyDescent="0.25">
      <c r="A532" s="3">
        <v>36951</v>
      </c>
      <c r="B532" s="2">
        <v>184.7</v>
      </c>
      <c r="C532" s="4">
        <f t="shared" si="27"/>
        <v>1.6268980477223138E-3</v>
      </c>
      <c r="D532" s="4">
        <f t="shared" si="28"/>
        <v>2.6111111111110974E-2</v>
      </c>
    </row>
    <row r="533" spans="1:4" x14ac:dyDescent="0.25">
      <c r="A533" s="3">
        <v>36982</v>
      </c>
      <c r="B533" s="2">
        <v>185.1</v>
      </c>
      <c r="C533" s="4">
        <f t="shared" si="27"/>
        <v>2.1656740660531693E-3</v>
      </c>
      <c r="D533" s="4">
        <f t="shared" si="28"/>
        <v>2.6622296173044901E-2</v>
      </c>
    </row>
    <row r="534" spans="1:4" x14ac:dyDescent="0.25">
      <c r="A534" s="3">
        <v>37012</v>
      </c>
      <c r="B534" s="2">
        <v>185.3</v>
      </c>
      <c r="C534" s="4">
        <f t="shared" si="27"/>
        <v>1.0804970286333315E-3</v>
      </c>
      <c r="D534" s="4">
        <f t="shared" si="28"/>
        <v>2.5456557830658699E-2</v>
      </c>
    </row>
    <row r="535" spans="1:4" x14ac:dyDescent="0.25">
      <c r="A535" s="3">
        <v>37043</v>
      </c>
      <c r="B535" s="2">
        <v>186</v>
      </c>
      <c r="C535" s="4">
        <f t="shared" si="27"/>
        <v>3.7776578521315773E-3</v>
      </c>
      <c r="D535" s="4">
        <f t="shared" si="28"/>
        <v>2.7056874654886931E-2</v>
      </c>
    </row>
    <row r="536" spans="1:4" x14ac:dyDescent="0.25">
      <c r="A536" s="3">
        <v>37073</v>
      </c>
      <c r="B536" s="2">
        <v>186.4</v>
      </c>
      <c r="C536" s="4">
        <f t="shared" si="27"/>
        <v>2.1505376344086446E-3</v>
      </c>
      <c r="D536" s="4">
        <f t="shared" si="28"/>
        <v>2.6997245179063434E-2</v>
      </c>
    </row>
    <row r="537" spans="1:4" x14ac:dyDescent="0.25">
      <c r="A537" s="3">
        <v>37104</v>
      </c>
      <c r="B537" s="2">
        <v>186.7</v>
      </c>
      <c r="C537" s="4">
        <f t="shared" si="27"/>
        <v>1.6094420600858417E-3</v>
      </c>
      <c r="D537" s="4">
        <f t="shared" si="28"/>
        <v>2.6388125343595359E-2</v>
      </c>
    </row>
    <row r="538" spans="1:4" x14ac:dyDescent="0.25">
      <c r="A538" s="3">
        <v>37135</v>
      </c>
      <c r="B538" s="2">
        <v>187.1</v>
      </c>
      <c r="C538" s="4">
        <f t="shared" si="27"/>
        <v>2.1424745581146709E-3</v>
      </c>
      <c r="D538" s="4">
        <f t="shared" si="28"/>
        <v>2.6330224904004274E-2</v>
      </c>
    </row>
    <row r="539" spans="1:4" x14ac:dyDescent="0.25">
      <c r="A539" s="3">
        <v>37165</v>
      </c>
      <c r="B539" s="2">
        <v>187.4</v>
      </c>
      <c r="C539" s="4">
        <f t="shared" si="27"/>
        <v>1.6034206306787535E-3</v>
      </c>
      <c r="D539" s="4">
        <f t="shared" si="28"/>
        <v>2.6286966046002336E-2</v>
      </c>
    </row>
    <row r="540" spans="1:4" x14ac:dyDescent="0.25">
      <c r="A540" s="3">
        <v>37196</v>
      </c>
      <c r="B540" s="2">
        <v>188.1</v>
      </c>
      <c r="C540" s="4">
        <f t="shared" si="27"/>
        <v>3.7353255069370039E-3</v>
      </c>
      <c r="D540" s="4">
        <f t="shared" si="28"/>
        <v>2.7307482250136461E-2</v>
      </c>
    </row>
    <row r="541" spans="1:4" x14ac:dyDescent="0.25">
      <c r="A541" s="3">
        <v>37226</v>
      </c>
      <c r="B541" s="2">
        <v>188.4</v>
      </c>
      <c r="C541" s="4">
        <f t="shared" si="27"/>
        <v>1.5948963317384823E-3</v>
      </c>
      <c r="D541" s="4">
        <f t="shared" si="28"/>
        <v>2.7823240589198051E-2</v>
      </c>
    </row>
    <row r="542" spans="1:4" x14ac:dyDescent="0.25">
      <c r="A542" s="3">
        <v>37257</v>
      </c>
      <c r="B542" s="2">
        <v>188.7</v>
      </c>
      <c r="C542" s="4">
        <f t="shared" si="27"/>
        <v>1.5923566878979223E-3</v>
      </c>
      <c r="D542" s="4">
        <f t="shared" si="28"/>
        <v>2.6101141924959048E-2</v>
      </c>
    </row>
    <row r="543" spans="1:4" x14ac:dyDescent="0.25">
      <c r="A543" s="3">
        <v>37288</v>
      </c>
      <c r="B543" s="2">
        <v>189.1</v>
      </c>
      <c r="C543" s="4">
        <f t="shared" si="27"/>
        <v>2.1197668256491831E-3</v>
      </c>
      <c r="D543" s="4">
        <f t="shared" si="28"/>
        <v>2.5488069414316694E-2</v>
      </c>
    </row>
    <row r="544" spans="1:4" x14ac:dyDescent="0.25">
      <c r="A544" s="3">
        <v>37316</v>
      </c>
      <c r="B544" s="2">
        <v>189.2</v>
      </c>
      <c r="C544" s="4">
        <f t="shared" si="27"/>
        <v>5.2882072977267214E-4</v>
      </c>
      <c r="D544" s="4">
        <f t="shared" si="28"/>
        <v>2.4363833243096877E-2</v>
      </c>
    </row>
    <row r="545" spans="1:4" x14ac:dyDescent="0.25">
      <c r="A545" s="3">
        <v>37347</v>
      </c>
      <c r="B545" s="2">
        <v>189.7</v>
      </c>
      <c r="C545" s="4">
        <f t="shared" si="27"/>
        <v>2.6427061310783095E-3</v>
      </c>
      <c r="D545" s="4">
        <f t="shared" si="28"/>
        <v>2.485143165856285E-2</v>
      </c>
    </row>
    <row r="546" spans="1:4" x14ac:dyDescent="0.25">
      <c r="A546" s="3">
        <v>37377</v>
      </c>
      <c r="B546" s="2">
        <v>190</v>
      </c>
      <c r="C546" s="4">
        <f t="shared" si="27"/>
        <v>1.5814443858725991E-3</v>
      </c>
      <c r="D546" s="4">
        <f t="shared" si="28"/>
        <v>2.5364274150026844E-2</v>
      </c>
    </row>
    <row r="547" spans="1:4" x14ac:dyDescent="0.25">
      <c r="A547" s="3">
        <v>37408</v>
      </c>
      <c r="B547" s="2">
        <v>190.2</v>
      </c>
      <c r="C547" s="4">
        <f t="shared" si="27"/>
        <v>1.0526315789474161E-3</v>
      </c>
      <c r="D547" s="4">
        <f t="shared" si="28"/>
        <v>2.2580645161290214E-2</v>
      </c>
    </row>
    <row r="548" spans="1:4" x14ac:dyDescent="0.25">
      <c r="A548" s="3">
        <v>37438</v>
      </c>
      <c r="B548" s="2">
        <v>190.5</v>
      </c>
      <c r="C548" s="4">
        <f t="shared" si="27"/>
        <v>1.577287066246047E-3</v>
      </c>
      <c r="D548" s="4">
        <f t="shared" si="28"/>
        <v>2.1995708154506355E-2</v>
      </c>
    </row>
    <row r="549" spans="1:4" x14ac:dyDescent="0.25">
      <c r="A549" s="3">
        <v>37469</v>
      </c>
      <c r="B549" s="2">
        <v>191.1</v>
      </c>
      <c r="C549" s="4">
        <f t="shared" si="27"/>
        <v>3.1496062992124596E-3</v>
      </c>
      <c r="D549" s="4">
        <f t="shared" si="28"/>
        <v>2.3567220139260936E-2</v>
      </c>
    </row>
    <row r="550" spans="1:4" x14ac:dyDescent="0.25">
      <c r="A550" s="3">
        <v>37500</v>
      </c>
      <c r="B550" s="2">
        <v>191.3</v>
      </c>
      <c r="C550" s="4">
        <f t="shared" si="27"/>
        <v>1.0465724751440586E-3</v>
      </c>
      <c r="D550" s="4">
        <f t="shared" si="28"/>
        <v>2.2447888829502993E-2</v>
      </c>
    </row>
    <row r="551" spans="1:4" x14ac:dyDescent="0.25">
      <c r="A551" s="3">
        <v>37530</v>
      </c>
      <c r="B551" s="2">
        <v>191.5</v>
      </c>
      <c r="C551" s="4">
        <f t="shared" si="27"/>
        <v>1.045478306325176E-3</v>
      </c>
      <c r="D551" s="4">
        <f t="shared" si="28"/>
        <v>2.1878335112059721E-2</v>
      </c>
    </row>
    <row r="552" spans="1:4" x14ac:dyDescent="0.25">
      <c r="A552" s="3">
        <v>37561</v>
      </c>
      <c r="B552" s="2">
        <v>191.9</v>
      </c>
      <c r="C552" s="4">
        <f t="shared" si="27"/>
        <v>2.0887728459531019E-3</v>
      </c>
      <c r="D552" s="4">
        <f t="shared" si="28"/>
        <v>2.0202020202020332E-2</v>
      </c>
    </row>
    <row r="553" spans="1:4" x14ac:dyDescent="0.25">
      <c r="A553" s="3">
        <v>37591</v>
      </c>
      <c r="B553" s="2">
        <v>192.1</v>
      </c>
      <c r="C553" s="4">
        <f t="shared" si="27"/>
        <v>1.0422094841062712E-3</v>
      </c>
      <c r="D553" s="4">
        <f t="shared" si="28"/>
        <v>1.9639065817409707E-2</v>
      </c>
    </row>
    <row r="554" spans="1:4" x14ac:dyDescent="0.25">
      <c r="A554" s="3">
        <v>37622</v>
      </c>
      <c r="B554" s="2">
        <v>192.4</v>
      </c>
      <c r="C554" s="4">
        <f t="shared" si="27"/>
        <v>1.561686621551317E-3</v>
      </c>
      <c r="D554" s="4">
        <f t="shared" si="28"/>
        <v>1.9607843137255054E-2</v>
      </c>
    </row>
    <row r="555" spans="1:4" x14ac:dyDescent="0.25">
      <c r="A555" s="3">
        <v>37653</v>
      </c>
      <c r="B555" s="2">
        <v>192.5</v>
      </c>
      <c r="C555" s="4">
        <f t="shared" si="27"/>
        <v>5.197505197505059E-4</v>
      </c>
      <c r="D555" s="4">
        <f t="shared" si="28"/>
        <v>1.7979904812268632E-2</v>
      </c>
    </row>
    <row r="556" spans="1:4" x14ac:dyDescent="0.25">
      <c r="A556" s="3">
        <v>37681</v>
      </c>
      <c r="B556" s="2">
        <v>192.5</v>
      </c>
      <c r="C556" s="4">
        <f t="shared" si="27"/>
        <v>0</v>
      </c>
      <c r="D556" s="4">
        <f t="shared" si="28"/>
        <v>1.744186046511631E-2</v>
      </c>
    </row>
    <row r="557" spans="1:4" x14ac:dyDescent="0.25">
      <c r="A557" s="3">
        <v>37712</v>
      </c>
      <c r="B557" s="2">
        <v>192.5</v>
      </c>
      <c r="C557" s="4">
        <f t="shared" si="27"/>
        <v>0</v>
      </c>
      <c r="D557" s="4">
        <f t="shared" si="28"/>
        <v>1.4760147601476037E-2</v>
      </c>
    </row>
    <row r="558" spans="1:4" x14ac:dyDescent="0.25">
      <c r="A558" s="3">
        <v>37742</v>
      </c>
      <c r="B558" s="2">
        <v>192.9</v>
      </c>
      <c r="C558" s="4">
        <f t="shared" si="27"/>
        <v>2.077922077922123E-3</v>
      </c>
      <c r="D558" s="4">
        <f t="shared" si="28"/>
        <v>1.5263157894736867E-2</v>
      </c>
    </row>
    <row r="559" spans="1:4" x14ac:dyDescent="0.25">
      <c r="A559" s="3">
        <v>37773</v>
      </c>
      <c r="B559" s="2">
        <v>193</v>
      </c>
      <c r="C559" s="4">
        <f t="shared" si="27"/>
        <v>5.1840331778119086E-4</v>
      </c>
      <c r="D559" s="4">
        <f t="shared" si="28"/>
        <v>1.4721345951629994E-2</v>
      </c>
    </row>
    <row r="560" spans="1:4" x14ac:dyDescent="0.25">
      <c r="A560" s="3">
        <v>37803</v>
      </c>
      <c r="B560" s="2">
        <v>193.4</v>
      </c>
      <c r="C560" s="4">
        <f t="shared" si="27"/>
        <v>2.0725388601037231E-3</v>
      </c>
      <c r="D560" s="4">
        <f t="shared" si="28"/>
        <v>1.5223097112860851E-2</v>
      </c>
    </row>
    <row r="561" spans="1:4" x14ac:dyDescent="0.25">
      <c r="A561" s="3">
        <v>37834</v>
      </c>
      <c r="B561" s="2">
        <v>193.6</v>
      </c>
      <c r="C561" s="4">
        <f t="shared" si="27"/>
        <v>1.0341261633919352E-3</v>
      </c>
      <c r="D561" s="4">
        <f t="shared" si="28"/>
        <v>1.3082155939298845E-2</v>
      </c>
    </row>
    <row r="562" spans="1:4" x14ac:dyDescent="0.25">
      <c r="A562" s="3">
        <v>37865</v>
      </c>
      <c r="B562" s="2">
        <v>193.7</v>
      </c>
      <c r="C562" s="4">
        <f t="shared" si="27"/>
        <v>5.1652892561970809E-4</v>
      </c>
      <c r="D562" s="4">
        <f t="shared" si="28"/>
        <v>1.2545739675901668E-2</v>
      </c>
    </row>
    <row r="563" spans="1:4" x14ac:dyDescent="0.25">
      <c r="A563" s="3">
        <v>37895</v>
      </c>
      <c r="B563" s="2">
        <v>194</v>
      </c>
      <c r="C563" s="4">
        <f t="shared" si="27"/>
        <v>1.5487867836860847E-3</v>
      </c>
      <c r="D563" s="4">
        <f t="shared" si="28"/>
        <v>1.3054830287206221E-2</v>
      </c>
    </row>
    <row r="564" spans="1:4" x14ac:dyDescent="0.25">
      <c r="A564" s="3">
        <v>37926</v>
      </c>
      <c r="B564" s="2">
        <v>194</v>
      </c>
      <c r="C564" s="4">
        <f t="shared" si="27"/>
        <v>0</v>
      </c>
      <c r="D564" s="4">
        <f t="shared" si="28"/>
        <v>1.0943199583116181E-2</v>
      </c>
    </row>
    <row r="565" spans="1:4" x14ac:dyDescent="0.25">
      <c r="A565" s="3">
        <v>37956</v>
      </c>
      <c r="B565" s="2">
        <v>194.2</v>
      </c>
      <c r="C565" s="4">
        <f t="shared" si="27"/>
        <v>1.0309278350515427E-3</v>
      </c>
      <c r="D565" s="4">
        <f t="shared" si="28"/>
        <v>1.0931806350858997E-2</v>
      </c>
    </row>
    <row r="566" spans="1:4" x14ac:dyDescent="0.25">
      <c r="A566" s="3">
        <v>37987</v>
      </c>
      <c r="B566" s="2">
        <v>194.6</v>
      </c>
      <c r="C566" s="4">
        <f t="shared" si="27"/>
        <v>2.059732234809486E-3</v>
      </c>
      <c r="D566" s="4">
        <f t="shared" si="28"/>
        <v>1.1434511434511352E-2</v>
      </c>
    </row>
    <row r="567" spans="1:4" x14ac:dyDescent="0.25">
      <c r="A567" s="3">
        <v>38018</v>
      </c>
      <c r="B567" s="2">
        <v>194.9</v>
      </c>
      <c r="C567" s="4">
        <f t="shared" si="27"/>
        <v>1.5416238437822027E-3</v>
      </c>
      <c r="D567" s="4">
        <f t="shared" si="28"/>
        <v>1.2467532467532516E-2</v>
      </c>
    </row>
    <row r="568" spans="1:4" x14ac:dyDescent="0.25">
      <c r="A568" s="3">
        <v>38047</v>
      </c>
      <c r="B568" s="2">
        <v>195.5</v>
      </c>
      <c r="C568" s="4">
        <f t="shared" si="27"/>
        <v>3.0785017957926097E-3</v>
      </c>
      <c r="D568" s="4">
        <f t="shared" si="28"/>
        <v>1.558441558441559E-2</v>
      </c>
    </row>
    <row r="569" spans="1:4" x14ac:dyDescent="0.25">
      <c r="A569" s="3">
        <v>38078</v>
      </c>
      <c r="B569" s="2">
        <v>195.9</v>
      </c>
      <c r="C569" s="4">
        <f t="shared" si="27"/>
        <v>2.0460358056266781E-3</v>
      </c>
      <c r="D569" s="4">
        <f t="shared" si="28"/>
        <v>1.7662337662337713E-2</v>
      </c>
    </row>
    <row r="570" spans="1:4" x14ac:dyDescent="0.25">
      <c r="A570" s="3">
        <v>38108</v>
      </c>
      <c r="B570" s="2">
        <v>196.2</v>
      </c>
      <c r="C570" s="4">
        <f t="shared" si="27"/>
        <v>1.5313935681469104E-3</v>
      </c>
      <c r="D570" s="4">
        <f t="shared" si="28"/>
        <v>1.7107309486780631E-2</v>
      </c>
    </row>
    <row r="571" spans="1:4" x14ac:dyDescent="0.25">
      <c r="A571" s="3">
        <v>38139</v>
      </c>
      <c r="B571" s="2">
        <v>196.6</v>
      </c>
      <c r="C571" s="4">
        <f t="shared" si="27"/>
        <v>2.0387359836901986E-3</v>
      </c>
      <c r="D571" s="4">
        <f t="shared" si="28"/>
        <v>1.865284974093262E-2</v>
      </c>
    </row>
    <row r="572" spans="1:4" x14ac:dyDescent="0.25">
      <c r="A572" s="3">
        <v>38169</v>
      </c>
      <c r="B572" s="2">
        <v>196.8</v>
      </c>
      <c r="C572" s="4">
        <f t="shared" si="27"/>
        <v>1.0172939979655737E-3</v>
      </c>
      <c r="D572" s="4">
        <f t="shared" si="28"/>
        <v>1.7580144777662898E-2</v>
      </c>
    </row>
    <row r="573" spans="1:4" x14ac:dyDescent="0.25">
      <c r="A573" s="3">
        <v>38200</v>
      </c>
      <c r="B573" s="2">
        <v>196.9</v>
      </c>
      <c r="C573" s="4">
        <f t="shared" si="27"/>
        <v>5.0813008130079496E-4</v>
      </c>
      <c r="D573" s="4">
        <f t="shared" si="28"/>
        <v>1.7045454545454586E-2</v>
      </c>
    </row>
    <row r="574" spans="1:4" x14ac:dyDescent="0.25">
      <c r="A574" s="3">
        <v>38231</v>
      </c>
      <c r="B574" s="2">
        <v>197.5</v>
      </c>
      <c r="C574" s="4">
        <f t="shared" si="27"/>
        <v>3.0472320975114542E-3</v>
      </c>
      <c r="D574" s="4">
        <f t="shared" si="28"/>
        <v>1.961796592669085E-2</v>
      </c>
    </row>
    <row r="575" spans="1:4" x14ac:dyDescent="0.25">
      <c r="A575" s="3">
        <v>38261</v>
      </c>
      <c r="B575" s="2">
        <v>197.9</v>
      </c>
      <c r="C575" s="4">
        <f t="shared" si="27"/>
        <v>2.0253164556962577E-3</v>
      </c>
      <c r="D575" s="4">
        <f t="shared" si="28"/>
        <v>2.0103092783505083E-2</v>
      </c>
    </row>
    <row r="576" spans="1:4" x14ac:dyDescent="0.25">
      <c r="A576" s="3">
        <v>38292</v>
      </c>
      <c r="B576" s="2">
        <v>198.3</v>
      </c>
      <c r="C576" s="4">
        <f t="shared" si="27"/>
        <v>2.0212228398182042E-3</v>
      </c>
      <c r="D576" s="4">
        <f t="shared" si="28"/>
        <v>2.2164948453608391E-2</v>
      </c>
    </row>
    <row r="577" spans="1:4" x14ac:dyDescent="0.25">
      <c r="A577" s="3">
        <v>38322</v>
      </c>
      <c r="B577" s="2">
        <v>198.6</v>
      </c>
      <c r="C577" s="4">
        <f t="shared" si="27"/>
        <v>1.5128593040847349E-3</v>
      </c>
      <c r="D577" s="4">
        <f t="shared" si="28"/>
        <v>2.2657054582904346E-2</v>
      </c>
    </row>
    <row r="578" spans="1:4" x14ac:dyDescent="0.25">
      <c r="A578" s="3">
        <v>38353</v>
      </c>
      <c r="B578" s="2">
        <v>199</v>
      </c>
      <c r="C578" s="4">
        <f t="shared" si="27"/>
        <v>2.0140986908359082E-3</v>
      </c>
      <c r="D578" s="4">
        <f t="shared" si="28"/>
        <v>2.2610483042137641E-2</v>
      </c>
    </row>
    <row r="579" spans="1:4" x14ac:dyDescent="0.25">
      <c r="A579" s="3">
        <v>38384</v>
      </c>
      <c r="B579" s="2">
        <v>199.4</v>
      </c>
      <c r="C579" s="4">
        <f t="shared" si="27"/>
        <v>2.0100502512563345E-3</v>
      </c>
      <c r="D579" s="4">
        <f t="shared" si="28"/>
        <v>2.308876346844535E-2</v>
      </c>
    </row>
    <row r="580" spans="1:4" x14ac:dyDescent="0.25">
      <c r="A580" s="3">
        <v>38412</v>
      </c>
      <c r="B580" s="2">
        <v>200.1</v>
      </c>
      <c r="C580" s="4">
        <f t="shared" ref="C580:C643" si="29">B580/B579-1</f>
        <v>3.5105315947843163E-3</v>
      </c>
      <c r="D580" s="4">
        <f t="shared" si="28"/>
        <v>2.3529411764705799E-2</v>
      </c>
    </row>
    <row r="581" spans="1:4" x14ac:dyDescent="0.25">
      <c r="A581" s="3">
        <v>38443</v>
      </c>
      <c r="B581" s="2">
        <v>200.2</v>
      </c>
      <c r="C581" s="4">
        <f t="shared" si="29"/>
        <v>4.997501249375258E-4</v>
      </c>
      <c r="D581" s="4">
        <f t="shared" si="28"/>
        <v>2.1949974476773715E-2</v>
      </c>
    </row>
    <row r="582" spans="1:4" x14ac:dyDescent="0.25">
      <c r="A582" s="3">
        <v>38473</v>
      </c>
      <c r="B582" s="2">
        <v>200.5</v>
      </c>
      <c r="C582" s="4">
        <f t="shared" si="29"/>
        <v>1.4985014985016143E-3</v>
      </c>
      <c r="D582" s="4">
        <f t="shared" si="28"/>
        <v>2.1916411824668858E-2</v>
      </c>
    </row>
    <row r="583" spans="1:4" x14ac:dyDescent="0.25">
      <c r="A583" s="3">
        <v>38504</v>
      </c>
      <c r="B583" s="2">
        <v>200.6</v>
      </c>
      <c r="C583" s="4">
        <f t="shared" si="29"/>
        <v>4.9875311720692928E-4</v>
      </c>
      <c r="D583" s="4">
        <f t="shared" si="28"/>
        <v>2.0345879959308144E-2</v>
      </c>
    </row>
    <row r="584" spans="1:4" x14ac:dyDescent="0.25">
      <c r="A584" s="3">
        <v>38534</v>
      </c>
      <c r="B584" s="2">
        <v>200.9</v>
      </c>
      <c r="C584" s="4">
        <f t="shared" si="29"/>
        <v>1.4955134596212893E-3</v>
      </c>
      <c r="D584" s="4">
        <f t="shared" si="28"/>
        <v>2.0833333333333259E-2</v>
      </c>
    </row>
    <row r="585" spans="1:4" x14ac:dyDescent="0.25">
      <c r="A585" s="3">
        <v>38565</v>
      </c>
      <c r="B585" s="2">
        <v>201.1</v>
      </c>
      <c r="C585" s="4">
        <f t="shared" si="29"/>
        <v>9.955201592830587E-4</v>
      </c>
      <c r="D585" s="4">
        <f t="shared" si="28"/>
        <v>2.1330624682579957E-2</v>
      </c>
    </row>
    <row r="586" spans="1:4" x14ac:dyDescent="0.25">
      <c r="A586" s="3">
        <v>38596</v>
      </c>
      <c r="B586" s="2">
        <v>201.3</v>
      </c>
      <c r="C586" s="4">
        <f t="shared" si="29"/>
        <v>9.9453008453509462E-4</v>
      </c>
      <c r="D586" s="4">
        <f t="shared" si="28"/>
        <v>1.9240506329113893E-2</v>
      </c>
    </row>
    <row r="587" spans="1:4" x14ac:dyDescent="0.25">
      <c r="A587" s="3">
        <v>38626</v>
      </c>
      <c r="B587" s="2">
        <v>202</v>
      </c>
      <c r="C587" s="4">
        <f t="shared" si="29"/>
        <v>3.4773969200199151E-3</v>
      </c>
      <c r="D587" s="4">
        <f t="shared" si="28"/>
        <v>2.0717534108135371E-2</v>
      </c>
    </row>
    <row r="588" spans="1:4" x14ac:dyDescent="0.25">
      <c r="A588" s="3">
        <v>38657</v>
      </c>
      <c r="B588" s="2">
        <v>202.5</v>
      </c>
      <c r="C588" s="4">
        <f t="shared" si="29"/>
        <v>2.4752475247524774E-3</v>
      </c>
      <c r="D588" s="4">
        <f t="shared" si="28"/>
        <v>2.1180030257186067E-2</v>
      </c>
    </row>
    <row r="589" spans="1:4" x14ac:dyDescent="0.25">
      <c r="A589" s="3">
        <v>38687</v>
      </c>
      <c r="B589" s="2">
        <v>202.8</v>
      </c>
      <c r="C589" s="4">
        <f t="shared" si="29"/>
        <v>1.4814814814816391E-3</v>
      </c>
      <c r="D589" s="4">
        <f t="shared" si="28"/>
        <v>2.1148036253776592E-2</v>
      </c>
    </row>
    <row r="590" spans="1:4" x14ac:dyDescent="0.25">
      <c r="A590" s="3">
        <v>38718</v>
      </c>
      <c r="B590" s="2">
        <v>203.2</v>
      </c>
      <c r="C590" s="4">
        <f t="shared" si="29"/>
        <v>1.9723865877709912E-3</v>
      </c>
      <c r="D590" s="4">
        <f t="shared" si="28"/>
        <v>2.1105527638190846E-2</v>
      </c>
    </row>
    <row r="591" spans="1:4" x14ac:dyDescent="0.25">
      <c r="A591" s="3">
        <v>38749</v>
      </c>
      <c r="B591" s="2">
        <v>203.6</v>
      </c>
      <c r="C591" s="4">
        <f t="shared" si="29"/>
        <v>1.9685039370078705E-3</v>
      </c>
      <c r="D591" s="4">
        <f t="shared" ref="D591:D654" si="30">B591/B579-1</f>
        <v>2.106318956870612E-2</v>
      </c>
    </row>
    <row r="592" spans="1:4" x14ac:dyDescent="0.25">
      <c r="A592" s="3">
        <v>38777</v>
      </c>
      <c r="B592" s="2">
        <v>204.3</v>
      </c>
      <c r="C592" s="4">
        <f t="shared" si="29"/>
        <v>3.4381139489194634E-3</v>
      </c>
      <c r="D592" s="4">
        <f t="shared" si="30"/>
        <v>2.0989505247376306E-2</v>
      </c>
    </row>
    <row r="593" spans="1:4" x14ac:dyDescent="0.25">
      <c r="A593" s="3">
        <v>38808</v>
      </c>
      <c r="B593" s="2">
        <v>204.8</v>
      </c>
      <c r="C593" s="4">
        <f t="shared" si="29"/>
        <v>2.4473813020069457E-3</v>
      </c>
      <c r="D593" s="4">
        <f t="shared" si="30"/>
        <v>2.2977022977023198E-2</v>
      </c>
    </row>
    <row r="594" spans="1:4" x14ac:dyDescent="0.25">
      <c r="A594" s="3">
        <v>38838</v>
      </c>
      <c r="B594" s="2">
        <v>205.4</v>
      </c>
      <c r="C594" s="4">
        <f t="shared" si="29"/>
        <v>2.9296875E-3</v>
      </c>
      <c r="D594" s="4">
        <f t="shared" si="30"/>
        <v>2.4438902743142199E-2</v>
      </c>
    </row>
    <row r="595" spans="1:4" x14ac:dyDescent="0.25">
      <c r="A595" s="3">
        <v>38869</v>
      </c>
      <c r="B595" s="2">
        <v>205.9</v>
      </c>
      <c r="C595" s="4">
        <f t="shared" si="29"/>
        <v>2.4342745861734016E-3</v>
      </c>
      <c r="D595" s="4">
        <f t="shared" si="30"/>
        <v>2.6420737786640114E-2</v>
      </c>
    </row>
    <row r="596" spans="1:4" x14ac:dyDescent="0.25">
      <c r="A596" s="3">
        <v>38899</v>
      </c>
      <c r="B596" s="2">
        <v>206.3</v>
      </c>
      <c r="C596" s="4">
        <f t="shared" si="29"/>
        <v>1.9426906265178623E-3</v>
      </c>
      <c r="D596" s="4">
        <f t="shared" si="30"/>
        <v>2.6879044300647026E-2</v>
      </c>
    </row>
    <row r="597" spans="1:4" x14ac:dyDescent="0.25">
      <c r="A597" s="3">
        <v>38930</v>
      </c>
      <c r="B597" s="2">
        <v>206.8</v>
      </c>
      <c r="C597" s="4">
        <f t="shared" si="29"/>
        <v>2.4236548715463879E-3</v>
      </c>
      <c r="D597" s="4">
        <f t="shared" si="30"/>
        <v>2.8344107409249197E-2</v>
      </c>
    </row>
    <row r="598" spans="1:4" x14ac:dyDescent="0.25">
      <c r="A598" s="3">
        <v>38961</v>
      </c>
      <c r="B598" s="2">
        <v>207.2</v>
      </c>
      <c r="C598" s="4">
        <f t="shared" si="29"/>
        <v>1.9342359767891004E-3</v>
      </c>
      <c r="D598" s="4">
        <f t="shared" si="30"/>
        <v>2.9309488325881761E-2</v>
      </c>
    </row>
    <row r="599" spans="1:4" x14ac:dyDescent="0.25">
      <c r="A599" s="3">
        <v>38991</v>
      </c>
      <c r="B599" s="2">
        <v>207.6</v>
      </c>
      <c r="C599" s="4">
        <f t="shared" si="29"/>
        <v>1.9305019305020377E-3</v>
      </c>
      <c r="D599" s="4">
        <f t="shared" si="30"/>
        <v>2.7722772277227747E-2</v>
      </c>
    </row>
    <row r="600" spans="1:4" x14ac:dyDescent="0.25">
      <c r="A600" s="3">
        <v>39022</v>
      </c>
      <c r="B600" s="2">
        <v>207.8</v>
      </c>
      <c r="C600" s="4">
        <f t="shared" si="29"/>
        <v>9.6339113680166122E-4</v>
      </c>
      <c r="D600" s="4">
        <f t="shared" si="30"/>
        <v>2.6172839506172885E-2</v>
      </c>
    </row>
    <row r="601" spans="1:4" x14ac:dyDescent="0.25">
      <c r="A601" s="3">
        <v>39052</v>
      </c>
      <c r="B601" s="2">
        <v>208.1</v>
      </c>
      <c r="C601" s="4">
        <f t="shared" si="29"/>
        <v>1.4436958614050255E-3</v>
      </c>
      <c r="D601" s="4">
        <f t="shared" si="30"/>
        <v>2.6134122287968298E-2</v>
      </c>
    </row>
    <row r="602" spans="1:4" x14ac:dyDescent="0.25">
      <c r="A602" s="3">
        <v>39083</v>
      </c>
      <c r="B602" s="2">
        <v>208.6</v>
      </c>
      <c r="C602" s="4">
        <f t="shared" si="29"/>
        <v>2.4026910139356428E-3</v>
      </c>
      <c r="D602" s="4">
        <f t="shared" si="30"/>
        <v>2.6574803149606252E-2</v>
      </c>
    </row>
    <row r="603" spans="1:4" x14ac:dyDescent="0.25">
      <c r="A603" s="3">
        <v>39114</v>
      </c>
      <c r="B603" s="2">
        <v>209.13499999999999</v>
      </c>
      <c r="C603" s="4">
        <f t="shared" si="29"/>
        <v>2.5647171620326592E-3</v>
      </c>
      <c r="D603" s="4">
        <f t="shared" si="30"/>
        <v>2.7185658153241699E-2</v>
      </c>
    </row>
    <row r="604" spans="1:4" x14ac:dyDescent="0.25">
      <c r="A604" s="3">
        <v>39142</v>
      </c>
      <c r="B604" s="2">
        <v>209.41800000000001</v>
      </c>
      <c r="C604" s="4">
        <f t="shared" si="29"/>
        <v>1.3531929136683107E-3</v>
      </c>
      <c r="D604" s="4">
        <f t="shared" si="30"/>
        <v>2.5051395007342103E-2</v>
      </c>
    </row>
    <row r="605" spans="1:4" x14ac:dyDescent="0.25">
      <c r="A605" s="3">
        <v>39173</v>
      </c>
      <c r="B605" s="2">
        <v>209.74700000000001</v>
      </c>
      <c r="C605" s="4">
        <f t="shared" si="29"/>
        <v>1.5710206381496228E-3</v>
      </c>
      <c r="D605" s="4">
        <f t="shared" si="30"/>
        <v>2.4155273437499902E-2</v>
      </c>
    </row>
    <row r="606" spans="1:4" x14ac:dyDescent="0.25">
      <c r="A606" s="3">
        <v>39203</v>
      </c>
      <c r="B606" s="2">
        <v>210.05799999999999</v>
      </c>
      <c r="C606" s="4">
        <f t="shared" si="29"/>
        <v>1.4827387280866855E-3</v>
      </c>
      <c r="D606" s="4">
        <f t="shared" si="30"/>
        <v>2.2677702044790582E-2</v>
      </c>
    </row>
    <row r="607" spans="1:4" x14ac:dyDescent="0.25">
      <c r="A607" s="3">
        <v>39234</v>
      </c>
      <c r="B607" s="2">
        <v>210.392</v>
      </c>
      <c r="C607" s="4">
        <f t="shared" si="29"/>
        <v>1.59003703738958E-3</v>
      </c>
      <c r="D607" s="4">
        <f t="shared" si="30"/>
        <v>2.181641573579407E-2</v>
      </c>
    </row>
    <row r="608" spans="1:4" x14ac:dyDescent="0.25">
      <c r="A608" s="3">
        <v>39264</v>
      </c>
      <c r="B608" s="2">
        <v>210.773</v>
      </c>
      <c r="C608" s="4">
        <f t="shared" si="29"/>
        <v>1.8109053576180756E-3</v>
      </c>
      <c r="D608" s="4">
        <f t="shared" si="30"/>
        <v>2.1682016480853106E-2</v>
      </c>
    </row>
    <row r="609" spans="1:4" x14ac:dyDescent="0.25">
      <c r="A609" s="3">
        <v>39295</v>
      </c>
      <c r="B609" s="2">
        <v>211.119</v>
      </c>
      <c r="C609" s="4">
        <f t="shared" si="29"/>
        <v>1.6415764827564239E-3</v>
      </c>
      <c r="D609" s="4">
        <f t="shared" si="30"/>
        <v>2.0884912959380886E-2</v>
      </c>
    </row>
    <row r="610" spans="1:4" x14ac:dyDescent="0.25">
      <c r="A610" s="3">
        <v>39326</v>
      </c>
      <c r="B610" s="2">
        <v>211.554</v>
      </c>
      <c r="C610" s="4">
        <f t="shared" si="29"/>
        <v>2.0604493200517826E-3</v>
      </c>
      <c r="D610" s="4">
        <f t="shared" si="30"/>
        <v>2.101351351351366E-2</v>
      </c>
    </row>
    <row r="611" spans="1:4" x14ac:dyDescent="0.25">
      <c r="A611" s="3">
        <v>39356</v>
      </c>
      <c r="B611" s="2">
        <v>212.077</v>
      </c>
      <c r="C611" s="4">
        <f t="shared" si="29"/>
        <v>2.4721820433553088E-3</v>
      </c>
      <c r="D611" s="4">
        <f t="shared" si="30"/>
        <v>2.1565510597302495E-2</v>
      </c>
    </row>
    <row r="612" spans="1:4" x14ac:dyDescent="0.25">
      <c r="A612" s="3">
        <v>39387</v>
      </c>
      <c r="B612" s="2">
        <v>212.66</v>
      </c>
      <c r="C612" s="4">
        <f t="shared" si="29"/>
        <v>2.7490015418927261E-3</v>
      </c>
      <c r="D612" s="4">
        <f t="shared" si="30"/>
        <v>2.3387872954764077E-2</v>
      </c>
    </row>
    <row r="613" spans="1:4" x14ac:dyDescent="0.25">
      <c r="A613" s="3">
        <v>39417</v>
      </c>
      <c r="B613" s="2">
        <v>213.16800000000001</v>
      </c>
      <c r="C613" s="4">
        <f t="shared" si="29"/>
        <v>2.3887896172294365E-3</v>
      </c>
      <c r="D613" s="4">
        <f t="shared" si="30"/>
        <v>2.4353676117251366E-2</v>
      </c>
    </row>
    <row r="614" spans="1:4" x14ac:dyDescent="0.25">
      <c r="A614" s="3">
        <v>39448</v>
      </c>
      <c r="B614" s="2">
        <v>213.77099999999999</v>
      </c>
      <c r="C614" s="4">
        <f t="shared" si="29"/>
        <v>2.8287547849581429E-3</v>
      </c>
      <c r="D614" s="4">
        <f t="shared" si="30"/>
        <v>2.4789069990412305E-2</v>
      </c>
    </row>
    <row r="615" spans="1:4" x14ac:dyDescent="0.25">
      <c r="A615" s="3">
        <v>39479</v>
      </c>
      <c r="B615" s="2">
        <v>213.93899999999999</v>
      </c>
      <c r="C615" s="4">
        <f t="shared" si="29"/>
        <v>7.858877022608457E-4</v>
      </c>
      <c r="D615" s="4">
        <f t="shared" si="30"/>
        <v>2.2970808329547898E-2</v>
      </c>
    </row>
    <row r="616" spans="1:4" x14ac:dyDescent="0.25">
      <c r="A616" s="3">
        <v>39508</v>
      </c>
      <c r="B616" s="2">
        <v>214.42</v>
      </c>
      <c r="C616" s="4">
        <f t="shared" si="29"/>
        <v>2.248304423223324E-3</v>
      </c>
      <c r="D616" s="4">
        <f t="shared" si="30"/>
        <v>2.3885243866334172E-2</v>
      </c>
    </row>
    <row r="617" spans="1:4" x14ac:dyDescent="0.25">
      <c r="A617" s="3">
        <v>39539</v>
      </c>
      <c r="B617" s="2">
        <v>214.56</v>
      </c>
      <c r="C617" s="4">
        <f t="shared" si="29"/>
        <v>6.5292416752171789E-4</v>
      </c>
      <c r="D617" s="4">
        <f t="shared" si="30"/>
        <v>2.294669292051843E-2</v>
      </c>
    </row>
    <row r="618" spans="1:4" x14ac:dyDescent="0.25">
      <c r="A618" s="3">
        <v>39569</v>
      </c>
      <c r="B618" s="2">
        <v>214.93600000000001</v>
      </c>
      <c r="C618" s="4">
        <f t="shared" si="29"/>
        <v>1.7524235645041131E-3</v>
      </c>
      <c r="D618" s="4">
        <f t="shared" si="30"/>
        <v>2.3222157689781087E-2</v>
      </c>
    </row>
    <row r="619" spans="1:4" x14ac:dyDescent="0.25">
      <c r="A619" s="3">
        <v>39600</v>
      </c>
      <c r="B619" s="2">
        <v>215.42400000000001</v>
      </c>
      <c r="C619" s="4">
        <f t="shared" si="29"/>
        <v>2.2704432947482367E-3</v>
      </c>
      <c r="D619" s="4">
        <f t="shared" si="30"/>
        <v>2.3917259211376996E-2</v>
      </c>
    </row>
    <row r="620" spans="1:4" x14ac:dyDescent="0.25">
      <c r="A620" s="3">
        <v>39630</v>
      </c>
      <c r="B620" s="2">
        <v>215.965</v>
      </c>
      <c r="C620" s="4">
        <f t="shared" si="29"/>
        <v>2.511326500297173E-3</v>
      </c>
      <c r="D620" s="4">
        <f t="shared" si="30"/>
        <v>2.4633136122748311E-2</v>
      </c>
    </row>
    <row r="621" spans="1:4" x14ac:dyDescent="0.25">
      <c r="A621" s="3">
        <v>39661</v>
      </c>
      <c r="B621" s="2">
        <v>216.393</v>
      </c>
      <c r="C621" s="4">
        <f t="shared" si="29"/>
        <v>1.9818026069038375E-3</v>
      </c>
      <c r="D621" s="4">
        <f t="shared" si="30"/>
        <v>2.4981171756213394E-2</v>
      </c>
    </row>
    <row r="622" spans="1:4" x14ac:dyDescent="0.25">
      <c r="A622" s="3">
        <v>39692</v>
      </c>
      <c r="B622" s="2">
        <v>216.71299999999999</v>
      </c>
      <c r="C622" s="4">
        <f t="shared" si="29"/>
        <v>1.4787909035873792E-3</v>
      </c>
      <c r="D622" s="4">
        <f t="shared" si="30"/>
        <v>2.4386208722122937E-2</v>
      </c>
    </row>
    <row r="623" spans="1:4" x14ac:dyDescent="0.25">
      <c r="A623" s="3">
        <v>39722</v>
      </c>
      <c r="B623" s="2">
        <v>216.78800000000001</v>
      </c>
      <c r="C623" s="4">
        <f t="shared" si="29"/>
        <v>3.4607983831147493E-4</v>
      </c>
      <c r="D623" s="4">
        <f t="shared" si="30"/>
        <v>2.2213629955157854E-2</v>
      </c>
    </row>
    <row r="624" spans="1:4" x14ac:dyDescent="0.25">
      <c r="A624" s="3">
        <v>39753</v>
      </c>
      <c r="B624" s="2">
        <v>216.947</v>
      </c>
      <c r="C624" s="4">
        <f t="shared" si="29"/>
        <v>7.3343543000525813E-4</v>
      </c>
      <c r="D624" s="4">
        <f t="shared" si="30"/>
        <v>2.0158939151697641E-2</v>
      </c>
    </row>
    <row r="625" spans="1:4" x14ac:dyDescent="0.25">
      <c r="A625" s="3">
        <v>39783</v>
      </c>
      <c r="B625" s="2">
        <v>216.92500000000001</v>
      </c>
      <c r="C625" s="4">
        <f t="shared" si="29"/>
        <v>-1.0140725615004342E-4</v>
      </c>
      <c r="D625" s="4">
        <f t="shared" si="30"/>
        <v>1.7624596562335837E-2</v>
      </c>
    </row>
    <row r="626" spans="1:4" x14ac:dyDescent="0.25">
      <c r="A626" s="3">
        <v>39814</v>
      </c>
      <c r="B626" s="2">
        <v>217.346</v>
      </c>
      <c r="C626" s="4">
        <f t="shared" si="29"/>
        <v>1.9407629364986967E-3</v>
      </c>
      <c r="D626" s="4">
        <f t="shared" si="30"/>
        <v>1.6723503187990874E-2</v>
      </c>
    </row>
    <row r="627" spans="1:4" x14ac:dyDescent="0.25">
      <c r="A627" s="3">
        <v>39845</v>
      </c>
      <c r="B627" s="2">
        <v>217.792</v>
      </c>
      <c r="C627" s="4">
        <f t="shared" si="29"/>
        <v>2.0520276425606276E-3</v>
      </c>
      <c r="D627" s="4">
        <f t="shared" si="30"/>
        <v>1.800980653363804E-2</v>
      </c>
    </row>
    <row r="628" spans="1:4" x14ac:dyDescent="0.25">
      <c r="A628" s="3">
        <v>39873</v>
      </c>
      <c r="B628" s="2">
        <v>218.25299999999999</v>
      </c>
      <c r="C628" s="4">
        <f t="shared" si="29"/>
        <v>2.1166985013223449E-3</v>
      </c>
      <c r="D628" s="4">
        <f t="shared" si="30"/>
        <v>1.7876130957932945E-2</v>
      </c>
    </row>
    <row r="629" spans="1:4" x14ac:dyDescent="0.25">
      <c r="A629" s="3">
        <v>39904</v>
      </c>
      <c r="B629" s="2">
        <v>218.70599999999999</v>
      </c>
      <c r="C629" s="4">
        <f t="shared" si="29"/>
        <v>2.0755728443595522E-3</v>
      </c>
      <c r="D629" s="4">
        <f t="shared" si="30"/>
        <v>1.9323266219239299E-2</v>
      </c>
    </row>
    <row r="630" spans="1:4" x14ac:dyDescent="0.25">
      <c r="A630" s="3">
        <v>39934</v>
      </c>
      <c r="B630" s="2">
        <v>218.904</v>
      </c>
      <c r="C630" s="4">
        <f t="shared" si="29"/>
        <v>9.0532495679140901E-4</v>
      </c>
      <c r="D630" s="4">
        <f t="shared" si="30"/>
        <v>1.8461309413034588E-2</v>
      </c>
    </row>
    <row r="631" spans="1:4" x14ac:dyDescent="0.25">
      <c r="A631" s="3">
        <v>39965</v>
      </c>
      <c r="B631" s="2">
        <v>219.11199999999999</v>
      </c>
      <c r="C631" s="4">
        <f t="shared" si="29"/>
        <v>9.5018821035708356E-4</v>
      </c>
      <c r="D631" s="4">
        <f t="shared" si="30"/>
        <v>1.7119726678550107E-2</v>
      </c>
    </row>
    <row r="632" spans="1:4" x14ac:dyDescent="0.25">
      <c r="A632" s="3">
        <v>39995</v>
      </c>
      <c r="B632" s="2">
        <v>219.26300000000001</v>
      </c>
      <c r="C632" s="4">
        <f t="shared" si="29"/>
        <v>6.8914527730123964E-4</v>
      </c>
      <c r="D632" s="4">
        <f t="shared" si="30"/>
        <v>1.5270992984974363E-2</v>
      </c>
    </row>
    <row r="633" spans="1:4" x14ac:dyDescent="0.25">
      <c r="A633" s="3">
        <v>40026</v>
      </c>
      <c r="B633" s="2">
        <v>219.49600000000001</v>
      </c>
      <c r="C633" s="4">
        <f t="shared" si="29"/>
        <v>1.0626507892348425E-3</v>
      </c>
      <c r="D633" s="4">
        <f t="shared" si="30"/>
        <v>1.4339650543224725E-2</v>
      </c>
    </row>
    <row r="634" spans="1:4" x14ac:dyDescent="0.25">
      <c r="A634" s="3">
        <v>40057</v>
      </c>
      <c r="B634" s="2">
        <v>219.92</v>
      </c>
      <c r="C634" s="4">
        <f t="shared" si="29"/>
        <v>1.931698071946597E-3</v>
      </c>
      <c r="D634" s="4">
        <f t="shared" si="30"/>
        <v>1.4798373886199645E-2</v>
      </c>
    </row>
    <row r="635" spans="1:4" x14ac:dyDescent="0.25">
      <c r="A635" s="3">
        <v>40087</v>
      </c>
      <c r="B635" s="2">
        <v>220.501</v>
      </c>
      <c r="C635" s="4">
        <f t="shared" si="29"/>
        <v>2.641869770825922E-3</v>
      </c>
      <c r="D635" s="4">
        <f t="shared" si="30"/>
        <v>1.7127331771131127E-2</v>
      </c>
    </row>
    <row r="636" spans="1:4" x14ac:dyDescent="0.25">
      <c r="A636" s="3">
        <v>40118</v>
      </c>
      <c r="B636" s="2">
        <v>220.666</v>
      </c>
      <c r="C636" s="4">
        <f t="shared" si="29"/>
        <v>7.4829592609559903E-4</v>
      </c>
      <c r="D636" s="4">
        <f t="shared" si="30"/>
        <v>1.7142435710104209E-2</v>
      </c>
    </row>
    <row r="637" spans="1:4" x14ac:dyDescent="0.25">
      <c r="A637" s="3">
        <v>40148</v>
      </c>
      <c r="B637" s="2">
        <v>220.881</v>
      </c>
      <c r="C637" s="4">
        <f t="shared" si="29"/>
        <v>9.7432318526635697E-4</v>
      </c>
      <c r="D637" s="4">
        <f t="shared" si="30"/>
        <v>1.8236717759594345E-2</v>
      </c>
    </row>
    <row r="638" spans="1:4" x14ac:dyDescent="0.25">
      <c r="A638" s="3">
        <v>40179</v>
      </c>
      <c r="B638" s="2">
        <v>220.63300000000001</v>
      </c>
      <c r="C638" s="4">
        <f t="shared" si="29"/>
        <v>-1.1227765176723414E-3</v>
      </c>
      <c r="D638" s="4">
        <f t="shared" si="30"/>
        <v>1.5123351706495702E-2</v>
      </c>
    </row>
    <row r="639" spans="1:4" x14ac:dyDescent="0.25">
      <c r="A639" s="3">
        <v>40210</v>
      </c>
      <c r="B639" s="2">
        <v>220.73099999999999</v>
      </c>
      <c r="C639" s="4">
        <f t="shared" si="29"/>
        <v>4.4417652844308542E-4</v>
      </c>
      <c r="D639" s="4">
        <f t="shared" si="30"/>
        <v>1.3494526888039982E-2</v>
      </c>
    </row>
    <row r="640" spans="1:4" x14ac:dyDescent="0.25">
      <c r="A640" s="3">
        <v>40238</v>
      </c>
      <c r="B640" s="2">
        <v>220.78299999999999</v>
      </c>
      <c r="C640" s="4">
        <f t="shared" si="29"/>
        <v>2.3558086539732237E-4</v>
      </c>
      <c r="D640" s="4">
        <f t="shared" si="30"/>
        <v>1.1592051426555505E-2</v>
      </c>
    </row>
    <row r="641" spans="1:4" x14ac:dyDescent="0.25">
      <c r="A641" s="3">
        <v>40269</v>
      </c>
      <c r="B641" s="2">
        <v>220.822</v>
      </c>
      <c r="C641" s="4">
        <f t="shared" si="29"/>
        <v>1.7664403509343174E-4</v>
      </c>
      <c r="D641" s="4">
        <f t="shared" si="30"/>
        <v>9.6750889321739475E-3</v>
      </c>
    </row>
    <row r="642" spans="1:4" x14ac:dyDescent="0.25">
      <c r="A642" s="3">
        <v>40299</v>
      </c>
      <c r="B642" s="2">
        <v>220.96199999999999</v>
      </c>
      <c r="C642" s="4">
        <f t="shared" si="29"/>
        <v>6.3399480124259888E-4</v>
      </c>
      <c r="D642" s="4">
        <f t="shared" si="30"/>
        <v>9.4013814274749308E-3</v>
      </c>
    </row>
    <row r="643" spans="1:4" x14ac:dyDescent="0.25">
      <c r="A643" s="3">
        <v>40330</v>
      </c>
      <c r="B643" s="2">
        <v>221.19399999999999</v>
      </c>
      <c r="C643" s="4">
        <f t="shared" si="29"/>
        <v>1.0499542907829174E-3</v>
      </c>
      <c r="D643" s="4">
        <f t="shared" si="30"/>
        <v>9.5019898499397737E-3</v>
      </c>
    </row>
    <row r="644" spans="1:4" x14ac:dyDescent="0.25">
      <c r="A644" s="3">
        <v>40360</v>
      </c>
      <c r="B644" s="2">
        <v>221.363</v>
      </c>
      <c r="C644" s="4">
        <f t="shared" ref="C644:C707" si="31">B644/B643-1</f>
        <v>7.640351908280163E-4</v>
      </c>
      <c r="D644" s="4">
        <f t="shared" si="30"/>
        <v>9.5775393021166888E-3</v>
      </c>
    </row>
    <row r="645" spans="1:4" x14ac:dyDescent="0.25">
      <c r="A645" s="3">
        <v>40391</v>
      </c>
      <c r="B645" s="2">
        <v>221.50899999999999</v>
      </c>
      <c r="C645" s="4">
        <f t="shared" si="31"/>
        <v>6.5955015065743972E-4</v>
      </c>
      <c r="D645" s="4">
        <f t="shared" si="30"/>
        <v>9.1710099500672548E-3</v>
      </c>
    </row>
    <row r="646" spans="1:4" x14ac:dyDescent="0.25">
      <c r="A646" s="3">
        <v>40422</v>
      </c>
      <c r="B646" s="2">
        <v>221.71100000000001</v>
      </c>
      <c r="C646" s="4">
        <f t="shared" si="31"/>
        <v>9.119268291581939E-4</v>
      </c>
      <c r="D646" s="4">
        <f t="shared" si="30"/>
        <v>8.1438704983631816E-3</v>
      </c>
    </row>
    <row r="647" spans="1:4" x14ac:dyDescent="0.25">
      <c r="A647" s="3">
        <v>40452</v>
      </c>
      <c r="B647" s="2">
        <v>221.83</v>
      </c>
      <c r="C647" s="4">
        <f t="shared" si="31"/>
        <v>5.3673475831139683E-4</v>
      </c>
      <c r="D647" s="4">
        <f t="shared" si="30"/>
        <v>6.0271835501879423E-3</v>
      </c>
    </row>
    <row r="648" spans="1:4" x14ac:dyDescent="0.25">
      <c r="A648" s="3">
        <v>40483</v>
      </c>
      <c r="B648" s="2">
        <v>222.149</v>
      </c>
      <c r="C648" s="4">
        <f t="shared" si="31"/>
        <v>1.4380381373122475E-3</v>
      </c>
      <c r="D648" s="4">
        <f t="shared" si="30"/>
        <v>6.7205641104655101E-3</v>
      </c>
    </row>
    <row r="649" spans="1:4" x14ac:dyDescent="0.25">
      <c r="A649" s="3">
        <v>40513</v>
      </c>
      <c r="B649" s="2">
        <v>222.34299999999999</v>
      </c>
      <c r="C649" s="4">
        <f t="shared" si="31"/>
        <v>8.7328774831307854E-4</v>
      </c>
      <c r="D649" s="4">
        <f t="shared" si="30"/>
        <v>6.6189486646655027E-3</v>
      </c>
    </row>
    <row r="650" spans="1:4" x14ac:dyDescent="0.25">
      <c r="A650" s="3">
        <v>40544</v>
      </c>
      <c r="B650" s="2">
        <v>222.803</v>
      </c>
      <c r="C650" s="4">
        <f t="shared" si="31"/>
        <v>2.0688755661297797E-3</v>
      </c>
      <c r="D650" s="4">
        <f t="shared" si="30"/>
        <v>9.8353374155271123E-3</v>
      </c>
    </row>
    <row r="651" spans="1:4" x14ac:dyDescent="0.25">
      <c r="A651" s="3">
        <v>40575</v>
      </c>
      <c r="B651" s="2">
        <v>223.21299999999999</v>
      </c>
      <c r="C651" s="4">
        <f t="shared" si="31"/>
        <v>1.8401906617055985E-3</v>
      </c>
      <c r="D651" s="4">
        <f t="shared" si="30"/>
        <v>1.1244455921461061E-2</v>
      </c>
    </row>
    <row r="652" spans="1:4" x14ac:dyDescent="0.25">
      <c r="A652" s="3">
        <v>40603</v>
      </c>
      <c r="B652" s="2">
        <v>223.45400000000001</v>
      </c>
      <c r="C652" s="4">
        <f t="shared" si="31"/>
        <v>1.0796862189927925E-3</v>
      </c>
      <c r="D652" s="4">
        <f t="shared" si="30"/>
        <v>1.2097851736773357E-2</v>
      </c>
    </row>
    <row r="653" spans="1:4" x14ac:dyDescent="0.25">
      <c r="A653" s="3">
        <v>40634</v>
      </c>
      <c r="B653" s="2">
        <v>223.727</v>
      </c>
      <c r="C653" s="4">
        <f t="shared" si="31"/>
        <v>1.2217279619071153E-3</v>
      </c>
      <c r="D653" s="4">
        <f t="shared" si="30"/>
        <v>1.3155392125784537E-2</v>
      </c>
    </row>
    <row r="654" spans="1:4" x14ac:dyDescent="0.25">
      <c r="A654" s="3">
        <v>40664</v>
      </c>
      <c r="B654" s="2">
        <v>224.17500000000001</v>
      </c>
      <c r="C654" s="4">
        <f t="shared" si="31"/>
        <v>2.0024404743281821E-3</v>
      </c>
      <c r="D654" s="4">
        <f t="shared" si="30"/>
        <v>1.4540961794335727E-2</v>
      </c>
    </row>
    <row r="655" spans="1:4" x14ac:dyDescent="0.25">
      <c r="A655" s="3">
        <v>40695</v>
      </c>
      <c r="B655" s="2">
        <v>224.697</v>
      </c>
      <c r="C655" s="4">
        <f t="shared" si="31"/>
        <v>2.3285379725659361E-3</v>
      </c>
      <c r="D655" s="4">
        <f t="shared" ref="D655:D718" si="32">B655/B643-1</f>
        <v>1.5836776766096738E-2</v>
      </c>
    </row>
    <row r="656" spans="1:4" x14ac:dyDescent="0.25">
      <c r="A656" s="3">
        <v>40725</v>
      </c>
      <c r="B656" s="2">
        <v>225.21799999999999</v>
      </c>
      <c r="C656" s="4">
        <f t="shared" si="31"/>
        <v>2.3186780419852671E-3</v>
      </c>
      <c r="D656" s="4">
        <f t="shared" si="32"/>
        <v>1.741483445742964E-2</v>
      </c>
    </row>
    <row r="657" spans="1:4" x14ac:dyDescent="0.25">
      <c r="A657" s="3">
        <v>40756</v>
      </c>
      <c r="B657" s="2">
        <v>225.86199999999999</v>
      </c>
      <c r="C657" s="4">
        <f t="shared" si="31"/>
        <v>2.8594517312114931E-3</v>
      </c>
      <c r="D657" s="4">
        <f t="shared" si="32"/>
        <v>1.9651571719433658E-2</v>
      </c>
    </row>
    <row r="658" spans="1:4" x14ac:dyDescent="0.25">
      <c r="A658" s="3">
        <v>40787</v>
      </c>
      <c r="B658" s="2">
        <v>226.11799999999999</v>
      </c>
      <c r="C658" s="4">
        <f t="shared" si="31"/>
        <v>1.1334354605909702E-3</v>
      </c>
      <c r="D658" s="4">
        <f t="shared" si="32"/>
        <v>1.9877227562006272E-2</v>
      </c>
    </row>
    <row r="659" spans="1:4" x14ac:dyDescent="0.25">
      <c r="A659" s="3">
        <v>40817</v>
      </c>
      <c r="B659" s="2">
        <v>226.506</v>
      </c>
      <c r="C659" s="4">
        <f t="shared" si="31"/>
        <v>1.7159182373804871E-3</v>
      </c>
      <c r="D659" s="4">
        <f t="shared" si="32"/>
        <v>2.1079204796465634E-2</v>
      </c>
    </row>
    <row r="660" spans="1:4" x14ac:dyDescent="0.25">
      <c r="A660" s="3">
        <v>40848</v>
      </c>
      <c r="B660" s="2">
        <v>226.899</v>
      </c>
      <c r="C660" s="4">
        <f t="shared" si="31"/>
        <v>1.7350533760696063E-3</v>
      </c>
      <c r="D660" s="4">
        <f t="shared" si="32"/>
        <v>2.138204538395394E-2</v>
      </c>
    </row>
    <row r="661" spans="1:4" x14ac:dyDescent="0.25">
      <c r="A661" s="3">
        <v>40878</v>
      </c>
      <c r="B661" s="2">
        <v>227.405</v>
      </c>
      <c r="C661" s="4">
        <f t="shared" si="31"/>
        <v>2.230067122376056E-3</v>
      </c>
      <c r="D661" s="4">
        <f t="shared" si="32"/>
        <v>2.2766626338585061E-2</v>
      </c>
    </row>
    <row r="662" spans="1:4" x14ac:dyDescent="0.25">
      <c r="A662" s="3">
        <v>40909</v>
      </c>
      <c r="B662" s="2">
        <v>227.87700000000001</v>
      </c>
      <c r="C662" s="4">
        <f t="shared" si="31"/>
        <v>2.0755920054529309E-3</v>
      </c>
      <c r="D662" s="4">
        <f t="shared" si="32"/>
        <v>2.2773481506083826E-2</v>
      </c>
    </row>
    <row r="663" spans="1:4" x14ac:dyDescent="0.25">
      <c r="A663" s="3">
        <v>40940</v>
      </c>
      <c r="B663" s="2">
        <v>228.03399999999999</v>
      </c>
      <c r="C663" s="4">
        <f t="shared" si="31"/>
        <v>6.8896817142571898E-4</v>
      </c>
      <c r="D663" s="4">
        <f t="shared" si="32"/>
        <v>2.1598204405657295E-2</v>
      </c>
    </row>
    <row r="664" spans="1:4" x14ac:dyDescent="0.25">
      <c r="A664" s="3">
        <v>40969</v>
      </c>
      <c r="B664" s="2">
        <v>228.47800000000001</v>
      </c>
      <c r="C664" s="4">
        <f t="shared" si="31"/>
        <v>1.9470780673058741E-3</v>
      </c>
      <c r="D664" s="4">
        <f t="shared" si="32"/>
        <v>2.2483374654291177E-2</v>
      </c>
    </row>
    <row r="665" spans="1:4" x14ac:dyDescent="0.25">
      <c r="A665" s="3">
        <v>41000</v>
      </c>
      <c r="B665" s="2">
        <v>228.905</v>
      </c>
      <c r="C665" s="4">
        <f t="shared" si="31"/>
        <v>1.8688889083413596E-3</v>
      </c>
      <c r="D665" s="4">
        <f t="shared" si="32"/>
        <v>2.3144278518015149E-2</v>
      </c>
    </row>
    <row r="666" spans="1:4" x14ac:dyDescent="0.25">
      <c r="A666" s="3">
        <v>41030</v>
      </c>
      <c r="B666" s="2">
        <v>229.22399999999999</v>
      </c>
      <c r="C666" s="4">
        <f t="shared" si="31"/>
        <v>1.3935912278018048E-3</v>
      </c>
      <c r="D666" s="4">
        <f t="shared" si="32"/>
        <v>2.2522582803613078E-2</v>
      </c>
    </row>
    <row r="667" spans="1:4" x14ac:dyDescent="0.25">
      <c r="A667" s="3">
        <v>41061</v>
      </c>
      <c r="B667" s="2">
        <v>229.62299999999999</v>
      </c>
      <c r="C667" s="4">
        <f t="shared" si="31"/>
        <v>1.7406554287509035E-3</v>
      </c>
      <c r="D667" s="4">
        <f t="shared" si="32"/>
        <v>2.192285611289857E-2</v>
      </c>
    </row>
    <row r="668" spans="1:4" x14ac:dyDescent="0.25">
      <c r="A668" s="3">
        <v>41091</v>
      </c>
      <c r="B668" s="2">
        <v>229.97</v>
      </c>
      <c r="C668" s="4">
        <f t="shared" si="31"/>
        <v>1.5111726612753174E-3</v>
      </c>
      <c r="D668" s="4">
        <f t="shared" si="32"/>
        <v>2.109955687378462E-2</v>
      </c>
    </row>
    <row r="669" spans="1:4" x14ac:dyDescent="0.25">
      <c r="A669" s="3">
        <v>41122</v>
      </c>
      <c r="B669" s="2">
        <v>230.233</v>
      </c>
      <c r="C669" s="4">
        <f t="shared" si="31"/>
        <v>1.1436274296647841E-3</v>
      </c>
      <c r="D669" s="4">
        <f t="shared" si="32"/>
        <v>1.9352524993137443E-2</v>
      </c>
    </row>
    <row r="670" spans="1:4" x14ac:dyDescent="0.25">
      <c r="A670" s="3">
        <v>41153</v>
      </c>
      <c r="B670" s="2">
        <v>230.65899999999999</v>
      </c>
      <c r="C670" s="4">
        <f t="shared" si="31"/>
        <v>1.8502994792231053E-3</v>
      </c>
      <c r="D670" s="4">
        <f t="shared" si="32"/>
        <v>2.0082434834909124E-2</v>
      </c>
    </row>
    <row r="671" spans="1:4" x14ac:dyDescent="0.25">
      <c r="A671" s="3">
        <v>41183</v>
      </c>
      <c r="B671" s="2">
        <v>231.024</v>
      </c>
      <c r="C671" s="4">
        <f t="shared" si="31"/>
        <v>1.582422537165229E-3</v>
      </c>
      <c r="D671" s="4">
        <f t="shared" si="32"/>
        <v>1.9946491483669337E-2</v>
      </c>
    </row>
    <row r="672" spans="1:4" x14ac:dyDescent="0.25">
      <c r="A672" s="3">
        <v>41214</v>
      </c>
      <c r="B672" s="2">
        <v>231.33</v>
      </c>
      <c r="C672" s="4">
        <f t="shared" si="31"/>
        <v>1.3245377103678901E-3</v>
      </c>
      <c r="D672" s="4">
        <f t="shared" si="32"/>
        <v>1.9528512686261434E-2</v>
      </c>
    </row>
    <row r="673" spans="1:4" x14ac:dyDescent="0.25">
      <c r="A673" s="3">
        <v>41244</v>
      </c>
      <c r="B673" s="2">
        <v>231.72499999999999</v>
      </c>
      <c r="C673" s="4">
        <f t="shared" si="31"/>
        <v>1.707517399386127E-3</v>
      </c>
      <c r="D673" s="4">
        <f t="shared" si="32"/>
        <v>1.8996943778720743E-2</v>
      </c>
    </row>
    <row r="674" spans="1:4" x14ac:dyDescent="0.25">
      <c r="A674" s="3">
        <v>41275</v>
      </c>
      <c r="B674" s="2">
        <v>232.22900000000001</v>
      </c>
      <c r="C674" s="4">
        <f t="shared" si="31"/>
        <v>2.1749919085123359E-3</v>
      </c>
      <c r="D674" s="4">
        <f t="shared" si="32"/>
        <v>1.9098022178631435E-2</v>
      </c>
    </row>
    <row r="675" spans="1:4" x14ac:dyDescent="0.25">
      <c r="A675" s="3">
        <v>41306</v>
      </c>
      <c r="B675" s="2">
        <v>232.56899999999999</v>
      </c>
      <c r="C675" s="4">
        <f t="shared" si="31"/>
        <v>1.4640721012448843E-3</v>
      </c>
      <c r="D675" s="4">
        <f t="shared" si="32"/>
        <v>1.9887385214485631E-2</v>
      </c>
    </row>
    <row r="676" spans="1:4" x14ac:dyDescent="0.25">
      <c r="A676" s="3">
        <v>41334</v>
      </c>
      <c r="B676" s="2">
        <v>232.79400000000001</v>
      </c>
      <c r="C676" s="4">
        <f t="shared" si="31"/>
        <v>9.6745481985993642E-4</v>
      </c>
      <c r="D676" s="4">
        <f t="shared" si="32"/>
        <v>1.8890221377988237E-2</v>
      </c>
    </row>
    <row r="677" spans="1:4" x14ac:dyDescent="0.25">
      <c r="A677" s="3">
        <v>41365</v>
      </c>
      <c r="B677" s="2">
        <v>232.83199999999999</v>
      </c>
      <c r="C677" s="4">
        <f t="shared" si="31"/>
        <v>1.6323444762322836E-4</v>
      </c>
      <c r="D677" s="4">
        <f t="shared" si="32"/>
        <v>1.715558856294086E-2</v>
      </c>
    </row>
    <row r="678" spans="1:4" x14ac:dyDescent="0.25">
      <c r="A678" s="3">
        <v>41395</v>
      </c>
      <c r="B678" s="2">
        <v>232.99600000000001</v>
      </c>
      <c r="C678" s="4">
        <f t="shared" si="31"/>
        <v>7.0437053326011245E-4</v>
      </c>
      <c r="D678" s="4">
        <f t="shared" si="32"/>
        <v>1.6455519491850756E-2</v>
      </c>
    </row>
    <row r="679" spans="1:4" x14ac:dyDescent="0.25">
      <c r="A679" s="3">
        <v>41426</v>
      </c>
      <c r="B679" s="2">
        <v>233.35</v>
      </c>
      <c r="C679" s="4">
        <f t="shared" si="31"/>
        <v>1.5193393878005779E-3</v>
      </c>
      <c r="D679" s="4">
        <f t="shared" si="32"/>
        <v>1.6230952474272975E-2</v>
      </c>
    </row>
    <row r="680" spans="1:4" x14ac:dyDescent="0.25">
      <c r="A680" s="3">
        <v>41456</v>
      </c>
      <c r="B680" s="2">
        <v>233.88</v>
      </c>
      <c r="C680" s="4">
        <f t="shared" si="31"/>
        <v>2.2712663381188047E-3</v>
      </c>
      <c r="D680" s="4">
        <f t="shared" si="32"/>
        <v>1.7002217680567089E-2</v>
      </c>
    </row>
    <row r="681" spans="1:4" x14ac:dyDescent="0.25">
      <c r="A681" s="3">
        <v>41487</v>
      </c>
      <c r="B681" s="2">
        <v>234.33600000000001</v>
      </c>
      <c r="C681" s="4">
        <f t="shared" si="31"/>
        <v>1.9497178040022156E-3</v>
      </c>
      <c r="D681" s="4">
        <f t="shared" si="32"/>
        <v>1.7821076909044331E-2</v>
      </c>
    </row>
    <row r="682" spans="1:4" x14ac:dyDescent="0.25">
      <c r="A682" s="3">
        <v>41518</v>
      </c>
      <c r="B682" s="2">
        <v>234.7</v>
      </c>
      <c r="C682" s="4">
        <f t="shared" si="31"/>
        <v>1.5533251399697523E-3</v>
      </c>
      <c r="D682" s="4">
        <f t="shared" si="32"/>
        <v>1.7519368418314363E-2</v>
      </c>
    </row>
    <row r="683" spans="1:4" x14ac:dyDescent="0.25">
      <c r="A683" s="3">
        <v>41548</v>
      </c>
      <c r="B683" s="2">
        <v>234.92099999999999</v>
      </c>
      <c r="C683" s="4">
        <f t="shared" si="31"/>
        <v>9.4162760971450155E-4</v>
      </c>
      <c r="D683" s="4">
        <f t="shared" si="32"/>
        <v>1.6868377311448191E-2</v>
      </c>
    </row>
    <row r="684" spans="1:4" x14ac:dyDescent="0.25">
      <c r="A684" s="3">
        <v>41579</v>
      </c>
      <c r="B684" s="2">
        <v>235.35900000000001</v>
      </c>
      <c r="C684" s="4">
        <f t="shared" si="31"/>
        <v>1.8644565619931885E-3</v>
      </c>
      <c r="D684" s="4">
        <f t="shared" si="32"/>
        <v>1.7416677473738762E-2</v>
      </c>
    </row>
    <row r="685" spans="1:4" x14ac:dyDescent="0.25">
      <c r="A685" s="3">
        <v>41609</v>
      </c>
      <c r="B685" s="2">
        <v>235.75899999999999</v>
      </c>
      <c r="C685" s="4">
        <f t="shared" si="31"/>
        <v>1.6995313542289558E-3</v>
      </c>
      <c r="D685" s="4">
        <f t="shared" si="32"/>
        <v>1.7408566188369834E-2</v>
      </c>
    </row>
    <row r="686" spans="1:4" x14ac:dyDescent="0.25">
      <c r="A686" s="3">
        <v>41640</v>
      </c>
      <c r="B686" s="2">
        <v>235.96100000000001</v>
      </c>
      <c r="C686" s="4">
        <f t="shared" si="31"/>
        <v>8.5680716324731954E-4</v>
      </c>
      <c r="D686" s="4">
        <f t="shared" si="32"/>
        <v>1.6070344358370292E-2</v>
      </c>
    </row>
    <row r="687" spans="1:4" x14ac:dyDescent="0.25">
      <c r="A687" s="3">
        <v>41671</v>
      </c>
      <c r="B687" s="2">
        <v>236.185</v>
      </c>
      <c r="C687" s="4">
        <f t="shared" si="31"/>
        <v>9.4930941977700023E-4</v>
      </c>
      <c r="D687" s="4">
        <f t="shared" si="32"/>
        <v>1.5548073904948723E-2</v>
      </c>
    </row>
    <row r="688" spans="1:4" x14ac:dyDescent="0.25">
      <c r="A688" s="3">
        <v>41699</v>
      </c>
      <c r="B688" s="2">
        <v>236.625</v>
      </c>
      <c r="C688" s="4">
        <f t="shared" si="31"/>
        <v>1.8629464191206591E-3</v>
      </c>
      <c r="D688" s="4">
        <f t="shared" si="32"/>
        <v>1.6456609706435588E-2</v>
      </c>
    </row>
    <row r="689" spans="1:4" x14ac:dyDescent="0.25">
      <c r="A689" s="3">
        <v>41730</v>
      </c>
      <c r="B689" s="2">
        <v>237.072</v>
      </c>
      <c r="C689" s="4">
        <f t="shared" si="31"/>
        <v>1.8890649762282052E-3</v>
      </c>
      <c r="D689" s="4">
        <f t="shared" si="32"/>
        <v>1.8210555250137483E-2</v>
      </c>
    </row>
    <row r="690" spans="1:4" x14ac:dyDescent="0.25">
      <c r="A690" s="3">
        <v>41760</v>
      </c>
      <c r="B690" s="2">
        <v>237.529</v>
      </c>
      <c r="C690" s="4">
        <f t="shared" si="31"/>
        <v>1.9276844165485585E-3</v>
      </c>
      <c r="D690" s="4">
        <f t="shared" si="32"/>
        <v>1.9455269618362525E-2</v>
      </c>
    </row>
    <row r="691" spans="1:4" x14ac:dyDescent="0.25">
      <c r="A691" s="3">
        <v>41791</v>
      </c>
      <c r="B691" s="2">
        <v>237.83699999999999</v>
      </c>
      <c r="C691" s="4">
        <f t="shared" si="31"/>
        <v>1.2966837733496828E-3</v>
      </c>
      <c r="D691" s="4">
        <f t="shared" si="32"/>
        <v>1.9228626526676562E-2</v>
      </c>
    </row>
    <row r="692" spans="1:4" x14ac:dyDescent="0.25">
      <c r="A692" s="3">
        <v>41821</v>
      </c>
      <c r="B692" s="2">
        <v>238.19499999999999</v>
      </c>
      <c r="C692" s="4">
        <f t="shared" si="31"/>
        <v>1.5052325752511475E-3</v>
      </c>
      <c r="D692" s="4">
        <f t="shared" si="32"/>
        <v>1.8449632290063356E-2</v>
      </c>
    </row>
    <row r="693" spans="1:4" x14ac:dyDescent="0.25">
      <c r="A693" s="3">
        <v>41852</v>
      </c>
      <c r="B693" s="2">
        <v>238.405</v>
      </c>
      <c r="C693" s="4">
        <f t="shared" si="31"/>
        <v>8.8163059678003641E-4</v>
      </c>
      <c r="D693" s="4">
        <f t="shared" si="32"/>
        <v>1.7363956028949801E-2</v>
      </c>
    </row>
    <row r="694" spans="1:4" x14ac:dyDescent="0.25">
      <c r="A694" s="3">
        <v>41883</v>
      </c>
      <c r="B694" s="2">
        <v>238.786</v>
      </c>
      <c r="C694" s="4">
        <f t="shared" si="31"/>
        <v>1.598120844780837E-3</v>
      </c>
      <c r="D694" s="4">
        <f t="shared" si="32"/>
        <v>1.7409458883681284E-2</v>
      </c>
    </row>
    <row r="695" spans="1:4" x14ac:dyDescent="0.25">
      <c r="A695" s="3">
        <v>41913</v>
      </c>
      <c r="B695" s="2">
        <v>239.191</v>
      </c>
      <c r="C695" s="4">
        <f t="shared" si="31"/>
        <v>1.6960793346343372E-3</v>
      </c>
      <c r="D695" s="4">
        <f t="shared" si="32"/>
        <v>1.817632310436279E-2</v>
      </c>
    </row>
    <row r="696" spans="1:4" x14ac:dyDescent="0.25">
      <c r="A696" s="3">
        <v>41944</v>
      </c>
      <c r="B696" s="2">
        <v>239.458</v>
      </c>
      <c r="C696" s="4">
        <f t="shared" si="31"/>
        <v>1.1162627356380295E-3</v>
      </c>
      <c r="D696" s="4">
        <f t="shared" si="32"/>
        <v>1.7415947552462452E-2</v>
      </c>
    </row>
    <row r="697" spans="1:4" x14ac:dyDescent="0.25">
      <c r="A697" s="3">
        <v>41974</v>
      </c>
      <c r="B697" s="2">
        <v>239.584</v>
      </c>
      <c r="C697" s="4">
        <f t="shared" si="31"/>
        <v>5.261883085969643E-4</v>
      </c>
      <c r="D697" s="4">
        <f t="shared" si="32"/>
        <v>1.6224195046636636E-2</v>
      </c>
    </row>
    <row r="698" spans="1:4" x14ac:dyDescent="0.25">
      <c r="A698" s="3">
        <v>42005</v>
      </c>
      <c r="B698" s="2">
        <v>239.81100000000001</v>
      </c>
      <c r="C698" s="4">
        <f t="shared" si="31"/>
        <v>9.4747562441566124E-4</v>
      </c>
      <c r="D698" s="4">
        <f t="shared" si="32"/>
        <v>1.6316255652417011E-2</v>
      </c>
    </row>
    <row r="699" spans="1:4" x14ac:dyDescent="0.25">
      <c r="A699" s="3">
        <v>42036</v>
      </c>
      <c r="B699" s="2">
        <v>240.172</v>
      </c>
      <c r="C699" s="4">
        <f t="shared" si="31"/>
        <v>1.5053521314700724E-3</v>
      </c>
      <c r="D699" s="4">
        <f t="shared" si="32"/>
        <v>1.6880834938713285E-2</v>
      </c>
    </row>
    <row r="700" spans="1:4" x14ac:dyDescent="0.25">
      <c r="A700" s="3">
        <v>42064</v>
      </c>
      <c r="B700" s="2">
        <v>240.755</v>
      </c>
      <c r="C700" s="4">
        <f t="shared" si="31"/>
        <v>2.4274270106423579E-3</v>
      </c>
      <c r="D700" s="4">
        <f t="shared" si="32"/>
        <v>1.7453777073428434E-2</v>
      </c>
    </row>
    <row r="701" spans="1:4" x14ac:dyDescent="0.25">
      <c r="A701" s="3">
        <v>42095</v>
      </c>
      <c r="B701" s="2">
        <v>241.346</v>
      </c>
      <c r="C701" s="4">
        <f t="shared" si="31"/>
        <v>2.4547776785528441E-3</v>
      </c>
      <c r="D701" s="4">
        <f t="shared" si="32"/>
        <v>1.802827832894649E-2</v>
      </c>
    </row>
    <row r="702" spans="1:4" x14ac:dyDescent="0.25">
      <c r="A702" s="3">
        <v>42125</v>
      </c>
      <c r="B702" s="2">
        <v>241.68799999999999</v>
      </c>
      <c r="C702" s="4">
        <f t="shared" si="31"/>
        <v>1.4170526961292396E-3</v>
      </c>
      <c r="D702" s="4">
        <f t="shared" si="32"/>
        <v>1.7509440952473199E-2</v>
      </c>
    </row>
    <row r="703" spans="1:4" x14ac:dyDescent="0.25">
      <c r="A703" s="3">
        <v>42156</v>
      </c>
      <c r="B703" s="2">
        <v>242.06399999999999</v>
      </c>
      <c r="C703" s="4">
        <f t="shared" si="31"/>
        <v>1.5557247360233895E-3</v>
      </c>
      <c r="D703" s="4">
        <f t="shared" si="32"/>
        <v>1.7772676244655061E-2</v>
      </c>
    </row>
    <row r="704" spans="1:4" x14ac:dyDescent="0.25">
      <c r="A704" s="3">
        <v>42186</v>
      </c>
      <c r="B704" s="2">
        <v>242.565</v>
      </c>
      <c r="C704" s="4">
        <f t="shared" si="31"/>
        <v>2.0697005750545117E-3</v>
      </c>
      <c r="D704" s="4">
        <f t="shared" si="32"/>
        <v>1.8346312894897077E-2</v>
      </c>
    </row>
    <row r="705" spans="1:4" x14ac:dyDescent="0.25">
      <c r="A705" s="3">
        <v>42217</v>
      </c>
      <c r="B705" s="2">
        <v>242.81700000000001</v>
      </c>
      <c r="C705" s="4">
        <f t="shared" si="31"/>
        <v>1.0388967905510249E-3</v>
      </c>
      <c r="D705" s="4">
        <f t="shared" si="32"/>
        <v>1.8506323273421277E-2</v>
      </c>
    </row>
    <row r="706" spans="1:4" x14ac:dyDescent="0.25">
      <c r="A706" s="3">
        <v>42248</v>
      </c>
      <c r="B706" s="2">
        <v>243.316</v>
      </c>
      <c r="C706" s="4">
        <f t="shared" si="31"/>
        <v>2.0550455692969205E-3</v>
      </c>
      <c r="D706" s="4">
        <f t="shared" si="32"/>
        <v>1.8970961446650891E-2</v>
      </c>
    </row>
    <row r="707" spans="1:4" x14ac:dyDescent="0.25">
      <c r="A707" s="3">
        <v>42278</v>
      </c>
      <c r="B707" s="2">
        <v>243.768</v>
      </c>
      <c r="C707" s="4">
        <f t="shared" si="31"/>
        <v>1.8576665735092757E-3</v>
      </c>
      <c r="D707" s="4">
        <f t="shared" si="32"/>
        <v>1.9135335359607986E-2</v>
      </c>
    </row>
    <row r="708" spans="1:4" x14ac:dyDescent="0.25">
      <c r="A708" s="3">
        <v>42309</v>
      </c>
      <c r="B708" s="2">
        <v>244.24100000000001</v>
      </c>
      <c r="C708" s="4">
        <f t="shared" ref="C708:C770" si="33">B708/B707-1</f>
        <v>1.9403695316859704E-3</v>
      </c>
      <c r="D708" s="4">
        <f t="shared" si="32"/>
        <v>1.9974275238246353E-2</v>
      </c>
    </row>
    <row r="709" spans="1:4" x14ac:dyDescent="0.25">
      <c r="A709" s="3">
        <v>42339</v>
      </c>
      <c r="B709" s="2">
        <v>244.547</v>
      </c>
      <c r="C709" s="4">
        <f t="shared" si="33"/>
        <v>1.252860903779407E-3</v>
      </c>
      <c r="D709" s="4">
        <f t="shared" si="32"/>
        <v>2.0715072792840905E-2</v>
      </c>
    </row>
    <row r="710" spans="1:4" x14ac:dyDescent="0.25">
      <c r="A710" s="3">
        <v>42370</v>
      </c>
      <c r="B710" s="2">
        <v>244.95500000000001</v>
      </c>
      <c r="C710" s="4">
        <f t="shared" si="33"/>
        <v>1.6683909432542166E-3</v>
      </c>
      <c r="D710" s="4">
        <f t="shared" si="32"/>
        <v>2.1450225385824639E-2</v>
      </c>
    </row>
    <row r="711" spans="1:4" x14ac:dyDescent="0.25">
      <c r="A711" s="3">
        <v>42401</v>
      </c>
      <c r="B711" s="2">
        <v>245.51</v>
      </c>
      <c r="C711" s="4">
        <f t="shared" si="33"/>
        <v>2.2657222755197992E-3</v>
      </c>
      <c r="D711" s="4">
        <f t="shared" si="32"/>
        <v>2.2225738220941649E-2</v>
      </c>
    </row>
    <row r="712" spans="1:4" x14ac:dyDescent="0.25">
      <c r="A712" s="3">
        <v>42430</v>
      </c>
      <c r="B712" s="2">
        <v>245.91300000000001</v>
      </c>
      <c r="C712" s="4">
        <f t="shared" si="33"/>
        <v>1.6414809987375101E-3</v>
      </c>
      <c r="D712" s="4">
        <f t="shared" si="32"/>
        <v>2.142426948557663E-2</v>
      </c>
    </row>
    <row r="713" spans="1:4" x14ac:dyDescent="0.25">
      <c r="A713" s="3">
        <v>42461</v>
      </c>
      <c r="B713" s="2">
        <v>246.55099999999999</v>
      </c>
      <c r="C713" s="4">
        <f t="shared" si="33"/>
        <v>2.5944134714308564E-3</v>
      </c>
      <c r="D713" s="4">
        <f t="shared" si="32"/>
        <v>2.1566547612141829E-2</v>
      </c>
    </row>
    <row r="714" spans="1:4" x14ac:dyDescent="0.25">
      <c r="A714" s="3">
        <v>42491</v>
      </c>
      <c r="B714" s="2">
        <v>247.137</v>
      </c>
      <c r="C714" s="4">
        <f t="shared" si="33"/>
        <v>2.376790197565759E-3</v>
      </c>
      <c r="D714" s="4">
        <f t="shared" si="32"/>
        <v>2.2545595974976074E-2</v>
      </c>
    </row>
    <row r="715" spans="1:4" x14ac:dyDescent="0.25">
      <c r="A715" s="3">
        <v>42522</v>
      </c>
      <c r="B715" s="2">
        <v>247.54</v>
      </c>
      <c r="C715" s="4">
        <f t="shared" si="33"/>
        <v>1.6306744841929621E-3</v>
      </c>
      <c r="D715" s="4">
        <f t="shared" si="32"/>
        <v>2.2622116465067066E-2</v>
      </c>
    </row>
    <row r="716" spans="1:4" x14ac:dyDescent="0.25">
      <c r="A716" s="3">
        <v>42552</v>
      </c>
      <c r="B716" s="2">
        <v>247.82900000000001</v>
      </c>
      <c r="C716" s="4">
        <f t="shared" si="33"/>
        <v>1.1674880827341472E-3</v>
      </c>
      <c r="D716" s="4">
        <f t="shared" si="32"/>
        <v>2.1701399624842965E-2</v>
      </c>
    </row>
    <row r="717" spans="1:4" x14ac:dyDescent="0.25">
      <c r="A717" s="3">
        <v>42583</v>
      </c>
      <c r="B717" s="2">
        <v>248.423</v>
      </c>
      <c r="C717" s="4">
        <f t="shared" si="33"/>
        <v>2.3968139321870474E-3</v>
      </c>
      <c r="D717" s="4">
        <f t="shared" si="32"/>
        <v>2.3087345614186683E-2</v>
      </c>
    </row>
    <row r="718" spans="1:4" x14ac:dyDescent="0.25">
      <c r="A718" s="3">
        <v>42614</v>
      </c>
      <c r="B718" s="2">
        <v>248.84200000000001</v>
      </c>
      <c r="C718" s="4">
        <f t="shared" si="33"/>
        <v>1.6866393208359032E-3</v>
      </c>
      <c r="D718" s="4">
        <f t="shared" si="32"/>
        <v>2.2711206825691832E-2</v>
      </c>
    </row>
    <row r="719" spans="1:4" x14ac:dyDescent="0.25">
      <c r="A719" s="3">
        <v>42644</v>
      </c>
      <c r="B719" s="2">
        <v>249.142</v>
      </c>
      <c r="C719" s="4">
        <f t="shared" si="33"/>
        <v>1.2055842663214467E-3</v>
      </c>
      <c r="D719" s="4">
        <f t="shared" ref="D719:D770" si="34">B719/B707-1</f>
        <v>2.2045551507991146E-2</v>
      </c>
    </row>
    <row r="720" spans="1:4" x14ac:dyDescent="0.25">
      <c r="A720" s="3">
        <v>42675</v>
      </c>
      <c r="B720" s="2">
        <v>249.48099999999999</v>
      </c>
      <c r="C720" s="4">
        <f t="shared" si="33"/>
        <v>1.3606698188182165E-3</v>
      </c>
      <c r="D720" s="4">
        <f t="shared" si="34"/>
        <v>2.1454219398053587E-2</v>
      </c>
    </row>
    <row r="721" spans="1:4" x14ac:dyDescent="0.25">
      <c r="A721" s="3">
        <v>42705</v>
      </c>
      <c r="B721" s="2">
        <v>249.92</v>
      </c>
      <c r="C721" s="4">
        <f t="shared" si="33"/>
        <v>1.7596530397103738E-3</v>
      </c>
      <c r="D721" s="4">
        <f t="shared" si="34"/>
        <v>2.1971236613002709E-2</v>
      </c>
    </row>
    <row r="722" spans="1:4" x14ac:dyDescent="0.25">
      <c r="A722" s="3">
        <v>42736</v>
      </c>
      <c r="B722" s="2">
        <v>250.46199999999999</v>
      </c>
      <c r="C722" s="4">
        <f t="shared" si="33"/>
        <v>2.1686939820741991E-3</v>
      </c>
      <c r="D722" s="4">
        <f t="shared" si="34"/>
        <v>2.2481680308628071E-2</v>
      </c>
    </row>
    <row r="723" spans="1:4" x14ac:dyDescent="0.25">
      <c r="A723" s="3">
        <v>42767</v>
      </c>
      <c r="B723" s="2">
        <v>250.90299999999999</v>
      </c>
      <c r="C723" s="4">
        <f t="shared" si="33"/>
        <v>1.7607461411313086E-3</v>
      </c>
      <c r="D723" s="4">
        <f t="shared" si="34"/>
        <v>2.1966518675410329E-2</v>
      </c>
    </row>
    <row r="724" spans="1:4" x14ac:dyDescent="0.25">
      <c r="A724" s="3">
        <v>42795</v>
      </c>
      <c r="B724" s="2">
        <v>250.83600000000001</v>
      </c>
      <c r="C724" s="4">
        <f t="shared" si="33"/>
        <v>-2.6703546788986454E-4</v>
      </c>
      <c r="D724" s="4">
        <f t="shared" si="34"/>
        <v>2.0019275109489865E-2</v>
      </c>
    </row>
    <row r="725" spans="1:4" x14ac:dyDescent="0.25">
      <c r="A725" s="3">
        <v>42826</v>
      </c>
      <c r="B725" s="2">
        <v>251.25200000000001</v>
      </c>
      <c r="C725" s="4">
        <f t="shared" si="33"/>
        <v>1.6584541293913624E-3</v>
      </c>
      <c r="D725" s="4">
        <f t="shared" si="34"/>
        <v>1.9067049008115955E-2</v>
      </c>
    </row>
    <row r="726" spans="1:4" x14ac:dyDescent="0.25">
      <c r="A726" s="3">
        <v>42856</v>
      </c>
      <c r="B726" s="2">
        <v>251.488</v>
      </c>
      <c r="C726" s="4">
        <f t="shared" si="33"/>
        <v>9.3929600560382909E-4</v>
      </c>
      <c r="D726" s="4">
        <f t="shared" si="34"/>
        <v>1.7605619555145502E-2</v>
      </c>
    </row>
    <row r="727" spans="1:4" x14ac:dyDescent="0.25">
      <c r="A727" s="3">
        <v>42887</v>
      </c>
      <c r="B727" s="2">
        <v>251.822</v>
      </c>
      <c r="C727" s="4">
        <f t="shared" si="33"/>
        <v>1.32809517750343E-3</v>
      </c>
      <c r="D727" s="4">
        <f t="shared" si="34"/>
        <v>1.7298214429991132E-2</v>
      </c>
    </row>
    <row r="728" spans="1:4" x14ac:dyDescent="0.25">
      <c r="A728" s="3">
        <v>42917</v>
      </c>
      <c r="B728" s="2">
        <v>252.047</v>
      </c>
      <c r="C728" s="4">
        <f t="shared" si="33"/>
        <v>8.9348825757884498E-4</v>
      </c>
      <c r="D728" s="4">
        <f t="shared" si="34"/>
        <v>1.7019799942702418E-2</v>
      </c>
    </row>
    <row r="729" spans="1:4" x14ac:dyDescent="0.25">
      <c r="A729" s="3">
        <v>42948</v>
      </c>
      <c r="B729" s="2">
        <v>252.59700000000001</v>
      </c>
      <c r="C729" s="4">
        <f t="shared" si="33"/>
        <v>2.1821326974731381E-3</v>
      </c>
      <c r="D729" s="4">
        <f t="shared" si="34"/>
        <v>1.6801986933576929E-2</v>
      </c>
    </row>
    <row r="730" spans="1:4" x14ac:dyDescent="0.25">
      <c r="A730" s="3">
        <v>42979</v>
      </c>
      <c r="B730" s="2">
        <v>253.03899999999999</v>
      </c>
      <c r="C730" s="4">
        <f t="shared" si="33"/>
        <v>1.7498228403345362E-3</v>
      </c>
      <c r="D730" s="4">
        <f t="shared" si="34"/>
        <v>1.686612388583919E-2</v>
      </c>
    </row>
    <row r="731" spans="1:4" x14ac:dyDescent="0.25">
      <c r="A731" s="3">
        <v>43009</v>
      </c>
      <c r="B731" s="2">
        <v>253.535</v>
      </c>
      <c r="C731" s="4">
        <f t="shared" si="33"/>
        <v>1.9601721473765377E-3</v>
      </c>
      <c r="D731" s="4">
        <f t="shared" si="34"/>
        <v>1.7632514790761888E-2</v>
      </c>
    </row>
    <row r="732" spans="1:4" x14ac:dyDescent="0.25">
      <c r="A732" s="3">
        <v>43040</v>
      </c>
      <c r="B732" s="2">
        <v>253.744</v>
      </c>
      <c r="C732" s="4">
        <f t="shared" si="33"/>
        <v>8.2434377896545286E-4</v>
      </c>
      <c r="D732" s="4">
        <f t="shared" si="34"/>
        <v>1.7087473595183589E-2</v>
      </c>
    </row>
    <row r="733" spans="1:4" x14ac:dyDescent="0.25">
      <c r="A733" s="3">
        <v>43070</v>
      </c>
      <c r="B733" s="2">
        <v>254.30799999999999</v>
      </c>
      <c r="C733" s="4">
        <f t="shared" si="33"/>
        <v>2.2227126552745169E-3</v>
      </c>
      <c r="D733" s="4">
        <f t="shared" si="34"/>
        <v>1.7557618437900047E-2</v>
      </c>
    </row>
    <row r="734" spans="1:4" x14ac:dyDescent="0.25">
      <c r="A734" s="3">
        <v>43101</v>
      </c>
      <c r="B734" s="2">
        <v>255.00700000000001</v>
      </c>
      <c r="C734" s="4">
        <f t="shared" si="33"/>
        <v>2.7486355128427675E-3</v>
      </c>
      <c r="D734" s="4">
        <f t="shared" si="34"/>
        <v>1.814646533206643E-2</v>
      </c>
    </row>
    <row r="735" spans="1:4" x14ac:dyDescent="0.25">
      <c r="A735" s="3">
        <v>43132</v>
      </c>
      <c r="B735" s="2">
        <v>255.47200000000001</v>
      </c>
      <c r="C735" s="4">
        <f t="shared" si="33"/>
        <v>1.8234793554687823E-3</v>
      </c>
      <c r="D735" s="4">
        <f t="shared" si="34"/>
        <v>1.8210224668497421E-2</v>
      </c>
    </row>
    <row r="736" spans="1:4" x14ac:dyDescent="0.25">
      <c r="A736" s="3">
        <v>43160</v>
      </c>
      <c r="B736" s="2">
        <v>256.11700000000002</v>
      </c>
      <c r="C736" s="4">
        <f t="shared" si="33"/>
        <v>2.5247385232041175E-3</v>
      </c>
      <c r="D736" s="4">
        <f t="shared" si="34"/>
        <v>2.1053596772393046E-2</v>
      </c>
    </row>
    <row r="737" spans="1:4" x14ac:dyDescent="0.25">
      <c r="A737" s="3">
        <v>43191</v>
      </c>
      <c r="B737" s="2">
        <v>256.65600000000001</v>
      </c>
      <c r="C737" s="4">
        <f t="shared" si="33"/>
        <v>2.104506924569538E-3</v>
      </c>
      <c r="D737" s="4">
        <f t="shared" si="34"/>
        <v>2.1508286501201956E-2</v>
      </c>
    </row>
    <row r="738" spans="1:4" x14ac:dyDescent="0.25">
      <c r="A738" s="3">
        <v>43221</v>
      </c>
      <c r="B738" s="2">
        <v>257.15699999999998</v>
      </c>
      <c r="C738" s="4">
        <f t="shared" si="33"/>
        <v>1.9520291752384011E-3</v>
      </c>
      <c r="D738" s="4">
        <f t="shared" si="34"/>
        <v>2.2541831021758441E-2</v>
      </c>
    </row>
    <row r="739" spans="1:4" x14ac:dyDescent="0.25">
      <c r="A739" s="3">
        <v>43252</v>
      </c>
      <c r="B739" s="2">
        <v>257.53399999999999</v>
      </c>
      <c r="C739" s="4">
        <f t="shared" si="33"/>
        <v>1.4660304794347212E-3</v>
      </c>
      <c r="D739" s="4">
        <f t="shared" si="34"/>
        <v>2.2682688565732967E-2</v>
      </c>
    </row>
    <row r="740" spans="1:4" x14ac:dyDescent="0.25">
      <c r="A740" s="3">
        <v>43282</v>
      </c>
      <c r="B740" s="2">
        <v>257.93</v>
      </c>
      <c r="C740" s="4">
        <f t="shared" si="33"/>
        <v>1.5376610466968366E-3</v>
      </c>
      <c r="D740" s="4">
        <f t="shared" si="34"/>
        <v>2.3340884834971209E-2</v>
      </c>
    </row>
    <row r="741" spans="1:4" x14ac:dyDescent="0.25">
      <c r="A741" s="3">
        <v>43313</v>
      </c>
      <c r="B741" s="2">
        <v>258.08</v>
      </c>
      <c r="C741" s="4">
        <f t="shared" si="33"/>
        <v>5.8155313457119995E-4</v>
      </c>
      <c r="D741" s="4">
        <f t="shared" si="34"/>
        <v>2.170651274559865E-2</v>
      </c>
    </row>
    <row r="742" spans="1:4" x14ac:dyDescent="0.25">
      <c r="A742" s="3">
        <v>43344</v>
      </c>
      <c r="B742" s="2">
        <v>258.53399999999999</v>
      </c>
      <c r="C742" s="4">
        <f t="shared" si="33"/>
        <v>1.7591444513329613E-3</v>
      </c>
      <c r="D742" s="4">
        <f t="shared" si="34"/>
        <v>2.1716020060148944E-2</v>
      </c>
    </row>
    <row r="743" spans="1:4" x14ac:dyDescent="0.25">
      <c r="A743" s="3">
        <v>43374</v>
      </c>
      <c r="B743" s="2">
        <v>258.98899999999998</v>
      </c>
      <c r="C743" s="4">
        <f t="shared" si="33"/>
        <v>1.7599232596099412E-3</v>
      </c>
      <c r="D743" s="4">
        <f t="shared" si="34"/>
        <v>2.1511822825250881E-2</v>
      </c>
    </row>
    <row r="744" spans="1:4" x14ac:dyDescent="0.25">
      <c r="A744" s="3">
        <v>43405</v>
      </c>
      <c r="B744" s="2">
        <v>259.41500000000002</v>
      </c>
      <c r="C744" s="4">
        <f t="shared" si="33"/>
        <v>1.6448575036007718E-3</v>
      </c>
      <c r="D744" s="4">
        <f t="shared" si="34"/>
        <v>2.2349296929188522E-2</v>
      </c>
    </row>
    <row r="745" spans="1:4" x14ac:dyDescent="0.25">
      <c r="A745" s="3">
        <v>43435</v>
      </c>
      <c r="B745" s="2">
        <v>259.87299999999999</v>
      </c>
      <c r="C745" s="4">
        <f t="shared" si="33"/>
        <v>1.7655108609755388E-3</v>
      </c>
      <c r="D745" s="4">
        <f t="shared" si="34"/>
        <v>2.1882913632288448E-2</v>
      </c>
    </row>
    <row r="746" spans="1:4" x14ac:dyDescent="0.25">
      <c r="A746" s="3">
        <v>43466</v>
      </c>
      <c r="B746" s="2">
        <v>260.41899999999998</v>
      </c>
      <c r="C746" s="4">
        <f t="shared" si="33"/>
        <v>2.101026270524331E-3</v>
      </c>
      <c r="D746" s="4">
        <f t="shared" si="34"/>
        <v>2.1222946821067623E-2</v>
      </c>
    </row>
    <row r="747" spans="1:4" x14ac:dyDescent="0.25">
      <c r="A747" s="3">
        <v>43497</v>
      </c>
      <c r="B747" s="2">
        <v>260.72199999999998</v>
      </c>
      <c r="C747" s="4">
        <f t="shared" si="33"/>
        <v>1.1635095749542579E-3</v>
      </c>
      <c r="D747" s="4">
        <f t="shared" si="34"/>
        <v>2.0550197281893778E-2</v>
      </c>
    </row>
    <row r="748" spans="1:4" x14ac:dyDescent="0.25">
      <c r="A748" s="3">
        <v>43525</v>
      </c>
      <c r="B748" s="2">
        <v>261.339</v>
      </c>
      <c r="C748" s="4">
        <f t="shared" si="33"/>
        <v>2.3665053198427266E-3</v>
      </c>
      <c r="D748" s="4">
        <f t="shared" si="34"/>
        <v>2.0389119035440828E-2</v>
      </c>
    </row>
    <row r="749" spans="1:4" x14ac:dyDescent="0.25">
      <c r="A749" s="3">
        <v>43556</v>
      </c>
      <c r="B749" s="2">
        <v>262.05</v>
      </c>
      <c r="C749" s="4">
        <f t="shared" si="33"/>
        <v>2.7206042726115598E-3</v>
      </c>
      <c r="D749" s="4">
        <f t="shared" si="34"/>
        <v>2.1016457826818824E-2</v>
      </c>
    </row>
    <row r="750" spans="1:4" x14ac:dyDescent="0.25">
      <c r="A750" s="3">
        <v>43586</v>
      </c>
      <c r="B750" s="2">
        <v>262.38400000000001</v>
      </c>
      <c r="C750" s="4">
        <f t="shared" si="33"/>
        <v>1.2745659225339434E-3</v>
      </c>
      <c r="D750" s="4">
        <f t="shared" si="34"/>
        <v>2.0326104286486624E-2</v>
      </c>
    </row>
    <row r="751" spans="1:4" x14ac:dyDescent="0.25">
      <c r="A751" s="3">
        <v>43617</v>
      </c>
      <c r="B751" s="2">
        <v>263.11700000000002</v>
      </c>
      <c r="C751" s="4">
        <f t="shared" si="33"/>
        <v>2.7936154643575239E-3</v>
      </c>
      <c r="D751" s="4">
        <f t="shared" si="34"/>
        <v>2.1678690968959469E-2</v>
      </c>
    </row>
    <row r="752" spans="1:4" x14ac:dyDescent="0.25">
      <c r="A752" s="3">
        <v>43647</v>
      </c>
      <c r="B752" s="2">
        <v>263.61599999999999</v>
      </c>
      <c r="C752" s="4">
        <f t="shared" si="33"/>
        <v>1.8964947152786404E-3</v>
      </c>
      <c r="D752" s="4">
        <f t="shared" si="34"/>
        <v>2.2044740821153042E-2</v>
      </c>
    </row>
    <row r="753" spans="1:4" x14ac:dyDescent="0.25">
      <c r="A753" s="3">
        <v>43678</v>
      </c>
      <c r="B753" s="2">
        <v>264.15100000000001</v>
      </c>
      <c r="C753" s="4">
        <f t="shared" si="33"/>
        <v>2.0294671036660272E-3</v>
      </c>
      <c r="D753" s="4">
        <f t="shared" si="34"/>
        <v>2.3523713577185523E-2</v>
      </c>
    </row>
    <row r="754" spans="1:4" x14ac:dyDescent="0.25">
      <c r="A754" s="3">
        <v>43709</v>
      </c>
      <c r="B754" s="2">
        <v>264.60300000000001</v>
      </c>
      <c r="C754" s="4">
        <f t="shared" si="33"/>
        <v>1.7111424904694417E-3</v>
      </c>
      <c r="D754" s="4">
        <f t="shared" si="34"/>
        <v>2.3474668708951318E-2</v>
      </c>
    </row>
    <row r="755" spans="1:4" x14ac:dyDescent="0.25">
      <c r="A755" s="3">
        <v>43739</v>
      </c>
      <c r="B755" s="2">
        <v>265.02600000000001</v>
      </c>
      <c r="C755" s="4">
        <f t="shared" si="33"/>
        <v>1.5986213308238906E-3</v>
      </c>
      <c r="D755" s="4">
        <f t="shared" si="34"/>
        <v>2.330987030337206E-2</v>
      </c>
    </row>
    <row r="756" spans="1:4" x14ac:dyDescent="0.25">
      <c r="A756" s="3">
        <v>43770</v>
      </c>
      <c r="B756" s="2">
        <v>265.42700000000002</v>
      </c>
      <c r="C756" s="4">
        <f t="shared" si="33"/>
        <v>1.5130590960887869E-3</v>
      </c>
      <c r="D756" s="4">
        <f t="shared" si="34"/>
        <v>2.3175221170711024E-2</v>
      </c>
    </row>
    <row r="757" spans="1:4" x14ac:dyDescent="0.25">
      <c r="A757" s="3">
        <v>43800</v>
      </c>
      <c r="B757" s="2">
        <v>265.65100000000001</v>
      </c>
      <c r="C757" s="4">
        <f t="shared" si="33"/>
        <v>8.4392318791981502E-4</v>
      </c>
      <c r="D757" s="4">
        <f t="shared" si="34"/>
        <v>2.2233937346319177E-2</v>
      </c>
    </row>
    <row r="758" spans="1:4" x14ac:dyDescent="0.25">
      <c r="A758" s="3">
        <v>43831</v>
      </c>
      <c r="B758" s="2">
        <v>266.30599999999998</v>
      </c>
      <c r="C758" s="4">
        <f t="shared" si="33"/>
        <v>2.4656410101975279E-3</v>
      </c>
      <c r="D758" s="4">
        <f t="shared" si="34"/>
        <v>2.2605877451338019E-2</v>
      </c>
    </row>
    <row r="759" spans="1:4" x14ac:dyDescent="0.25">
      <c r="A759" s="3">
        <v>43862</v>
      </c>
      <c r="B759" s="2">
        <v>266.87599999999998</v>
      </c>
      <c r="C759" s="4">
        <f t="shared" si="33"/>
        <v>2.1403948840807985E-3</v>
      </c>
      <c r="D759" s="4">
        <f t="shared" si="34"/>
        <v>2.3603685151233789E-2</v>
      </c>
    </row>
    <row r="760" spans="1:4" x14ac:dyDescent="0.25">
      <c r="A760" s="3">
        <v>43891</v>
      </c>
      <c r="B760" s="2">
        <v>266.82</v>
      </c>
      <c r="C760" s="4">
        <f t="shared" si="33"/>
        <v>-2.0983527930573675E-4</v>
      </c>
      <c r="D760" s="4">
        <f t="shared" si="34"/>
        <v>2.0972759519245043E-2</v>
      </c>
    </row>
    <row r="761" spans="1:4" x14ac:dyDescent="0.25">
      <c r="A761" s="3">
        <v>43922</v>
      </c>
      <c r="B761" s="2">
        <v>265.83600000000001</v>
      </c>
      <c r="C761" s="4">
        <f t="shared" si="33"/>
        <v>-3.6878794693050443E-3</v>
      </c>
      <c r="D761" s="4">
        <f t="shared" si="34"/>
        <v>1.4447624499141387E-2</v>
      </c>
    </row>
    <row r="762" spans="1:4" x14ac:dyDescent="0.25">
      <c r="A762" s="3">
        <v>43952</v>
      </c>
      <c r="B762" s="2">
        <v>265.637</v>
      </c>
      <c r="C762" s="4">
        <f t="shared" si="33"/>
        <v>-7.485818324080018E-4</v>
      </c>
      <c r="D762" s="4">
        <f t="shared" si="34"/>
        <v>1.2397859625586927E-2</v>
      </c>
    </row>
    <row r="763" spans="1:4" x14ac:dyDescent="0.25">
      <c r="A763" s="3">
        <v>43983</v>
      </c>
      <c r="B763" s="2">
        <v>266.28199999999998</v>
      </c>
      <c r="C763" s="4">
        <f t="shared" si="33"/>
        <v>2.4281255999727414E-3</v>
      </c>
      <c r="D763" s="4">
        <f t="shared" si="34"/>
        <v>1.2028869286286881E-2</v>
      </c>
    </row>
    <row r="764" spans="1:4" x14ac:dyDescent="0.25">
      <c r="A764" s="3">
        <v>44013</v>
      </c>
      <c r="B764" s="2">
        <v>267.72199999999998</v>
      </c>
      <c r="C764" s="4">
        <f t="shared" si="33"/>
        <v>5.4078007525855121E-3</v>
      </c>
      <c r="D764" s="4">
        <f t="shared" si="34"/>
        <v>1.5575685846079157E-2</v>
      </c>
    </row>
    <row r="765" spans="1:4" x14ac:dyDescent="0.25">
      <c r="A765" s="3">
        <v>44044</v>
      </c>
      <c r="B765" s="2">
        <v>268.654</v>
      </c>
      <c r="C765" s="4">
        <f t="shared" si="33"/>
        <v>3.4812230597411897E-3</v>
      </c>
      <c r="D765" s="4">
        <f t="shared" si="34"/>
        <v>1.7047067775628255E-2</v>
      </c>
    </row>
    <row r="766" spans="1:4" x14ac:dyDescent="0.25">
      <c r="A766" s="3">
        <v>44075</v>
      </c>
      <c r="B766" s="2">
        <v>269.15499999999997</v>
      </c>
      <c r="C766" s="4">
        <f t="shared" si="33"/>
        <v>1.8648521890609615E-3</v>
      </c>
      <c r="D766" s="4">
        <f t="shared" si="34"/>
        <v>1.7203130727920568E-2</v>
      </c>
    </row>
    <row r="767" spans="1:4" x14ac:dyDescent="0.25">
      <c r="A767" s="3">
        <v>44105</v>
      </c>
      <c r="B767" s="2">
        <v>269.35000000000002</v>
      </c>
      <c r="C767" s="4">
        <f t="shared" si="33"/>
        <v>7.2448960636073423E-4</v>
      </c>
      <c r="D767" s="4">
        <f t="shared" si="34"/>
        <v>1.6315380377774247E-2</v>
      </c>
    </row>
    <row r="768" spans="1:4" x14ac:dyDescent="0.25">
      <c r="A768" s="3">
        <v>44136</v>
      </c>
      <c r="B768" s="2">
        <v>269.81900000000002</v>
      </c>
      <c r="C768" s="4">
        <f t="shared" si="33"/>
        <v>1.7412288843512425E-3</v>
      </c>
      <c r="D768" s="4">
        <f t="shared" si="34"/>
        <v>1.6546922505999762E-2</v>
      </c>
    </row>
    <row r="769" spans="1:4" x14ac:dyDescent="0.25">
      <c r="A769" s="3">
        <v>44166</v>
      </c>
      <c r="B769" s="2">
        <v>269.94</v>
      </c>
      <c r="C769" s="4">
        <f t="shared" si="33"/>
        <v>4.4844877491945212E-4</v>
      </c>
      <c r="D769" s="4">
        <f t="shared" si="34"/>
        <v>1.6145243195019088E-2</v>
      </c>
    </row>
    <row r="770" spans="1:4" x14ac:dyDescent="0.25">
      <c r="A770" s="3">
        <v>44197</v>
      </c>
      <c r="B770" s="2">
        <v>270.02499999999998</v>
      </c>
      <c r="C770" s="4">
        <f t="shared" si="33"/>
        <v>3.1488478921226637E-4</v>
      </c>
      <c r="D770" s="4">
        <f t="shared" si="34"/>
        <v>1.3965137848940712E-2</v>
      </c>
    </row>
    <row r="771" spans="1:4" x14ac:dyDescent="0.25">
      <c r="B771" s="2"/>
    </row>
    <row r="772" spans="1:4" x14ac:dyDescent="0.25">
      <c r="B772" s="2"/>
    </row>
    <row r="773" spans="1:4" x14ac:dyDescent="0.25">
      <c r="B773" s="2"/>
    </row>
    <row r="774" spans="1:4" x14ac:dyDescent="0.25">
      <c r="B774" s="2"/>
    </row>
    <row r="775" spans="1:4" x14ac:dyDescent="0.25">
      <c r="B775" s="2"/>
    </row>
    <row r="776" spans="1:4" x14ac:dyDescent="0.25">
      <c r="B776" s="2"/>
    </row>
    <row r="777" spans="1:4" x14ac:dyDescent="0.25">
      <c r="B777" s="2"/>
    </row>
    <row r="778" spans="1:4" x14ac:dyDescent="0.25">
      <c r="B778" s="2"/>
    </row>
    <row r="779" spans="1:4" x14ac:dyDescent="0.25">
      <c r="B779" s="2"/>
    </row>
    <row r="780" spans="1:4" x14ac:dyDescent="0.25">
      <c r="B780" s="2"/>
    </row>
    <row r="781" spans="1:4" x14ac:dyDescent="0.25">
      <c r="B781" s="2"/>
    </row>
    <row r="782" spans="1:4" x14ac:dyDescent="0.25">
      <c r="B782" s="2"/>
    </row>
    <row r="783" spans="1:4" x14ac:dyDescent="0.25">
      <c r="B783" s="2"/>
    </row>
    <row r="784" spans="1:4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</sheetData>
  <mergeCells count="2">
    <mergeCell ref="G1:L1"/>
    <mergeCell ref="N1:S1"/>
  </mergeCells>
  <pageMargins left="0.7" right="0.7" top="0.75" bottom="0.75" header="0.3" footer="0.3"/>
  <ignoredErrors>
    <ignoredError sqref="R9 R12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6F6E-9004-48F7-8FA7-001DE5E94860}">
  <dimension ref="A1:S890"/>
  <sheetViews>
    <sheetView workbookViewId="0"/>
  </sheetViews>
  <sheetFormatPr defaultRowHeight="15" x14ac:dyDescent="0.25"/>
  <cols>
    <col min="1" max="1" width="11.28515625" style="3" customWidth="1"/>
    <col min="2" max="2" width="30" customWidth="1"/>
    <col min="3" max="3" width="12.5703125" style="4" customWidth="1"/>
    <col min="4" max="4" width="12.42578125" style="4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45.75" thickBot="1" x14ac:dyDescent="0.3">
      <c r="B1" s="5" t="s">
        <v>51</v>
      </c>
      <c r="C1" s="6" t="s">
        <v>52</v>
      </c>
      <c r="D1" s="6" t="s">
        <v>53</v>
      </c>
      <c r="G1" s="67" t="s">
        <v>54</v>
      </c>
      <c r="H1" s="68"/>
      <c r="I1" s="68"/>
      <c r="J1" s="68"/>
      <c r="K1" s="68"/>
      <c r="L1" s="69"/>
      <c r="M1" s="61"/>
      <c r="N1" s="70" t="s">
        <v>55</v>
      </c>
      <c r="O1" s="71"/>
      <c r="P1" s="71"/>
      <c r="Q1" s="71"/>
      <c r="R1" s="71"/>
      <c r="S1" s="72"/>
    </row>
    <row r="2" spans="1:19" x14ac:dyDescent="0.25">
      <c r="A2" s="3">
        <v>21551</v>
      </c>
      <c r="B2" s="2">
        <v>16.074000000000002</v>
      </c>
      <c r="G2" s="7" t="s">
        <v>13</v>
      </c>
      <c r="H2" s="8"/>
      <c r="I2" s="9" t="s">
        <v>14</v>
      </c>
      <c r="J2" s="10">
        <v>1</v>
      </c>
      <c r="K2" s="10">
        <v>2</v>
      </c>
      <c r="L2" s="8">
        <v>3</v>
      </c>
      <c r="M2" s="62"/>
      <c r="N2" s="7" t="s">
        <v>13</v>
      </c>
      <c r="O2" s="8"/>
      <c r="P2" s="9" t="s">
        <v>14</v>
      </c>
      <c r="Q2" s="10">
        <v>1</v>
      </c>
      <c r="R2" s="10">
        <v>2</v>
      </c>
      <c r="S2" s="8">
        <v>3</v>
      </c>
    </row>
    <row r="3" spans="1:19" x14ac:dyDescent="0.25">
      <c r="A3" s="3">
        <v>21582</v>
      </c>
      <c r="B3" s="2">
        <v>16.088999999999999</v>
      </c>
      <c r="C3" s="4">
        <f>B3/B2-1</f>
        <v>9.3318402388931077E-4</v>
      </c>
      <c r="G3" s="11" t="s">
        <v>15</v>
      </c>
      <c r="H3" s="12">
        <f>AVERAGE(C:C)</f>
        <v>2.6220903865261931E-3</v>
      </c>
      <c r="I3" s="13" t="s">
        <v>16</v>
      </c>
      <c r="J3" s="14">
        <f>$H$3+(J$2*$H$7)</f>
        <v>5.0989792468659634E-3</v>
      </c>
      <c r="K3" s="14">
        <f>$H$3+(K$2*$H$7)</f>
        <v>7.5758681072057334E-3</v>
      </c>
      <c r="L3" s="15">
        <f>$H$3+(L$2*$H$7)</f>
        <v>1.0052756967545505E-2</v>
      </c>
      <c r="M3" s="62"/>
      <c r="N3" s="11" t="s">
        <v>15</v>
      </c>
      <c r="O3" s="12">
        <f>AVERAGE(D:D)</f>
        <v>3.2323493988147239E-2</v>
      </c>
      <c r="P3" s="13" t="s">
        <v>16</v>
      </c>
      <c r="Q3" s="14">
        <f>$O$3+(Q$2*$O$7)</f>
        <v>5.6628611692888881E-2</v>
      </c>
      <c r="R3" s="14">
        <f>$O$3+(R$2*$O$7)</f>
        <v>8.0933729397630522E-2</v>
      </c>
      <c r="S3" s="15">
        <f>$O$3+(S$2*$O$7)</f>
        <v>0.10523884710237218</v>
      </c>
    </row>
    <row r="4" spans="1:19" x14ac:dyDescent="0.25">
      <c r="A4" s="3">
        <v>21610</v>
      </c>
      <c r="B4" s="2">
        <v>16.100000000000001</v>
      </c>
      <c r="C4" s="4">
        <f t="shared" ref="C4:C67" si="0">B4/B3-1</f>
        <v>6.8369693579484192E-4</v>
      </c>
      <c r="G4" s="11" t="s">
        <v>17</v>
      </c>
      <c r="H4" s="12">
        <f>_xlfn.STDEV.S(C:C)/SQRT(COUNT(C:C))</f>
        <v>9.0807151399338744E-5</v>
      </c>
      <c r="I4" s="11" t="s">
        <v>18</v>
      </c>
      <c r="J4" s="14">
        <f>$H$3-(J$2*$H$7)</f>
        <v>1.4520152618642274E-4</v>
      </c>
      <c r="K4" s="14">
        <f>$H$3-(K$2*$H$7)</f>
        <v>-2.3316873341533476E-3</v>
      </c>
      <c r="L4" s="15">
        <f>$H$3-(L$2*$H$7)</f>
        <v>-4.808576194493118E-3</v>
      </c>
      <c r="M4" s="62"/>
      <c r="N4" s="11" t="s">
        <v>17</v>
      </c>
      <c r="O4" s="12">
        <f>_xlfn.STDEV.S(D:D)/SQRT(COUNT(D:D))</f>
        <v>8.9773000574865558E-4</v>
      </c>
      <c r="P4" s="11" t="s">
        <v>18</v>
      </c>
      <c r="Q4" s="14">
        <f>$O$3-(Q$2*$O$7)</f>
        <v>8.0183762834055948E-3</v>
      </c>
      <c r="R4" s="14">
        <f>$O$3-(R$2*$O$7)</f>
        <v>-1.628674142133605E-2</v>
      </c>
      <c r="S4" s="15">
        <f>$O$3-(S$2*$O$7)</f>
        <v>-4.0591859126077698E-2</v>
      </c>
    </row>
    <row r="5" spans="1:19" x14ac:dyDescent="0.25">
      <c r="A5" s="3">
        <v>21641</v>
      </c>
      <c r="B5" s="2">
        <v>16.132000000000001</v>
      </c>
      <c r="C5" s="4">
        <f t="shared" si="0"/>
        <v>1.9875776397515477E-3</v>
      </c>
      <c r="G5" s="11" t="s">
        <v>19</v>
      </c>
      <c r="H5" s="12">
        <f>MEDIAN(C:C)</f>
        <v>2.2170097573793734E-3</v>
      </c>
      <c r="I5" s="11" t="s">
        <v>20</v>
      </c>
      <c r="J5" s="16">
        <f>COUNTIFS($C:$C,"&gt;="&amp;J4,$C:$C,"&lt;="&amp;J3)</f>
        <v>577</v>
      </c>
      <c r="K5" s="16">
        <f t="shared" ref="K5:L5" si="1">COUNTIFS($C:$C,"&gt;="&amp;K4,$C:$C,"&lt;="&amp;K3)</f>
        <v>699</v>
      </c>
      <c r="L5" s="17">
        <f t="shared" si="1"/>
        <v>729</v>
      </c>
      <c r="M5" s="62"/>
      <c r="N5" s="11" t="s">
        <v>19</v>
      </c>
      <c r="O5" s="12">
        <f>MEDIAN(D:D)</f>
        <v>2.4542397247965475E-2</v>
      </c>
      <c r="P5" s="11" t="s">
        <v>20</v>
      </c>
      <c r="Q5" s="16">
        <f>COUNTIFS($D:$D,"&gt;="&amp;Q4,$D:$D,"&lt;="&amp;Q3)</f>
        <v>596</v>
      </c>
      <c r="R5" s="16">
        <f>COUNTIFS($D:$D,"&gt;="&amp;R4,$D:$D,"&lt;="&amp;R3)</f>
        <v>684</v>
      </c>
      <c r="S5" s="17">
        <f>COUNTIFS($D:$D,"&gt;="&amp;S4,$D:$D,"&lt;="&amp;S3)</f>
        <v>715</v>
      </c>
    </row>
    <row r="6" spans="1:19" x14ac:dyDescent="0.25">
      <c r="A6" s="3">
        <v>21671</v>
      </c>
      <c r="B6" s="2">
        <v>16.14</v>
      </c>
      <c r="C6" s="4">
        <f t="shared" si="0"/>
        <v>4.9590875278937574E-4</v>
      </c>
      <c r="G6" s="11" t="s">
        <v>21</v>
      </c>
      <c r="H6" s="12" t="e">
        <f>MODE(C:C)</f>
        <v>#N/A</v>
      </c>
      <c r="I6" s="11" t="s">
        <v>22</v>
      </c>
      <c r="J6" s="14">
        <f>J5/$H$15</f>
        <v>0.77553763440860213</v>
      </c>
      <c r="K6" s="14">
        <f>K5/$H$15</f>
        <v>0.93951612903225812</v>
      </c>
      <c r="L6" s="15">
        <f>L5/$H$15</f>
        <v>0.97983870967741937</v>
      </c>
      <c r="M6" s="62"/>
      <c r="N6" s="11" t="s">
        <v>21</v>
      </c>
      <c r="O6" s="12" t="e">
        <f>MODE(D:D)</f>
        <v>#N/A</v>
      </c>
      <c r="P6" s="11" t="s">
        <v>22</v>
      </c>
      <c r="Q6" s="14">
        <f>Q5/$H$15</f>
        <v>0.80107526881720426</v>
      </c>
      <c r="R6" s="14">
        <f>R5/$H$15</f>
        <v>0.91935483870967738</v>
      </c>
      <c r="S6" s="15">
        <f>S5/$H$15</f>
        <v>0.96102150537634412</v>
      </c>
    </row>
    <row r="7" spans="1:19" ht="15.75" thickBot="1" x14ac:dyDescent="0.3">
      <c r="A7" s="3">
        <v>21702</v>
      </c>
      <c r="B7" s="2">
        <v>16.186</v>
      </c>
      <c r="C7" s="4">
        <f t="shared" si="0"/>
        <v>2.8500619578686326E-3</v>
      </c>
      <c r="G7" s="11" t="s">
        <v>23</v>
      </c>
      <c r="H7" s="12">
        <f>_xlfn.STDEV.S(C:C)</f>
        <v>2.4768888603397704E-3</v>
      </c>
      <c r="I7" s="18" t="s">
        <v>24</v>
      </c>
      <c r="J7" s="19">
        <v>0.68269999999999997</v>
      </c>
      <c r="K7" s="19">
        <v>0.95450000000000002</v>
      </c>
      <c r="L7" s="20">
        <v>0.99729999999999996</v>
      </c>
      <c r="M7" s="62"/>
      <c r="N7" s="11" t="s">
        <v>23</v>
      </c>
      <c r="O7" s="12">
        <f>_xlfn.STDEV.S(D:D)</f>
        <v>2.4305117704741645E-2</v>
      </c>
      <c r="P7" s="18" t="s">
        <v>24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3">
        <v>21732</v>
      </c>
      <c r="B8" s="2">
        <v>16.22</v>
      </c>
      <c r="C8" s="4">
        <f t="shared" si="0"/>
        <v>2.1005807487952666E-3</v>
      </c>
      <c r="G8" s="11" t="s">
        <v>25</v>
      </c>
      <c r="H8" s="21">
        <f>_xlfn.VAR.S(C:C)</f>
        <v>6.1349784264752465E-6</v>
      </c>
      <c r="I8" s="22"/>
      <c r="J8" s="23" t="s">
        <v>26</v>
      </c>
      <c r="K8" s="23" t="s">
        <v>27</v>
      </c>
      <c r="L8" s="24" t="s">
        <v>28</v>
      </c>
      <c r="M8" s="62"/>
      <c r="N8" s="11" t="s">
        <v>25</v>
      </c>
      <c r="O8" s="12">
        <f>_xlfn.VAR.S(D:D)</f>
        <v>5.907387466413458E-4</v>
      </c>
      <c r="P8" s="22"/>
      <c r="Q8" s="23" t="s">
        <v>26</v>
      </c>
      <c r="R8" s="23" t="s">
        <v>27</v>
      </c>
      <c r="S8" s="24" t="s">
        <v>28</v>
      </c>
    </row>
    <row r="9" spans="1:19" x14ac:dyDescent="0.25">
      <c r="A9" s="3">
        <v>21763</v>
      </c>
      <c r="B9" s="2">
        <v>16.244</v>
      </c>
      <c r="C9" s="4">
        <f t="shared" si="0"/>
        <v>1.4796547472257782E-3</v>
      </c>
      <c r="G9" s="11" t="s">
        <v>29</v>
      </c>
      <c r="H9" s="25">
        <f>KURT(C:C)</f>
        <v>2.9669243985873712</v>
      </c>
      <c r="I9" s="11" t="s">
        <v>44</v>
      </c>
      <c r="J9" s="14">
        <f>AVERAGEIF(C:C,"&gt;0")</f>
        <v>2.9773554260795381E-3</v>
      </c>
      <c r="K9" s="14">
        <f>AVERAGEIF(C:C,"&lt;0")</f>
        <v>-1.306904147717326E-3</v>
      </c>
      <c r="L9" s="15">
        <v>0</v>
      </c>
      <c r="M9" s="62"/>
      <c r="N9" s="11" t="s">
        <v>29</v>
      </c>
      <c r="O9" s="26">
        <f>KURT(D:D)</f>
        <v>2.0566506444081716</v>
      </c>
      <c r="P9" s="11" t="s">
        <v>44</v>
      </c>
      <c r="Q9" s="14">
        <f>AVERAGEIF(D:D,"&gt;0")</f>
        <v>3.2705849628103571E-2</v>
      </c>
      <c r="R9" s="14">
        <f>AVERAGEIF(D:D,"&lt;0")</f>
        <v>-7.3322480987526428E-3</v>
      </c>
      <c r="S9" s="15">
        <v>0</v>
      </c>
    </row>
    <row r="10" spans="1:19" x14ac:dyDescent="0.25">
      <c r="A10" s="3">
        <v>21794</v>
      </c>
      <c r="B10" s="2">
        <v>16.286000000000001</v>
      </c>
      <c r="C10" s="4">
        <f t="shared" si="0"/>
        <v>2.5855700566363993E-3</v>
      </c>
      <c r="G10" s="11" t="s">
        <v>30</v>
      </c>
      <c r="H10" s="25">
        <f>SKEW(C:C)</f>
        <v>0.5361418787434904</v>
      </c>
      <c r="I10" s="11" t="s">
        <v>31</v>
      </c>
      <c r="J10" s="16">
        <f>COUNTIF(C:C,"&gt;0")</f>
        <v>682</v>
      </c>
      <c r="K10" s="16">
        <f>COUNTIF(C:C,"&lt;0")</f>
        <v>61</v>
      </c>
      <c r="L10" s="17">
        <f>COUNTIF(C:C,0)</f>
        <v>1</v>
      </c>
      <c r="M10" s="62"/>
      <c r="N10" s="11" t="s">
        <v>30</v>
      </c>
      <c r="O10" s="26">
        <f>SKEW(D:D)</f>
        <v>1.5031643638349843</v>
      </c>
      <c r="P10" s="11" t="s">
        <v>31</v>
      </c>
      <c r="Q10" s="16">
        <f>COUNTIF(D:D,"&gt;0")</f>
        <v>726</v>
      </c>
      <c r="R10" s="16">
        <f>COUNTIF(D:D,"&lt;0")</f>
        <v>7</v>
      </c>
      <c r="S10" s="17">
        <f>COUNTIF(J:J,0)</f>
        <v>0</v>
      </c>
    </row>
    <row r="11" spans="1:19" x14ac:dyDescent="0.25">
      <c r="A11" s="3">
        <v>21824</v>
      </c>
      <c r="B11" s="2">
        <v>16.326000000000001</v>
      </c>
      <c r="C11" s="4">
        <f t="shared" si="0"/>
        <v>2.456097261451573E-3</v>
      </c>
      <c r="G11" s="11" t="s">
        <v>32</v>
      </c>
      <c r="H11" s="21">
        <f>H13-H12</f>
        <v>2.3712115812063783E-2</v>
      </c>
      <c r="I11" s="11" t="s">
        <v>33</v>
      </c>
      <c r="J11" s="14">
        <f>J10/$H$15</f>
        <v>0.91666666666666663</v>
      </c>
      <c r="K11" s="14">
        <f>K10/$H$15</f>
        <v>8.1989247311827954E-2</v>
      </c>
      <c r="L11" s="15">
        <f>L10/$H$15</f>
        <v>1.3440860215053765E-3</v>
      </c>
      <c r="M11" s="62"/>
      <c r="N11" s="11" t="s">
        <v>32</v>
      </c>
      <c r="O11" s="12">
        <f>O13-O12</f>
        <v>0.12830699995576034</v>
      </c>
      <c r="P11" s="11" t="s">
        <v>33</v>
      </c>
      <c r="Q11" s="14">
        <f>Q10/$H$15</f>
        <v>0.97580645161290325</v>
      </c>
      <c r="R11" s="14">
        <f>R10/$H$15</f>
        <v>9.4086021505376347E-3</v>
      </c>
      <c r="S11" s="15">
        <f>S10/$H$15</f>
        <v>0</v>
      </c>
    </row>
    <row r="12" spans="1:19" x14ac:dyDescent="0.25">
      <c r="A12" s="3">
        <v>21855</v>
      </c>
      <c r="B12" s="2">
        <v>16.335999999999999</v>
      </c>
      <c r="C12" s="4">
        <f t="shared" si="0"/>
        <v>6.1251990689692448E-4</v>
      </c>
      <c r="G12" s="11" t="s">
        <v>34</v>
      </c>
      <c r="H12" s="21">
        <f>MIN(C:C)</f>
        <v>-1.1443411065482967E-2</v>
      </c>
      <c r="I12" s="11" t="s">
        <v>45</v>
      </c>
      <c r="J12" s="14">
        <f>J11*J9</f>
        <v>2.729242473906243E-3</v>
      </c>
      <c r="K12" s="14">
        <f>K11*K9</f>
        <v>-1.0715208738004957E-4</v>
      </c>
      <c r="L12" s="15">
        <f>L11*L9</f>
        <v>0</v>
      </c>
      <c r="M12" s="62"/>
      <c r="N12" s="11" t="s">
        <v>34</v>
      </c>
      <c r="O12" s="12">
        <f>MIN(D:D)</f>
        <v>-1.2373406097497042E-2</v>
      </c>
      <c r="P12" s="11" t="s">
        <v>45</v>
      </c>
      <c r="Q12" s="14">
        <f>Q11*Q9</f>
        <v>3.1914579072584937E-2</v>
      </c>
      <c r="R12" s="14">
        <f>R11*R9</f>
        <v>-6.8986205230199595E-5</v>
      </c>
      <c r="S12" s="15">
        <f>S11*S9</f>
        <v>0</v>
      </c>
    </row>
    <row r="13" spans="1:19" x14ac:dyDescent="0.25">
      <c r="A13" s="3">
        <v>21885</v>
      </c>
      <c r="B13" s="2">
        <v>16.355</v>
      </c>
      <c r="C13" s="4">
        <f t="shared" si="0"/>
        <v>1.1630754162585966E-3</v>
      </c>
      <c r="G13" s="11" t="s">
        <v>35</v>
      </c>
      <c r="H13" s="21">
        <f>MAX(C:C)</f>
        <v>1.2268704746580816E-2</v>
      </c>
      <c r="I13" s="27"/>
      <c r="J13" s="16"/>
      <c r="K13" s="16"/>
      <c r="L13" s="17"/>
      <c r="M13" s="62"/>
      <c r="N13" s="11" t="s">
        <v>35</v>
      </c>
      <c r="O13" s="12">
        <f>MAX(D:D)</f>
        <v>0.1159335938582633</v>
      </c>
      <c r="P13" s="27"/>
      <c r="Q13" s="16"/>
      <c r="R13" s="16"/>
      <c r="S13" s="17"/>
    </row>
    <row r="14" spans="1:19" x14ac:dyDescent="0.25">
      <c r="A14" s="3">
        <v>21916</v>
      </c>
      <c r="B14" s="2">
        <v>16.346</v>
      </c>
      <c r="C14" s="4">
        <f t="shared" si="0"/>
        <v>-5.5029043106080699E-4</v>
      </c>
      <c r="D14" s="4">
        <f>B14/B2-1</f>
        <v>1.6921736966529766E-2</v>
      </c>
      <c r="G14" s="11" t="s">
        <v>36</v>
      </c>
      <c r="H14" s="25">
        <f>SUM(C:C)</f>
        <v>1.9508352475754875</v>
      </c>
      <c r="I14" s="27"/>
      <c r="J14" s="16"/>
      <c r="K14" s="16"/>
      <c r="L14" s="17"/>
      <c r="M14" s="62"/>
      <c r="N14" s="11" t="s">
        <v>36</v>
      </c>
      <c r="O14" s="26">
        <f>SUM(D:D)</f>
        <v>23.693121093311927</v>
      </c>
      <c r="P14" s="27"/>
      <c r="Q14" s="16"/>
      <c r="R14" s="16"/>
      <c r="S14" s="17"/>
    </row>
    <row r="15" spans="1:19" ht="15.75" thickBot="1" x14ac:dyDescent="0.3">
      <c r="A15" s="3">
        <v>21947</v>
      </c>
      <c r="B15" s="2">
        <v>16.363</v>
      </c>
      <c r="C15" s="4">
        <f t="shared" si="0"/>
        <v>1.0400097883274118E-3</v>
      </c>
      <c r="D15" s="4">
        <f t="shared" ref="D15:D78" si="2">B15/B3-1</f>
        <v>1.7030269127975783E-2</v>
      </c>
      <c r="G15" s="11" t="s">
        <v>31</v>
      </c>
      <c r="H15" s="16">
        <f>COUNT(C:C)</f>
        <v>744</v>
      </c>
      <c r="I15" s="27"/>
      <c r="J15" s="16"/>
      <c r="K15" s="16"/>
      <c r="L15" s="17"/>
      <c r="M15" s="62"/>
      <c r="N15" s="11" t="s">
        <v>31</v>
      </c>
      <c r="O15" s="17">
        <f>COUNT(D:D)</f>
        <v>733</v>
      </c>
      <c r="P15" s="27"/>
      <c r="Q15" s="16"/>
      <c r="R15" s="16"/>
      <c r="S15" s="17"/>
    </row>
    <row r="16" spans="1:19" x14ac:dyDescent="0.25">
      <c r="A16" s="3">
        <v>21976</v>
      </c>
      <c r="B16" s="2">
        <v>16.372</v>
      </c>
      <c r="C16" s="4">
        <f t="shared" si="0"/>
        <v>5.500213897207118E-4</v>
      </c>
      <c r="D16" s="4">
        <f t="shared" si="2"/>
        <v>1.6894409937888044E-2</v>
      </c>
      <c r="G16" s="28" t="s">
        <v>37</v>
      </c>
      <c r="H16" s="10" t="s">
        <v>38</v>
      </c>
      <c r="I16" s="10" t="s">
        <v>31</v>
      </c>
      <c r="J16" s="10" t="s">
        <v>32</v>
      </c>
      <c r="K16" s="10" t="s">
        <v>39</v>
      </c>
      <c r="L16" s="8" t="s">
        <v>40</v>
      </c>
      <c r="M16" s="62"/>
      <c r="N16" s="29" t="s">
        <v>37</v>
      </c>
      <c r="O16" s="10" t="s">
        <v>38</v>
      </c>
      <c r="P16" s="30" t="s">
        <v>31</v>
      </c>
      <c r="Q16" s="30" t="s">
        <v>32</v>
      </c>
      <c r="R16" s="30" t="s">
        <v>39</v>
      </c>
      <c r="S16" s="31" t="s">
        <v>40</v>
      </c>
    </row>
    <row r="17" spans="1:19" x14ac:dyDescent="0.25">
      <c r="A17" s="3">
        <v>22007</v>
      </c>
      <c r="B17" s="2">
        <v>16.431999999999999</v>
      </c>
      <c r="C17" s="4">
        <f t="shared" si="0"/>
        <v>3.6647935499631856E-3</v>
      </c>
      <c r="D17" s="4">
        <f t="shared" si="2"/>
        <v>1.8596578229605587E-2</v>
      </c>
      <c r="G17" s="32">
        <v>-5.0000000000000001E-3</v>
      </c>
      <c r="H17" s="33">
        <v>-5.0000000000000001E-3</v>
      </c>
      <c r="I17" s="33">
        <f>COUNTIF(C:C,"&lt;"&amp;G17)</f>
        <v>4</v>
      </c>
      <c r="J17" s="34" t="str">
        <f>"Less than "&amp;TEXT(G17,"0.00%")</f>
        <v>Less than -0.50%</v>
      </c>
      <c r="K17" s="35">
        <f t="shared" ref="K17:K36" si="3">I17/$H$15</f>
        <v>5.3763440860215058E-3</v>
      </c>
      <c r="L17" s="36">
        <f>K17</f>
        <v>5.3763440860215058E-3</v>
      </c>
      <c r="M17" s="62"/>
      <c r="N17" s="32">
        <v>-0.02</v>
      </c>
      <c r="O17" s="33">
        <v>-0.02</v>
      </c>
      <c r="P17" s="33">
        <f>COUNTIF(D:D,"&lt;"&amp;N17)</f>
        <v>0</v>
      </c>
      <c r="Q17" s="34" t="str">
        <f>"Less than "&amp;TEXT(N17,"0.00%")</f>
        <v>Less than -2.00%</v>
      </c>
      <c r="R17" s="35">
        <f t="shared" ref="R17:R36" si="4">P17/$O$15</f>
        <v>0</v>
      </c>
      <c r="S17" s="36">
        <f>R17</f>
        <v>0</v>
      </c>
    </row>
    <row r="18" spans="1:19" x14ac:dyDescent="0.25">
      <c r="A18" s="3">
        <v>22037</v>
      </c>
      <c r="B18" s="2">
        <v>16.449000000000002</v>
      </c>
      <c r="C18" s="4">
        <f t="shared" si="0"/>
        <v>1.0345666991238289E-3</v>
      </c>
      <c r="D18" s="4">
        <f t="shared" si="2"/>
        <v>1.9144981412639428E-2</v>
      </c>
      <c r="G18" s="32">
        <v>-4.0000000000000001E-3</v>
      </c>
      <c r="H18" s="33">
        <v>-4.0000000000000001E-3</v>
      </c>
      <c r="I18" s="33">
        <f t="shared" ref="I18:I35" si="5">COUNTIFS(C:C,"&gt;="&amp;G17,C:C,"&lt;"&amp;G18)</f>
        <v>1</v>
      </c>
      <c r="J18" s="37" t="str">
        <f>TEXT(G17,"0.00%")&amp;" to "&amp;TEXT(G18,"0.00%")</f>
        <v>-0.50% to -0.40%</v>
      </c>
      <c r="K18" s="35">
        <f t="shared" si="3"/>
        <v>1.3440860215053765E-3</v>
      </c>
      <c r="L18" s="36">
        <f>L17+K18</f>
        <v>6.7204301075268827E-3</v>
      </c>
      <c r="M18" s="62"/>
      <c r="N18" s="32">
        <v>-0.01</v>
      </c>
      <c r="O18" s="33">
        <v>-0.01</v>
      </c>
      <c r="P18" s="33">
        <f t="shared" ref="P18:P35" si="6">COUNTIFS(D:D,"&gt;="&amp;N17,D:D,"&lt;"&amp;N18)</f>
        <v>1</v>
      </c>
      <c r="Q18" s="37" t="str">
        <f>TEXT(N17,"0.00%")&amp;" to "&amp;TEXT(N18,"0.00%")</f>
        <v>-2.00% to -1.00%</v>
      </c>
      <c r="R18" s="35">
        <f t="shared" si="4"/>
        <v>1.364256480218281E-3</v>
      </c>
      <c r="S18" s="36">
        <f>S17+R18</f>
        <v>1.364256480218281E-3</v>
      </c>
    </row>
    <row r="19" spans="1:19" x14ac:dyDescent="0.25">
      <c r="A19" s="3">
        <v>22068</v>
      </c>
      <c r="B19" s="2">
        <v>16.456</v>
      </c>
      <c r="C19" s="4">
        <f t="shared" si="0"/>
        <v>4.2555778466768501E-4</v>
      </c>
      <c r="D19" s="4">
        <f t="shared" si="2"/>
        <v>1.668108241690347E-2</v>
      </c>
      <c r="G19" s="32">
        <v>-3.0000000000000001E-3</v>
      </c>
      <c r="H19" s="33">
        <v>-3.0000000000000001E-3</v>
      </c>
      <c r="I19" s="33">
        <f t="shared" si="5"/>
        <v>1</v>
      </c>
      <c r="J19" s="37" t="str">
        <f t="shared" ref="J19:J35" si="7">TEXT(G18,"0.00%")&amp;" to "&amp;TEXT(G19,"0.00%")</f>
        <v>-0.40% to -0.30%</v>
      </c>
      <c r="K19" s="35">
        <f t="shared" si="3"/>
        <v>1.3440860215053765E-3</v>
      </c>
      <c r="L19" s="36">
        <f t="shared" ref="L19:L36" si="8">L18+K19</f>
        <v>8.0645161290322596E-3</v>
      </c>
      <c r="M19" s="62"/>
      <c r="N19" s="32">
        <v>0</v>
      </c>
      <c r="O19" s="33">
        <v>0</v>
      </c>
      <c r="P19" s="33">
        <f t="shared" si="6"/>
        <v>6</v>
      </c>
      <c r="Q19" s="37" t="str">
        <f t="shared" ref="Q19:Q35" si="9">TEXT(N18,"0.00%")&amp;" to "&amp;TEXT(N19,"0.00%")</f>
        <v>-1.00% to 0.00%</v>
      </c>
      <c r="R19" s="35">
        <f t="shared" si="4"/>
        <v>8.1855388813096858E-3</v>
      </c>
      <c r="S19" s="36">
        <f t="shared" ref="S19:S36" si="10">S18+R19</f>
        <v>9.5497953615279671E-3</v>
      </c>
    </row>
    <row r="20" spans="1:19" x14ac:dyDescent="0.25">
      <c r="A20" s="3">
        <v>22098</v>
      </c>
      <c r="B20" s="2">
        <v>16.484999999999999</v>
      </c>
      <c r="C20" s="4">
        <f t="shared" si="0"/>
        <v>1.7622751579970952E-3</v>
      </c>
      <c r="D20" s="4">
        <f t="shared" si="2"/>
        <v>1.6337854500616533E-2</v>
      </c>
      <c r="G20" s="32">
        <v>-2E-3</v>
      </c>
      <c r="H20" s="33">
        <v>-2E-3</v>
      </c>
      <c r="I20" s="33">
        <f t="shared" si="5"/>
        <v>6</v>
      </c>
      <c r="J20" s="37" t="str">
        <f t="shared" si="7"/>
        <v>-0.30% to -0.20%</v>
      </c>
      <c r="K20" s="35">
        <f t="shared" si="3"/>
        <v>8.0645161290322578E-3</v>
      </c>
      <c r="L20" s="36">
        <f t="shared" si="8"/>
        <v>1.6129032258064516E-2</v>
      </c>
      <c r="M20" s="62"/>
      <c r="N20" s="32">
        <v>0.01</v>
      </c>
      <c r="O20" s="33">
        <v>0.01</v>
      </c>
      <c r="P20" s="33">
        <f t="shared" si="6"/>
        <v>56</v>
      </c>
      <c r="Q20" s="37" t="str">
        <f t="shared" si="9"/>
        <v>0.00% to 1.00%</v>
      </c>
      <c r="R20" s="35">
        <f t="shared" si="4"/>
        <v>7.6398362892223737E-2</v>
      </c>
      <c r="S20" s="36">
        <f t="shared" si="10"/>
        <v>8.5948158253751711E-2</v>
      </c>
    </row>
    <row r="21" spans="1:19" x14ac:dyDescent="0.25">
      <c r="A21" s="3">
        <v>22129</v>
      </c>
      <c r="B21" s="2">
        <v>16.513000000000002</v>
      </c>
      <c r="C21" s="4">
        <f t="shared" si="0"/>
        <v>1.6985138004248501E-3</v>
      </c>
      <c r="D21" s="4">
        <f t="shared" si="2"/>
        <v>1.6559960600837309E-2</v>
      </c>
      <c r="G21" s="32">
        <v>-1E-3</v>
      </c>
      <c r="H21" s="33">
        <v>-1E-3</v>
      </c>
      <c r="I21" s="33">
        <f t="shared" si="5"/>
        <v>9</v>
      </c>
      <c r="J21" s="37" t="str">
        <f t="shared" si="7"/>
        <v>-0.20% to -0.10%</v>
      </c>
      <c r="K21" s="35">
        <f t="shared" si="3"/>
        <v>1.2096774193548387E-2</v>
      </c>
      <c r="L21" s="36">
        <f t="shared" si="8"/>
        <v>2.8225806451612902E-2</v>
      </c>
      <c r="M21" s="62"/>
      <c r="N21" s="32">
        <v>0.02</v>
      </c>
      <c r="O21" s="33">
        <v>0.02</v>
      </c>
      <c r="P21" s="33">
        <f t="shared" si="6"/>
        <v>209</v>
      </c>
      <c r="Q21" s="37" t="str">
        <f t="shared" si="9"/>
        <v>1.00% to 2.00%</v>
      </c>
      <c r="R21" s="35">
        <f t="shared" si="4"/>
        <v>0.28512960436562074</v>
      </c>
      <c r="S21" s="36">
        <f t="shared" si="10"/>
        <v>0.37107776261937242</v>
      </c>
    </row>
    <row r="22" spans="1:19" x14ac:dyDescent="0.25">
      <c r="A22" s="3">
        <v>22160</v>
      </c>
      <c r="B22" s="2">
        <v>16.523</v>
      </c>
      <c r="C22" s="4">
        <f t="shared" si="0"/>
        <v>6.0558347968253656E-4</v>
      </c>
      <c r="D22" s="4">
        <f t="shared" si="2"/>
        <v>1.4552376274100443E-2</v>
      </c>
      <c r="G22" s="32">
        <v>0</v>
      </c>
      <c r="H22" s="33">
        <v>0</v>
      </c>
      <c r="I22" s="33">
        <f t="shared" si="5"/>
        <v>40</v>
      </c>
      <c r="J22" s="37" t="str">
        <f t="shared" si="7"/>
        <v>-0.10% to 0.00%</v>
      </c>
      <c r="K22" s="35">
        <f t="shared" si="3"/>
        <v>5.3763440860215055E-2</v>
      </c>
      <c r="L22" s="36">
        <f t="shared" si="8"/>
        <v>8.1989247311827954E-2</v>
      </c>
      <c r="M22" s="62"/>
      <c r="N22" s="32">
        <v>0.03</v>
      </c>
      <c r="O22" s="33">
        <v>0.03</v>
      </c>
      <c r="P22" s="33">
        <f t="shared" si="6"/>
        <v>165</v>
      </c>
      <c r="Q22" s="37" t="str">
        <f t="shared" si="9"/>
        <v>2.00% to 3.00%</v>
      </c>
      <c r="R22" s="35">
        <f t="shared" si="4"/>
        <v>0.22510231923601637</v>
      </c>
      <c r="S22" s="36">
        <f t="shared" si="10"/>
        <v>0.59618008185538884</v>
      </c>
    </row>
    <row r="23" spans="1:19" x14ac:dyDescent="0.25">
      <c r="A23" s="3">
        <v>22190</v>
      </c>
      <c r="B23" s="2">
        <v>16.542000000000002</v>
      </c>
      <c r="C23" s="4">
        <f t="shared" si="0"/>
        <v>1.1499122435394415E-3</v>
      </c>
      <c r="D23" s="4">
        <f t="shared" si="2"/>
        <v>1.3230429988974723E-2</v>
      </c>
      <c r="G23" s="32">
        <v>1E-3</v>
      </c>
      <c r="H23" s="33">
        <v>1E-3</v>
      </c>
      <c r="I23" s="33">
        <f t="shared" si="5"/>
        <v>104</v>
      </c>
      <c r="J23" s="37" t="str">
        <f t="shared" si="7"/>
        <v>0.00% to 0.10%</v>
      </c>
      <c r="K23" s="35">
        <f t="shared" si="3"/>
        <v>0.13978494623655913</v>
      </c>
      <c r="L23" s="36">
        <f t="shared" si="8"/>
        <v>0.22177419354838707</v>
      </c>
      <c r="M23" s="62"/>
      <c r="N23" s="32">
        <v>0.04</v>
      </c>
      <c r="O23" s="33">
        <v>0.04</v>
      </c>
      <c r="P23" s="33">
        <f t="shared" si="6"/>
        <v>104</v>
      </c>
      <c r="Q23" s="37" t="str">
        <f t="shared" si="9"/>
        <v>3.00% to 4.00%</v>
      </c>
      <c r="R23" s="35">
        <f t="shared" si="4"/>
        <v>0.14188267394270124</v>
      </c>
      <c r="S23" s="36">
        <f t="shared" si="10"/>
        <v>0.73806275579809011</v>
      </c>
    </row>
    <row r="24" spans="1:19" x14ac:dyDescent="0.25">
      <c r="A24" s="3">
        <v>22221</v>
      </c>
      <c r="B24" s="2">
        <v>16.597999999999999</v>
      </c>
      <c r="C24" s="4">
        <f t="shared" si="0"/>
        <v>3.3853222101316582E-3</v>
      </c>
      <c r="D24" s="4">
        <f t="shared" si="2"/>
        <v>1.6038197845249735E-2</v>
      </c>
      <c r="G24" s="32">
        <v>2E-3</v>
      </c>
      <c r="H24" s="33">
        <v>2E-3</v>
      </c>
      <c r="I24" s="33">
        <f t="shared" si="5"/>
        <v>174</v>
      </c>
      <c r="J24" s="37" t="str">
        <f t="shared" si="7"/>
        <v>0.10% to 0.20%</v>
      </c>
      <c r="K24" s="35">
        <f t="shared" si="3"/>
        <v>0.23387096774193547</v>
      </c>
      <c r="L24" s="36">
        <f t="shared" si="8"/>
        <v>0.45564516129032251</v>
      </c>
      <c r="M24" s="62"/>
      <c r="N24" s="32">
        <v>0.05</v>
      </c>
      <c r="O24" s="33">
        <v>0.05</v>
      </c>
      <c r="P24" s="33">
        <f t="shared" si="6"/>
        <v>76</v>
      </c>
      <c r="Q24" s="37" t="str">
        <f t="shared" si="9"/>
        <v>4.00% to 5.00%</v>
      </c>
      <c r="R24" s="35">
        <f t="shared" si="4"/>
        <v>0.10368349249658936</v>
      </c>
      <c r="S24" s="36">
        <f t="shared" si="10"/>
        <v>0.84174624829467948</v>
      </c>
    </row>
    <row r="25" spans="1:19" x14ac:dyDescent="0.25">
      <c r="A25" s="3">
        <v>22251</v>
      </c>
      <c r="B25" s="2">
        <v>16.600999999999999</v>
      </c>
      <c r="C25" s="4">
        <f t="shared" si="0"/>
        <v>1.8074466803219558E-4</v>
      </c>
      <c r="D25" s="4">
        <f t="shared" si="2"/>
        <v>1.5041271782329391E-2</v>
      </c>
      <c r="G25" s="32">
        <v>3.0000000000000001E-3</v>
      </c>
      <c r="H25" s="33">
        <v>3.0000000000000001E-3</v>
      </c>
      <c r="I25" s="33">
        <f t="shared" si="5"/>
        <v>131</v>
      </c>
      <c r="J25" s="37" t="str">
        <f t="shared" si="7"/>
        <v>0.20% to 0.30%</v>
      </c>
      <c r="K25" s="35">
        <f t="shared" si="3"/>
        <v>0.17607526881720431</v>
      </c>
      <c r="L25" s="36">
        <f t="shared" si="8"/>
        <v>0.63172043010752676</v>
      </c>
      <c r="M25" s="62"/>
      <c r="N25" s="32">
        <v>0.06</v>
      </c>
      <c r="O25" s="33">
        <v>0.06</v>
      </c>
      <c r="P25" s="33">
        <f t="shared" si="6"/>
        <v>26</v>
      </c>
      <c r="Q25" s="37" t="str">
        <f t="shared" si="9"/>
        <v>5.00% to 6.00%</v>
      </c>
      <c r="R25" s="35">
        <f t="shared" si="4"/>
        <v>3.5470668485675309E-2</v>
      </c>
      <c r="S25" s="36">
        <f t="shared" si="10"/>
        <v>0.87721691678035474</v>
      </c>
    </row>
    <row r="26" spans="1:19" x14ac:dyDescent="0.25">
      <c r="A26" s="3">
        <v>22282</v>
      </c>
      <c r="B26" s="2">
        <v>16.603999999999999</v>
      </c>
      <c r="C26" s="4">
        <f t="shared" si="0"/>
        <v>1.8071200530078713E-4</v>
      </c>
      <c r="D26" s="4">
        <f t="shared" si="2"/>
        <v>1.5783677964027909E-2</v>
      </c>
      <c r="G26" s="32">
        <v>4.0000000000000001E-3</v>
      </c>
      <c r="H26" s="33">
        <v>4.0000000000000001E-3</v>
      </c>
      <c r="I26" s="33">
        <f t="shared" si="5"/>
        <v>109</v>
      </c>
      <c r="J26" s="37" t="str">
        <f t="shared" si="7"/>
        <v>0.30% to 0.40%</v>
      </c>
      <c r="K26" s="35">
        <f t="shared" si="3"/>
        <v>0.14650537634408603</v>
      </c>
      <c r="L26" s="36">
        <f t="shared" si="8"/>
        <v>0.77822580645161277</v>
      </c>
      <c r="M26" s="62"/>
      <c r="N26" s="32">
        <v>7.0000000000000007E-2</v>
      </c>
      <c r="O26" s="33">
        <v>7.0000000000000007E-2</v>
      </c>
      <c r="P26" s="33">
        <f t="shared" si="6"/>
        <v>27</v>
      </c>
      <c r="Q26" s="37" t="str">
        <f t="shared" si="9"/>
        <v>6.00% to 7.00%</v>
      </c>
      <c r="R26" s="35">
        <f t="shared" si="4"/>
        <v>3.6834924965893585E-2</v>
      </c>
      <c r="S26" s="36">
        <f t="shared" si="10"/>
        <v>0.91405184174624832</v>
      </c>
    </row>
    <row r="27" spans="1:19" x14ac:dyDescent="0.25">
      <c r="A27" s="3">
        <v>22313</v>
      </c>
      <c r="B27" s="2">
        <v>16.62</v>
      </c>
      <c r="C27" s="4">
        <f t="shared" si="0"/>
        <v>9.6362322331988715E-4</v>
      </c>
      <c r="D27" s="4">
        <f t="shared" si="2"/>
        <v>1.5706166350913708E-2</v>
      </c>
      <c r="G27" s="32">
        <v>5.0000000000000001E-3</v>
      </c>
      <c r="H27" s="33">
        <v>5.0000000000000001E-3</v>
      </c>
      <c r="I27" s="33">
        <f t="shared" si="5"/>
        <v>66</v>
      </c>
      <c r="J27" s="37" t="str">
        <f t="shared" si="7"/>
        <v>0.40% to 0.50%</v>
      </c>
      <c r="K27" s="35">
        <f t="shared" si="3"/>
        <v>8.8709677419354843E-2</v>
      </c>
      <c r="L27" s="36">
        <f t="shared" si="8"/>
        <v>0.86693548387096764</v>
      </c>
      <c r="M27" s="62"/>
      <c r="N27" s="32">
        <v>0.08</v>
      </c>
      <c r="O27" s="33">
        <v>0.08</v>
      </c>
      <c r="P27" s="33">
        <f t="shared" si="6"/>
        <v>14</v>
      </c>
      <c r="Q27" s="37" t="str">
        <f t="shared" si="9"/>
        <v>7.00% to 8.00%</v>
      </c>
      <c r="R27" s="35">
        <f t="shared" si="4"/>
        <v>1.9099590723055934E-2</v>
      </c>
      <c r="S27" s="36">
        <f t="shared" si="10"/>
        <v>0.93315143246930421</v>
      </c>
    </row>
    <row r="28" spans="1:19" x14ac:dyDescent="0.25">
      <c r="A28" s="3">
        <v>22341</v>
      </c>
      <c r="B28" s="2">
        <v>16.61</v>
      </c>
      <c r="C28" s="4">
        <f t="shared" si="0"/>
        <v>-6.0168471720822847E-4</v>
      </c>
      <c r="D28" s="4">
        <f t="shared" si="2"/>
        <v>1.4537014414854665E-2</v>
      </c>
      <c r="G28" s="32">
        <v>6.0000000000000001E-3</v>
      </c>
      <c r="H28" s="33">
        <v>6.0000000000000001E-3</v>
      </c>
      <c r="I28" s="33">
        <f t="shared" si="5"/>
        <v>36</v>
      </c>
      <c r="J28" s="37" t="str">
        <f t="shared" si="7"/>
        <v>0.50% to 0.60%</v>
      </c>
      <c r="K28" s="35">
        <f t="shared" si="3"/>
        <v>4.8387096774193547E-2</v>
      </c>
      <c r="L28" s="36">
        <f t="shared" si="8"/>
        <v>0.91532258064516114</v>
      </c>
      <c r="M28" s="62"/>
      <c r="N28" s="32">
        <v>0.09</v>
      </c>
      <c r="O28" s="33">
        <v>0.09</v>
      </c>
      <c r="P28" s="33">
        <f t="shared" si="6"/>
        <v>11</v>
      </c>
      <c r="Q28" s="37" t="str">
        <f t="shared" si="9"/>
        <v>8.00% to 9.00%</v>
      </c>
      <c r="R28" s="35">
        <f t="shared" si="4"/>
        <v>1.5006821282401092E-2</v>
      </c>
      <c r="S28" s="36">
        <f t="shared" si="10"/>
        <v>0.94815825375170526</v>
      </c>
    </row>
    <row r="29" spans="1:19" x14ac:dyDescent="0.25">
      <c r="A29" s="3">
        <v>22372</v>
      </c>
      <c r="B29" s="2">
        <v>16.600000000000001</v>
      </c>
      <c r="C29" s="4">
        <f t="shared" si="0"/>
        <v>-6.0204695966270538E-4</v>
      </c>
      <c r="D29" s="4">
        <f t="shared" si="2"/>
        <v>1.0223953261928154E-2</v>
      </c>
      <c r="G29" s="32">
        <v>7.0000000000000001E-3</v>
      </c>
      <c r="H29" s="33">
        <v>7.0000000000000001E-3</v>
      </c>
      <c r="I29" s="33">
        <f t="shared" si="5"/>
        <v>16</v>
      </c>
      <c r="J29" s="37" t="str">
        <f t="shared" si="7"/>
        <v>0.60% to 0.70%</v>
      </c>
      <c r="K29" s="35">
        <f t="shared" si="3"/>
        <v>2.1505376344086023E-2</v>
      </c>
      <c r="L29" s="36">
        <f t="shared" si="8"/>
        <v>0.93682795698924715</v>
      </c>
      <c r="M29" s="62"/>
      <c r="N29" s="32">
        <v>0.1</v>
      </c>
      <c r="O29" s="33">
        <v>0.1</v>
      </c>
      <c r="P29" s="33">
        <f t="shared" si="6"/>
        <v>13</v>
      </c>
      <c r="Q29" s="37" t="str">
        <f t="shared" si="9"/>
        <v>9.00% to 10.00%</v>
      </c>
      <c r="R29" s="35">
        <f t="shared" si="4"/>
        <v>1.7735334242837655E-2</v>
      </c>
      <c r="S29" s="36">
        <f t="shared" si="10"/>
        <v>0.96589358799454295</v>
      </c>
    </row>
    <row r="30" spans="1:19" x14ac:dyDescent="0.25">
      <c r="A30" s="3">
        <v>22402</v>
      </c>
      <c r="B30" s="2">
        <v>16.609000000000002</v>
      </c>
      <c r="C30" s="4">
        <f t="shared" si="0"/>
        <v>5.4216867469891739E-4</v>
      </c>
      <c r="D30" s="4">
        <f t="shared" si="2"/>
        <v>9.7270350781202275E-3</v>
      </c>
      <c r="G30" s="32">
        <v>8.0000000000000002E-3</v>
      </c>
      <c r="H30" s="33">
        <v>8.0000000000000002E-3</v>
      </c>
      <c r="I30" s="33">
        <f t="shared" si="5"/>
        <v>20</v>
      </c>
      <c r="J30" s="37" t="str">
        <f t="shared" si="7"/>
        <v>0.70% to 0.80%</v>
      </c>
      <c r="K30" s="35">
        <f t="shared" si="3"/>
        <v>2.6881720430107527E-2</v>
      </c>
      <c r="L30" s="36">
        <f t="shared" si="8"/>
        <v>0.96370967741935465</v>
      </c>
      <c r="M30" s="62"/>
      <c r="N30" s="32">
        <v>0.11</v>
      </c>
      <c r="O30" s="33">
        <v>0.11</v>
      </c>
      <c r="P30" s="33">
        <f t="shared" si="6"/>
        <v>17</v>
      </c>
      <c r="Q30" s="37" t="str">
        <f t="shared" si="9"/>
        <v>10.00% to 11.00%</v>
      </c>
      <c r="R30" s="35">
        <f t="shared" si="4"/>
        <v>2.3192360163710776E-2</v>
      </c>
      <c r="S30" s="36">
        <f t="shared" si="10"/>
        <v>0.98908594815825368</v>
      </c>
    </row>
    <row r="31" spans="1:19" x14ac:dyDescent="0.25">
      <c r="A31" s="3">
        <v>22433</v>
      </c>
      <c r="B31" s="2">
        <v>16.617000000000001</v>
      </c>
      <c r="C31" s="4">
        <f t="shared" si="0"/>
        <v>4.816665663194275E-4</v>
      </c>
      <c r="D31" s="4">
        <f t="shared" si="2"/>
        <v>9.7836655323286781E-3</v>
      </c>
      <c r="G31" s="32">
        <v>8.9999999999999993E-3</v>
      </c>
      <c r="H31" s="33">
        <v>8.9999999999999993E-3</v>
      </c>
      <c r="I31" s="33">
        <f t="shared" si="5"/>
        <v>11</v>
      </c>
      <c r="J31" s="37" t="str">
        <f t="shared" si="7"/>
        <v>0.80% to 0.90%</v>
      </c>
      <c r="K31" s="35">
        <f t="shared" si="3"/>
        <v>1.4784946236559141E-2</v>
      </c>
      <c r="L31" s="36">
        <f t="shared" si="8"/>
        <v>0.97849462365591378</v>
      </c>
      <c r="M31" s="62"/>
      <c r="N31" s="32">
        <v>0.12</v>
      </c>
      <c r="O31" s="33">
        <v>0.12</v>
      </c>
      <c r="P31" s="33">
        <f t="shared" si="6"/>
        <v>8</v>
      </c>
      <c r="Q31" s="37" t="str">
        <f t="shared" si="9"/>
        <v>11.00% to 12.00%</v>
      </c>
      <c r="R31" s="35">
        <f t="shared" si="4"/>
        <v>1.0914051841746248E-2</v>
      </c>
      <c r="S31" s="36">
        <f t="shared" si="10"/>
        <v>0.99999999999999989</v>
      </c>
    </row>
    <row r="32" spans="1:19" x14ac:dyDescent="0.25">
      <c r="A32" s="3">
        <v>22463</v>
      </c>
      <c r="B32" s="2">
        <v>16.652999999999999</v>
      </c>
      <c r="C32" s="4">
        <f t="shared" si="0"/>
        <v>2.1664560389960119E-3</v>
      </c>
      <c r="D32" s="4">
        <f t="shared" si="2"/>
        <v>1.0191082802547768E-2</v>
      </c>
      <c r="G32" s="32">
        <v>0.01</v>
      </c>
      <c r="H32" s="33">
        <v>0.01</v>
      </c>
      <c r="I32" s="33">
        <f t="shared" si="5"/>
        <v>5</v>
      </c>
      <c r="J32" s="37" t="str">
        <f t="shared" si="7"/>
        <v>0.90% to 1.00%</v>
      </c>
      <c r="K32" s="35">
        <f t="shared" si="3"/>
        <v>6.7204301075268818E-3</v>
      </c>
      <c r="L32" s="36">
        <f t="shared" si="8"/>
        <v>0.98521505376344065</v>
      </c>
      <c r="M32" s="62"/>
      <c r="N32" s="32">
        <v>0.13</v>
      </c>
      <c r="O32" s="33">
        <v>0.13</v>
      </c>
      <c r="P32" s="33">
        <f t="shared" si="6"/>
        <v>0</v>
      </c>
      <c r="Q32" s="37" t="str">
        <f t="shared" si="9"/>
        <v>12.00% to 13.00%</v>
      </c>
      <c r="R32" s="35">
        <f t="shared" si="4"/>
        <v>0</v>
      </c>
      <c r="S32" s="36">
        <f t="shared" si="10"/>
        <v>0.99999999999999989</v>
      </c>
    </row>
    <row r="33" spans="1:19" x14ac:dyDescent="0.25">
      <c r="A33" s="3">
        <v>22494</v>
      </c>
      <c r="B33" s="2">
        <v>16.667000000000002</v>
      </c>
      <c r="C33" s="4">
        <f t="shared" si="0"/>
        <v>8.4068936527970095E-4</v>
      </c>
      <c r="D33" s="4">
        <f t="shared" si="2"/>
        <v>9.3259855871132835E-3</v>
      </c>
      <c r="G33" s="32">
        <v>1.0999999999999999E-2</v>
      </c>
      <c r="H33" s="33">
        <v>1.0999999999999999E-2</v>
      </c>
      <c r="I33" s="33">
        <f t="shared" si="5"/>
        <v>7</v>
      </c>
      <c r="J33" s="37" t="str">
        <f t="shared" si="7"/>
        <v>1.00% to 1.10%</v>
      </c>
      <c r="K33" s="35">
        <f t="shared" si="3"/>
        <v>9.4086021505376347E-3</v>
      </c>
      <c r="L33" s="36">
        <f t="shared" si="8"/>
        <v>0.99462365591397828</v>
      </c>
      <c r="M33" s="62"/>
      <c r="N33" s="32">
        <v>0.14000000000000001</v>
      </c>
      <c r="O33" s="33">
        <v>0.14000000000000001</v>
      </c>
      <c r="P33" s="33">
        <f t="shared" si="6"/>
        <v>0</v>
      </c>
      <c r="Q33" s="37" t="str">
        <f t="shared" si="9"/>
        <v>13.00% to 14.00%</v>
      </c>
      <c r="R33" s="35">
        <f t="shared" si="4"/>
        <v>0</v>
      </c>
      <c r="S33" s="36">
        <f t="shared" si="10"/>
        <v>0.99999999999999989</v>
      </c>
    </row>
    <row r="34" spans="1:19" x14ac:dyDescent="0.25">
      <c r="A34" s="3">
        <v>22525</v>
      </c>
      <c r="B34" s="2">
        <v>16.686</v>
      </c>
      <c r="C34" s="4">
        <f t="shared" si="0"/>
        <v>1.1399772004558884E-3</v>
      </c>
      <c r="D34" s="4">
        <f t="shared" si="2"/>
        <v>9.8650366156267655E-3</v>
      </c>
      <c r="G34" s="32">
        <v>1.2E-2</v>
      </c>
      <c r="H34" s="33">
        <v>1.2E-2</v>
      </c>
      <c r="I34" s="33">
        <f t="shared" si="5"/>
        <v>3</v>
      </c>
      <c r="J34" s="37" t="str">
        <f t="shared" si="7"/>
        <v>1.10% to 1.20%</v>
      </c>
      <c r="K34" s="35">
        <f t="shared" si="3"/>
        <v>4.0322580645161289E-3</v>
      </c>
      <c r="L34" s="36">
        <f t="shared" si="8"/>
        <v>0.9986559139784944</v>
      </c>
      <c r="M34" s="62"/>
      <c r="N34" s="32">
        <v>0.15</v>
      </c>
      <c r="O34" s="33">
        <v>0.15</v>
      </c>
      <c r="P34" s="33">
        <f t="shared" si="6"/>
        <v>0</v>
      </c>
      <c r="Q34" s="37" t="str">
        <f t="shared" si="9"/>
        <v>14.00% to 15.00%</v>
      </c>
      <c r="R34" s="35">
        <f t="shared" si="4"/>
        <v>0</v>
      </c>
      <c r="S34" s="36">
        <f t="shared" si="10"/>
        <v>0.99999999999999989</v>
      </c>
    </row>
    <row r="35" spans="1:19" x14ac:dyDescent="0.25">
      <c r="A35" s="3">
        <v>22555</v>
      </c>
      <c r="B35" s="2">
        <v>16.684999999999999</v>
      </c>
      <c r="C35" s="4">
        <f t="shared" si="0"/>
        <v>-5.9930480642567119E-5</v>
      </c>
      <c r="D35" s="4">
        <f t="shared" si="2"/>
        <v>8.6446620723006351E-3</v>
      </c>
      <c r="G35" s="32">
        <v>1.2999999999999999E-2</v>
      </c>
      <c r="H35" s="33">
        <v>1.2999999999999999E-2</v>
      </c>
      <c r="I35" s="33">
        <f t="shared" si="5"/>
        <v>1</v>
      </c>
      <c r="J35" s="37" t="str">
        <f t="shared" si="7"/>
        <v>1.20% to 1.30%</v>
      </c>
      <c r="K35" s="35">
        <f t="shared" si="3"/>
        <v>1.3440860215053765E-3</v>
      </c>
      <c r="L35" s="36">
        <f t="shared" si="8"/>
        <v>0.99999999999999978</v>
      </c>
      <c r="M35" s="62"/>
      <c r="N35" s="32">
        <v>0.16</v>
      </c>
      <c r="O35" s="33">
        <v>0.16</v>
      </c>
      <c r="P35" s="33">
        <f t="shared" si="6"/>
        <v>0</v>
      </c>
      <c r="Q35" s="37" t="str">
        <f t="shared" si="9"/>
        <v>15.00% to 16.00%</v>
      </c>
      <c r="R35" s="35">
        <f t="shared" si="4"/>
        <v>0</v>
      </c>
      <c r="S35" s="36">
        <f t="shared" si="10"/>
        <v>0.99999999999999989</v>
      </c>
    </row>
    <row r="36" spans="1:19" ht="15.75" thickBot="1" x14ac:dyDescent="0.3">
      <c r="A36" s="3">
        <v>22586</v>
      </c>
      <c r="B36" s="2">
        <v>16.686</v>
      </c>
      <c r="C36" s="4">
        <f t="shared" si="0"/>
        <v>5.9934072520251291E-5</v>
      </c>
      <c r="D36" s="4">
        <f t="shared" si="2"/>
        <v>5.3018435956140308E-3</v>
      </c>
      <c r="G36" s="38"/>
      <c r="H36" s="39" t="s">
        <v>41</v>
      </c>
      <c r="I36" s="39">
        <f>COUNTIF(C:C,"&gt;"&amp;G35)</f>
        <v>0</v>
      </c>
      <c r="J36" s="40" t="str">
        <f>"Greater than "&amp;TEXT(G35,"0.00%")</f>
        <v>Greater than 1.30%</v>
      </c>
      <c r="K36" s="41">
        <f t="shared" si="3"/>
        <v>0</v>
      </c>
      <c r="L36" s="42">
        <f t="shared" si="8"/>
        <v>0.99999999999999978</v>
      </c>
      <c r="M36" s="62"/>
      <c r="N36" s="38"/>
      <c r="O36" s="39" t="s">
        <v>41</v>
      </c>
      <c r="P36" s="39">
        <f>COUNTIF(D:D,"&gt;"&amp;N35)</f>
        <v>0</v>
      </c>
      <c r="Q36" s="40" t="str">
        <f>"Greater than "&amp;TEXT(N35,"0.00%")</f>
        <v>Greater than 16.00%</v>
      </c>
      <c r="R36" s="41">
        <f t="shared" si="4"/>
        <v>0</v>
      </c>
      <c r="S36" s="42">
        <f t="shared" si="10"/>
        <v>0.99999999999999989</v>
      </c>
    </row>
    <row r="37" spans="1:19" x14ac:dyDescent="0.25">
      <c r="A37" s="3">
        <v>22616</v>
      </c>
      <c r="B37" s="2">
        <v>16.690000000000001</v>
      </c>
      <c r="C37" s="4">
        <f t="shared" si="0"/>
        <v>2.3972192256982439E-4</v>
      </c>
      <c r="D37" s="4">
        <f t="shared" si="2"/>
        <v>5.361122823926312E-3</v>
      </c>
      <c r="G37" s="27"/>
      <c r="H37" s="16"/>
      <c r="I37" s="16"/>
      <c r="J37" s="16"/>
      <c r="K37" s="16"/>
      <c r="L37" s="17"/>
      <c r="M37" s="62"/>
      <c r="N37" s="27"/>
      <c r="O37" s="16"/>
      <c r="P37" s="16"/>
      <c r="Q37" s="16"/>
      <c r="R37" s="16"/>
      <c r="S37" s="17"/>
    </row>
    <row r="38" spans="1:19" x14ac:dyDescent="0.25">
      <c r="A38" s="3">
        <v>22647</v>
      </c>
      <c r="B38" s="2">
        <v>16.721</v>
      </c>
      <c r="C38" s="4">
        <f t="shared" si="0"/>
        <v>1.8573996405031323E-3</v>
      </c>
      <c r="D38" s="4">
        <f t="shared" si="2"/>
        <v>7.0464948205253286E-3</v>
      </c>
      <c r="G38" s="27"/>
      <c r="H38" s="16"/>
      <c r="I38" s="16"/>
      <c r="J38" s="16"/>
      <c r="K38" s="16"/>
      <c r="L38" s="17"/>
      <c r="M38" s="62"/>
      <c r="N38" s="27"/>
      <c r="O38" s="16"/>
      <c r="P38" s="16"/>
      <c r="Q38" s="16"/>
      <c r="R38" s="16"/>
      <c r="S38" s="17"/>
    </row>
    <row r="39" spans="1:19" x14ac:dyDescent="0.25">
      <c r="A39" s="3">
        <v>22678</v>
      </c>
      <c r="B39" s="2">
        <v>16.766999999999999</v>
      </c>
      <c r="C39" s="4">
        <f t="shared" si="0"/>
        <v>2.7510316368637433E-3</v>
      </c>
      <c r="D39" s="4">
        <f t="shared" si="2"/>
        <v>8.8447653429601925E-3</v>
      </c>
      <c r="G39" s="27"/>
      <c r="H39" s="16"/>
      <c r="I39" s="16"/>
      <c r="J39" s="16"/>
      <c r="K39" s="16"/>
      <c r="L39" s="17"/>
      <c r="M39" s="62"/>
      <c r="N39" s="27"/>
      <c r="O39" s="16"/>
      <c r="P39" s="16"/>
      <c r="Q39" s="16"/>
      <c r="R39" s="16"/>
      <c r="S39" s="17"/>
    </row>
    <row r="40" spans="1:19" x14ac:dyDescent="0.25">
      <c r="A40" s="3">
        <v>22706</v>
      </c>
      <c r="B40" s="2">
        <v>16.789000000000001</v>
      </c>
      <c r="C40" s="4">
        <f t="shared" si="0"/>
        <v>1.3121011510706104E-3</v>
      </c>
      <c r="D40" s="4">
        <f t="shared" si="2"/>
        <v>1.0776640577965235E-2</v>
      </c>
      <c r="G40" s="27"/>
      <c r="H40" s="16"/>
      <c r="I40" s="16"/>
      <c r="J40" s="16"/>
      <c r="K40" s="16"/>
      <c r="L40" s="17"/>
      <c r="M40" s="62"/>
      <c r="N40" s="27"/>
      <c r="O40" s="16"/>
      <c r="P40" s="16"/>
      <c r="Q40" s="16"/>
      <c r="R40" s="16"/>
      <c r="S40" s="17"/>
    </row>
    <row r="41" spans="1:19" x14ac:dyDescent="0.25">
      <c r="A41" s="3">
        <v>22737</v>
      </c>
      <c r="B41" s="2">
        <v>16.808</v>
      </c>
      <c r="C41" s="4">
        <f t="shared" si="0"/>
        <v>1.1316933706593257E-3</v>
      </c>
      <c r="D41" s="4">
        <f t="shared" si="2"/>
        <v>1.2530120481927698E-2</v>
      </c>
      <c r="G41" s="27"/>
      <c r="H41" s="16"/>
      <c r="I41" s="16"/>
      <c r="J41" s="16"/>
      <c r="K41" s="16"/>
      <c r="L41" s="17"/>
      <c r="M41" s="62"/>
      <c r="N41" s="27"/>
      <c r="O41" s="16"/>
      <c r="P41" s="16"/>
      <c r="Q41" s="16"/>
      <c r="R41" s="16"/>
      <c r="S41" s="17"/>
    </row>
    <row r="42" spans="1:19" x14ac:dyDescent="0.25">
      <c r="A42" s="3">
        <v>22767</v>
      </c>
      <c r="B42" s="2">
        <v>16.818000000000001</v>
      </c>
      <c r="C42" s="4">
        <f t="shared" si="0"/>
        <v>5.9495478343651875E-4</v>
      </c>
      <c r="D42" s="4">
        <f t="shared" si="2"/>
        <v>1.2583539045095904E-2</v>
      </c>
      <c r="G42" s="27"/>
      <c r="H42" s="16"/>
      <c r="I42" s="16"/>
      <c r="J42" s="16"/>
      <c r="K42" s="16"/>
      <c r="L42" s="17"/>
      <c r="M42" s="62"/>
      <c r="N42" s="27"/>
      <c r="O42" s="16"/>
      <c r="P42" s="16"/>
      <c r="Q42" s="16"/>
      <c r="R42" s="16"/>
      <c r="S42" s="17"/>
    </row>
    <row r="43" spans="1:19" x14ac:dyDescent="0.25">
      <c r="A43" s="3">
        <v>22798</v>
      </c>
      <c r="B43" s="2">
        <v>16.829000000000001</v>
      </c>
      <c r="C43" s="4">
        <f t="shared" si="0"/>
        <v>6.540611249850059E-4</v>
      </c>
      <c r="D43" s="4">
        <f t="shared" si="2"/>
        <v>1.2758018896311007E-2</v>
      </c>
      <c r="G43" s="27"/>
      <c r="H43" s="16"/>
      <c r="I43" s="16"/>
      <c r="J43" s="16"/>
      <c r="K43" s="16"/>
      <c r="L43" s="17"/>
      <c r="M43" s="62"/>
      <c r="N43" s="27"/>
      <c r="O43" s="16"/>
      <c r="P43" s="16"/>
      <c r="Q43" s="16"/>
      <c r="R43" s="16"/>
      <c r="S43" s="17"/>
    </row>
    <row r="44" spans="1:19" x14ac:dyDescent="0.25">
      <c r="A44" s="3">
        <v>22828</v>
      </c>
      <c r="B44" s="2">
        <v>16.818999999999999</v>
      </c>
      <c r="C44" s="4">
        <f t="shared" si="0"/>
        <v>-5.9421237150170114E-4</v>
      </c>
      <c r="D44" s="4">
        <f t="shared" si="2"/>
        <v>9.9681739026000749E-3</v>
      </c>
      <c r="G44" s="27"/>
      <c r="H44" s="16"/>
      <c r="I44" s="16"/>
      <c r="J44" s="16"/>
      <c r="K44" s="16"/>
      <c r="L44" s="17"/>
      <c r="M44" s="62"/>
      <c r="N44" s="27"/>
      <c r="O44" s="16"/>
      <c r="P44" s="16"/>
      <c r="Q44" s="16"/>
      <c r="R44" s="16"/>
      <c r="S44" s="17"/>
    </row>
    <row r="45" spans="1:19" x14ac:dyDescent="0.25">
      <c r="A45" s="3">
        <v>22859</v>
      </c>
      <c r="B45" s="2">
        <v>16.844000000000001</v>
      </c>
      <c r="C45" s="4">
        <f t="shared" si="0"/>
        <v>1.4864141744457271E-3</v>
      </c>
      <c r="D45" s="4">
        <f t="shared" si="2"/>
        <v>1.0619787604247977E-2</v>
      </c>
      <c r="G45" s="27"/>
      <c r="H45" s="16"/>
      <c r="I45" s="16"/>
      <c r="J45" s="16"/>
      <c r="K45" s="16"/>
      <c r="L45" s="17"/>
      <c r="M45" s="62"/>
      <c r="N45" s="27"/>
      <c r="O45" s="16"/>
      <c r="P45" s="16"/>
      <c r="Q45" s="16"/>
      <c r="R45" s="16"/>
      <c r="S45" s="17"/>
    </row>
    <row r="46" spans="1:19" x14ac:dyDescent="0.25">
      <c r="A46" s="3">
        <v>22890</v>
      </c>
      <c r="B46" s="2">
        <v>16.927</v>
      </c>
      <c r="C46" s="4">
        <f t="shared" si="0"/>
        <v>4.9275706483020709E-3</v>
      </c>
      <c r="D46" s="4">
        <f t="shared" si="2"/>
        <v>1.4443245834831586E-2</v>
      </c>
      <c r="G46" s="27"/>
      <c r="H46" s="16"/>
      <c r="I46" s="16"/>
      <c r="J46" s="16"/>
      <c r="K46" s="16"/>
      <c r="L46" s="17"/>
      <c r="M46" s="62"/>
      <c r="N46" s="27"/>
      <c r="O46" s="16"/>
      <c r="P46" s="16"/>
      <c r="Q46" s="16"/>
      <c r="R46" s="16"/>
      <c r="S46" s="17"/>
    </row>
    <row r="47" spans="1:19" x14ac:dyDescent="0.25">
      <c r="A47" s="3">
        <v>22920</v>
      </c>
      <c r="B47" s="2">
        <v>16.908999999999999</v>
      </c>
      <c r="C47" s="4">
        <f t="shared" si="0"/>
        <v>-1.0633898505346684E-3</v>
      </c>
      <c r="D47" s="4">
        <f t="shared" si="2"/>
        <v>1.342523224453096E-2</v>
      </c>
      <c r="G47" s="27"/>
      <c r="H47" s="16"/>
      <c r="I47" s="16"/>
      <c r="J47" s="16"/>
      <c r="K47" s="16"/>
      <c r="L47" s="17"/>
      <c r="M47" s="62"/>
      <c r="N47" s="27"/>
      <c r="O47" s="16"/>
      <c r="P47" s="16"/>
      <c r="Q47" s="16"/>
      <c r="R47" s="16"/>
      <c r="S47" s="17"/>
    </row>
    <row r="48" spans="1:19" x14ac:dyDescent="0.25">
      <c r="A48" s="3">
        <v>22951</v>
      </c>
      <c r="B48" s="2">
        <v>16.922000000000001</v>
      </c>
      <c r="C48" s="4">
        <f t="shared" si="0"/>
        <v>7.688213377492481E-4</v>
      </c>
      <c r="D48" s="4">
        <f t="shared" si="2"/>
        <v>1.4143593431619417E-2</v>
      </c>
      <c r="G48" s="27"/>
      <c r="H48" s="16"/>
      <c r="I48" s="16"/>
      <c r="J48" s="16"/>
      <c r="K48" s="16"/>
      <c r="L48" s="17"/>
      <c r="M48" s="62"/>
      <c r="N48" s="27"/>
      <c r="O48" s="16"/>
      <c r="P48" s="16"/>
      <c r="Q48" s="16"/>
      <c r="R48" s="16"/>
      <c r="S48" s="17"/>
    </row>
    <row r="49" spans="1:19" x14ac:dyDescent="0.25">
      <c r="A49" s="3">
        <v>22981</v>
      </c>
      <c r="B49" s="2">
        <v>16.914000000000001</v>
      </c>
      <c r="C49" s="4">
        <f t="shared" si="0"/>
        <v>-4.7275735728635748E-4</v>
      </c>
      <c r="D49" s="4">
        <f t="shared" si="2"/>
        <v>1.3421210305572195E-2</v>
      </c>
      <c r="G49" s="27"/>
      <c r="H49" s="16"/>
      <c r="I49" s="16"/>
      <c r="J49" s="16"/>
      <c r="K49" s="16"/>
      <c r="L49" s="17"/>
      <c r="M49" s="62"/>
      <c r="N49" s="27"/>
      <c r="O49" s="16"/>
      <c r="P49" s="16"/>
      <c r="Q49" s="16"/>
      <c r="R49" s="16"/>
      <c r="S49" s="17"/>
    </row>
    <row r="50" spans="1:19" x14ac:dyDescent="0.25">
      <c r="A50" s="3">
        <v>23012</v>
      </c>
      <c r="B50" s="2">
        <v>16.956</v>
      </c>
      <c r="C50" s="4">
        <f t="shared" si="0"/>
        <v>2.4831500532103146E-3</v>
      </c>
      <c r="D50" s="4">
        <f t="shared" si="2"/>
        <v>1.4054183362238959E-2</v>
      </c>
      <c r="G50" s="27"/>
      <c r="H50" s="16"/>
      <c r="I50" s="16"/>
      <c r="J50" s="16"/>
      <c r="K50" s="16"/>
      <c r="L50" s="17"/>
      <c r="M50" s="62"/>
      <c r="N50" s="27"/>
      <c r="O50" s="16"/>
      <c r="P50" s="16"/>
      <c r="Q50" s="16"/>
      <c r="R50" s="16"/>
      <c r="S50" s="17"/>
    </row>
    <row r="51" spans="1:19" x14ac:dyDescent="0.25">
      <c r="A51" s="3">
        <v>23043</v>
      </c>
      <c r="B51" s="2">
        <v>16.974</v>
      </c>
      <c r="C51" s="4">
        <f t="shared" si="0"/>
        <v>1.0615711252655036E-3</v>
      </c>
      <c r="D51" s="4">
        <f t="shared" si="2"/>
        <v>1.2345679012345734E-2</v>
      </c>
      <c r="G51" s="27"/>
      <c r="H51" s="16"/>
      <c r="I51" s="16"/>
      <c r="J51" s="16"/>
      <c r="K51" s="16"/>
      <c r="L51" s="17"/>
      <c r="M51" s="62"/>
      <c r="N51" s="27"/>
      <c r="O51" s="16"/>
      <c r="P51" s="16"/>
      <c r="Q51" s="16"/>
      <c r="R51" s="16"/>
      <c r="S51" s="17"/>
    </row>
    <row r="52" spans="1:19" x14ac:dyDescent="0.25">
      <c r="A52" s="3">
        <v>23071</v>
      </c>
      <c r="B52" s="2">
        <v>16.960999999999999</v>
      </c>
      <c r="C52" s="4">
        <f t="shared" si="0"/>
        <v>-7.6587722398968605E-4</v>
      </c>
      <c r="D52" s="4">
        <f t="shared" si="2"/>
        <v>1.0244803144916048E-2</v>
      </c>
      <c r="G52" s="27"/>
      <c r="H52" s="16"/>
      <c r="I52" s="16"/>
      <c r="J52" s="16"/>
      <c r="K52" s="16"/>
      <c r="L52" s="17"/>
      <c r="M52" s="62"/>
      <c r="N52" s="27"/>
      <c r="O52" s="16"/>
      <c r="P52" s="16"/>
      <c r="Q52" s="16"/>
      <c r="R52" s="16"/>
      <c r="S52" s="17"/>
    </row>
    <row r="53" spans="1:19" x14ac:dyDescent="0.25">
      <c r="A53" s="3">
        <v>23102</v>
      </c>
      <c r="B53" s="2">
        <v>16.96</v>
      </c>
      <c r="C53" s="4">
        <f t="shared" si="0"/>
        <v>-5.8958787807150692E-5</v>
      </c>
      <c r="D53" s="4">
        <f t="shared" si="2"/>
        <v>9.0433127082343301E-3</v>
      </c>
      <c r="G53" s="27"/>
      <c r="H53" s="16"/>
      <c r="I53" s="16"/>
      <c r="J53" s="16"/>
      <c r="K53" s="16"/>
      <c r="L53" s="17"/>
      <c r="M53" s="62"/>
      <c r="N53" s="27"/>
      <c r="O53" s="16"/>
      <c r="P53" s="16"/>
      <c r="Q53" s="16"/>
      <c r="R53" s="16"/>
      <c r="S53" s="17"/>
    </row>
    <row r="54" spans="1:19" ht="15.75" thickBot="1" x14ac:dyDescent="0.3">
      <c r="A54" s="3">
        <v>23132</v>
      </c>
      <c r="B54" s="2">
        <v>16.986999999999998</v>
      </c>
      <c r="C54" s="4">
        <f t="shared" si="0"/>
        <v>1.5919811320752597E-3</v>
      </c>
      <c r="D54" s="4">
        <f t="shared" si="2"/>
        <v>1.0048757283862342E-2</v>
      </c>
      <c r="G54" s="27"/>
      <c r="H54" s="16"/>
      <c r="I54" s="16"/>
      <c r="J54" s="43"/>
      <c r="K54" s="16"/>
      <c r="L54" s="17"/>
      <c r="M54" s="62"/>
      <c r="N54" s="27"/>
      <c r="O54" s="16"/>
      <c r="P54" s="16"/>
      <c r="Q54" s="16"/>
      <c r="R54" s="16"/>
      <c r="S54" s="17"/>
    </row>
    <row r="55" spans="1:19" x14ac:dyDescent="0.25">
      <c r="A55" s="3">
        <v>23163</v>
      </c>
      <c r="B55" s="2">
        <v>17.024000000000001</v>
      </c>
      <c r="C55" s="4">
        <f t="shared" si="0"/>
        <v>2.1781362218167288E-3</v>
      </c>
      <c r="D55" s="4">
        <f t="shared" si="2"/>
        <v>1.158714124428073E-2</v>
      </c>
      <c r="G55" s="22"/>
      <c r="H55" s="44"/>
      <c r="I55" s="44"/>
      <c r="J55" s="44"/>
      <c r="K55" s="44"/>
      <c r="L55" s="45"/>
      <c r="M55" s="62"/>
      <c r="N55" s="22"/>
      <c r="O55" s="44"/>
      <c r="P55" s="44"/>
      <c r="Q55" s="44"/>
      <c r="R55" s="44"/>
      <c r="S55" s="45"/>
    </row>
    <row r="56" spans="1:19" x14ac:dyDescent="0.25">
      <c r="A56" s="3">
        <v>23193</v>
      </c>
      <c r="B56" s="2">
        <v>17.058</v>
      </c>
      <c r="C56" s="4">
        <f t="shared" si="0"/>
        <v>1.9971804511278446E-3</v>
      </c>
      <c r="D56" s="4">
        <f t="shared" si="2"/>
        <v>1.421011950769957E-2</v>
      </c>
      <c r="G56" s="27"/>
      <c r="H56" s="16"/>
      <c r="I56" s="16"/>
      <c r="J56" s="16"/>
      <c r="K56" s="16"/>
      <c r="L56" s="17"/>
      <c r="M56" s="62"/>
      <c r="N56" s="27"/>
      <c r="O56" s="16"/>
      <c r="P56" s="16"/>
      <c r="Q56" s="16"/>
      <c r="R56" s="16"/>
      <c r="S56" s="17"/>
    </row>
    <row r="57" spans="1:19" x14ac:dyDescent="0.25">
      <c r="A57" s="3">
        <v>23224</v>
      </c>
      <c r="B57" s="2">
        <v>17.081</v>
      </c>
      <c r="C57" s="4">
        <f t="shared" si="0"/>
        <v>1.3483409543908476E-3</v>
      </c>
      <c r="D57" s="4">
        <f t="shared" si="2"/>
        <v>1.4070292092139614E-2</v>
      </c>
      <c r="G57" s="27"/>
      <c r="H57" s="16"/>
      <c r="I57" s="16"/>
      <c r="J57" s="16"/>
      <c r="K57" s="16"/>
      <c r="L57" s="17"/>
      <c r="M57" s="62"/>
      <c r="N57" s="27"/>
      <c r="O57" s="16"/>
      <c r="P57" s="16"/>
      <c r="Q57" s="16"/>
      <c r="R57" s="16"/>
      <c r="S57" s="17"/>
    </row>
    <row r="58" spans="1:19" x14ac:dyDescent="0.25">
      <c r="A58" s="3">
        <v>23255</v>
      </c>
      <c r="B58" s="2">
        <v>17.077999999999999</v>
      </c>
      <c r="C58" s="4">
        <f t="shared" si="0"/>
        <v>-1.7563374509688146E-4</v>
      </c>
      <c r="D58" s="4">
        <f t="shared" si="2"/>
        <v>8.9206593017072677E-3</v>
      </c>
      <c r="G58" s="27"/>
      <c r="H58" s="16"/>
      <c r="I58" s="16"/>
      <c r="J58" s="16"/>
      <c r="K58" s="16"/>
      <c r="L58" s="17"/>
      <c r="M58" s="62"/>
      <c r="N58" s="27"/>
      <c r="O58" s="16"/>
      <c r="P58" s="16"/>
      <c r="Q58" s="16"/>
      <c r="R58" s="16"/>
      <c r="S58" s="17"/>
    </row>
    <row r="59" spans="1:19" x14ac:dyDescent="0.25">
      <c r="A59" s="3">
        <v>23285</v>
      </c>
      <c r="B59" s="2">
        <v>17.111000000000001</v>
      </c>
      <c r="C59" s="4">
        <f t="shared" si="0"/>
        <v>1.9323105750088665E-3</v>
      </c>
      <c r="D59" s="4">
        <f t="shared" si="2"/>
        <v>1.1946300786563446E-2</v>
      </c>
      <c r="G59" s="27"/>
      <c r="H59" s="16"/>
      <c r="I59" s="16"/>
      <c r="J59" s="16"/>
      <c r="K59" s="16"/>
      <c r="L59" s="17"/>
      <c r="M59" s="62"/>
      <c r="N59" s="27"/>
      <c r="O59" s="16"/>
      <c r="P59" s="16"/>
      <c r="Q59" s="16"/>
      <c r="R59" s="16"/>
      <c r="S59" s="17"/>
    </row>
    <row r="60" spans="1:19" x14ac:dyDescent="0.25">
      <c r="A60" s="3">
        <v>23316</v>
      </c>
      <c r="B60" s="2">
        <v>17.135000000000002</v>
      </c>
      <c r="C60" s="4">
        <f t="shared" si="0"/>
        <v>1.4026065104320029E-3</v>
      </c>
      <c r="D60" s="4">
        <f t="shared" si="2"/>
        <v>1.2587164637749781E-2</v>
      </c>
      <c r="G60" s="27"/>
      <c r="H60" s="16"/>
      <c r="I60" s="16"/>
      <c r="J60" s="16"/>
      <c r="K60" s="16"/>
      <c r="L60" s="17"/>
      <c r="M60" s="62"/>
      <c r="N60" s="27"/>
      <c r="O60" s="16"/>
      <c r="P60" s="16"/>
      <c r="Q60" s="16"/>
      <c r="R60" s="16"/>
      <c r="S60" s="17"/>
    </row>
    <row r="61" spans="1:19" x14ac:dyDescent="0.25">
      <c r="A61" s="3">
        <v>23346</v>
      </c>
      <c r="B61" s="2">
        <v>17.161000000000001</v>
      </c>
      <c r="C61" s="4">
        <f t="shared" si="0"/>
        <v>1.5173621243069757E-3</v>
      </c>
      <c r="D61" s="4">
        <f t="shared" si="2"/>
        <v>1.4603287217689553E-2</v>
      </c>
      <c r="G61" s="27"/>
      <c r="H61" s="16"/>
      <c r="I61" s="16"/>
      <c r="J61" s="16"/>
      <c r="K61" s="16"/>
      <c r="L61" s="17"/>
      <c r="M61" s="62"/>
      <c r="N61" s="27"/>
      <c r="O61" s="16"/>
      <c r="P61" s="16"/>
      <c r="Q61" s="16"/>
      <c r="R61" s="16"/>
      <c r="S61" s="17"/>
    </row>
    <row r="62" spans="1:19" x14ac:dyDescent="0.25">
      <c r="A62" s="3">
        <v>23377</v>
      </c>
      <c r="B62" s="2">
        <v>17.196999999999999</v>
      </c>
      <c r="C62" s="4">
        <f t="shared" si="0"/>
        <v>2.0977798496590871E-3</v>
      </c>
      <c r="D62" s="4">
        <f t="shared" si="2"/>
        <v>1.4213257843830984E-2</v>
      </c>
      <c r="G62" s="27"/>
      <c r="H62" s="16"/>
      <c r="I62" s="16"/>
      <c r="J62" s="16"/>
      <c r="K62" s="16"/>
      <c r="L62" s="17"/>
      <c r="M62" s="62"/>
      <c r="N62" s="27"/>
      <c r="O62" s="16"/>
      <c r="P62" s="16"/>
      <c r="Q62" s="16"/>
      <c r="R62" s="16"/>
      <c r="S62" s="17"/>
    </row>
    <row r="63" spans="1:19" x14ac:dyDescent="0.25">
      <c r="A63" s="3">
        <v>23408</v>
      </c>
      <c r="B63" s="2">
        <v>17.221</v>
      </c>
      <c r="C63" s="4">
        <f t="shared" si="0"/>
        <v>1.3955922544630628E-3</v>
      </c>
      <c r="D63" s="4">
        <f t="shared" si="2"/>
        <v>1.4551667255803036E-2</v>
      </c>
      <c r="G63" s="27"/>
      <c r="H63" s="16"/>
      <c r="I63" s="16"/>
      <c r="J63" s="16"/>
      <c r="K63" s="16"/>
      <c r="L63" s="17"/>
      <c r="M63" s="62"/>
      <c r="N63" s="27"/>
      <c r="O63" s="16"/>
      <c r="P63" s="16"/>
      <c r="Q63" s="16"/>
      <c r="R63" s="16"/>
      <c r="S63" s="17"/>
    </row>
    <row r="64" spans="1:19" x14ac:dyDescent="0.25">
      <c r="A64" s="3">
        <v>23437</v>
      </c>
      <c r="B64" s="2">
        <v>17.231000000000002</v>
      </c>
      <c r="C64" s="4">
        <f t="shared" si="0"/>
        <v>5.8068637129093936E-4</v>
      </c>
      <c r="D64" s="4">
        <f t="shared" si="2"/>
        <v>1.5918872707977316E-2</v>
      </c>
      <c r="G64" s="27"/>
      <c r="H64" s="16"/>
      <c r="I64" s="16"/>
      <c r="J64" s="16"/>
      <c r="K64" s="16"/>
      <c r="L64" s="17"/>
      <c r="M64" s="62"/>
      <c r="N64" s="27"/>
      <c r="O64" s="16"/>
      <c r="P64" s="16"/>
      <c r="Q64" s="16"/>
      <c r="R64" s="16"/>
      <c r="S64" s="17"/>
    </row>
    <row r="65" spans="1:19" x14ac:dyDescent="0.25">
      <c r="A65" s="3">
        <v>23468</v>
      </c>
      <c r="B65" s="2">
        <v>17.245000000000001</v>
      </c>
      <c r="C65" s="4">
        <f t="shared" si="0"/>
        <v>8.1248911844933325E-4</v>
      </c>
      <c r="D65" s="4">
        <f t="shared" si="2"/>
        <v>1.6804245283018826E-2</v>
      </c>
      <c r="G65" s="27"/>
      <c r="H65" s="16"/>
      <c r="I65" s="16"/>
      <c r="J65" s="16"/>
      <c r="K65" s="16"/>
      <c r="L65" s="17"/>
      <c r="M65" s="62"/>
      <c r="N65" s="27"/>
      <c r="O65" s="16"/>
      <c r="P65" s="16"/>
      <c r="Q65" s="16"/>
      <c r="R65" s="16"/>
      <c r="S65" s="17"/>
    </row>
    <row r="66" spans="1:19" x14ac:dyDescent="0.25">
      <c r="A66" s="3">
        <v>23498</v>
      </c>
      <c r="B66" s="2">
        <v>17.245999999999999</v>
      </c>
      <c r="C66" s="4">
        <f t="shared" si="0"/>
        <v>5.7987822557059587E-5</v>
      </c>
      <c r="D66" s="4">
        <f t="shared" si="2"/>
        <v>1.524695355271688E-2</v>
      </c>
      <c r="G66" s="27"/>
      <c r="H66" s="16"/>
      <c r="I66" s="16"/>
      <c r="J66" s="16"/>
      <c r="K66" s="16"/>
      <c r="L66" s="17"/>
      <c r="M66" s="62"/>
      <c r="N66" s="27"/>
      <c r="O66" s="16"/>
      <c r="P66" s="16"/>
      <c r="Q66" s="16"/>
      <c r="R66" s="16"/>
      <c r="S66" s="17"/>
    </row>
    <row r="67" spans="1:19" x14ac:dyDescent="0.25">
      <c r="A67" s="3">
        <v>23529</v>
      </c>
      <c r="B67" s="2">
        <v>17.271000000000001</v>
      </c>
      <c r="C67" s="4">
        <f t="shared" si="0"/>
        <v>1.4496115041169322E-3</v>
      </c>
      <c r="D67" s="4">
        <f t="shared" si="2"/>
        <v>1.4508928571428603E-2</v>
      </c>
      <c r="G67" s="27"/>
      <c r="H67" s="16"/>
      <c r="I67" s="16"/>
      <c r="J67" s="16"/>
      <c r="K67" s="16"/>
      <c r="L67" s="17"/>
      <c r="M67" s="62"/>
      <c r="N67" s="27"/>
      <c r="O67" s="16"/>
      <c r="P67" s="16"/>
      <c r="Q67" s="16"/>
      <c r="R67" s="16"/>
      <c r="S67" s="17"/>
    </row>
    <row r="68" spans="1:19" x14ac:dyDescent="0.25">
      <c r="A68" s="3">
        <v>23559</v>
      </c>
      <c r="B68" s="2">
        <v>17.292999999999999</v>
      </c>
      <c r="C68" s="4">
        <f t="shared" ref="C68:C131" si="11">B68/B67-1</f>
        <v>1.273811591685492E-3</v>
      </c>
      <c r="D68" s="4">
        <f t="shared" si="2"/>
        <v>1.377652714268951E-2</v>
      </c>
      <c r="G68" s="27"/>
      <c r="H68" s="16"/>
      <c r="I68" s="16"/>
      <c r="J68" s="16"/>
      <c r="K68" s="16"/>
      <c r="L68" s="17"/>
      <c r="M68" s="62"/>
      <c r="N68" s="27"/>
      <c r="O68" s="16"/>
      <c r="P68" s="16"/>
      <c r="Q68" s="16"/>
      <c r="R68" s="16"/>
      <c r="S68" s="17"/>
    </row>
    <row r="69" spans="1:19" x14ac:dyDescent="0.25">
      <c r="A69" s="3">
        <v>23590</v>
      </c>
      <c r="B69" s="2">
        <v>17.306000000000001</v>
      </c>
      <c r="C69" s="4">
        <f t="shared" si="11"/>
        <v>7.5174926270760167E-4</v>
      </c>
      <c r="D69" s="4">
        <f t="shared" si="2"/>
        <v>1.3172530882266997E-2</v>
      </c>
      <c r="G69" s="27"/>
      <c r="H69" s="16"/>
      <c r="I69" s="16"/>
      <c r="J69" s="16"/>
      <c r="K69" s="16"/>
      <c r="L69" s="17"/>
      <c r="M69" s="62"/>
      <c r="N69" s="27"/>
      <c r="O69" s="16"/>
      <c r="P69" s="16"/>
      <c r="Q69" s="16"/>
      <c r="R69" s="16"/>
      <c r="S69" s="17"/>
    </row>
    <row r="70" spans="1:19" x14ac:dyDescent="0.25">
      <c r="A70" s="3">
        <v>23621</v>
      </c>
      <c r="B70" s="2">
        <v>17.332999999999998</v>
      </c>
      <c r="C70" s="4">
        <f t="shared" si="11"/>
        <v>1.5601525482489276E-3</v>
      </c>
      <c r="D70" s="4">
        <f t="shared" si="2"/>
        <v>1.493149080688605E-2</v>
      </c>
      <c r="G70" s="27"/>
      <c r="H70" s="16"/>
      <c r="I70" s="16"/>
      <c r="J70" s="16"/>
      <c r="K70" s="16"/>
      <c r="L70" s="17"/>
      <c r="M70" s="62"/>
      <c r="N70" s="27"/>
      <c r="O70" s="16"/>
      <c r="P70" s="16"/>
      <c r="Q70" s="16"/>
      <c r="R70" s="16"/>
      <c r="S70" s="17"/>
    </row>
    <row r="71" spans="1:19" x14ac:dyDescent="0.25">
      <c r="A71" s="3">
        <v>23651</v>
      </c>
      <c r="B71" s="2">
        <v>17.343</v>
      </c>
      <c r="C71" s="4">
        <f t="shared" si="11"/>
        <v>5.7693417181114981E-4</v>
      </c>
      <c r="D71" s="4">
        <f t="shared" si="2"/>
        <v>1.3558529600841585E-2</v>
      </c>
      <c r="G71" s="27"/>
      <c r="H71" s="16"/>
      <c r="I71" s="16"/>
      <c r="J71" s="16"/>
      <c r="K71" s="16"/>
      <c r="L71" s="17"/>
      <c r="M71" s="62"/>
      <c r="N71" s="27"/>
      <c r="O71" s="16"/>
      <c r="P71" s="16"/>
      <c r="Q71" s="16"/>
      <c r="R71" s="16"/>
      <c r="S71" s="17"/>
    </row>
    <row r="72" spans="1:19" x14ac:dyDescent="0.25">
      <c r="A72" s="3">
        <v>23682</v>
      </c>
      <c r="B72" s="2">
        <v>17.367999999999999</v>
      </c>
      <c r="C72" s="4">
        <f t="shared" si="11"/>
        <v>1.4415037767399053E-3</v>
      </c>
      <c r="D72" s="4">
        <f t="shared" si="2"/>
        <v>1.3597899037058436E-2</v>
      </c>
      <c r="G72" s="27"/>
      <c r="H72" s="16"/>
      <c r="I72" s="16"/>
      <c r="J72" s="16"/>
      <c r="K72" s="16"/>
      <c r="L72" s="17"/>
      <c r="M72" s="62"/>
      <c r="N72" s="27"/>
      <c r="O72" s="16"/>
      <c r="P72" s="16"/>
      <c r="Q72" s="16"/>
      <c r="R72" s="16"/>
      <c r="S72" s="17"/>
    </row>
    <row r="73" spans="1:19" ht="15.75" thickBot="1" x14ac:dyDescent="0.3">
      <c r="A73" s="3">
        <v>23712</v>
      </c>
      <c r="B73" s="2">
        <v>17.393000000000001</v>
      </c>
      <c r="C73" s="4">
        <f t="shared" si="11"/>
        <v>1.4394288346384343E-3</v>
      </c>
      <c r="D73" s="4">
        <f t="shared" si="2"/>
        <v>1.3519025697803055E-2</v>
      </c>
      <c r="G73" s="46"/>
      <c r="H73" s="47"/>
      <c r="I73" s="47"/>
      <c r="J73" s="47"/>
      <c r="K73" s="47"/>
      <c r="L73" s="48"/>
      <c r="M73" s="62"/>
      <c r="N73" s="46"/>
      <c r="O73" s="47"/>
      <c r="P73" s="47"/>
      <c r="Q73" s="47"/>
      <c r="R73" s="47"/>
      <c r="S73" s="48"/>
    </row>
    <row r="74" spans="1:19" x14ac:dyDescent="0.25">
      <c r="A74" s="3">
        <v>23743</v>
      </c>
      <c r="B74" s="2">
        <v>17.411999999999999</v>
      </c>
      <c r="C74" s="4">
        <f t="shared" si="11"/>
        <v>1.0923934916344802E-3</v>
      </c>
      <c r="D74" s="4">
        <f t="shared" si="2"/>
        <v>1.250218061289754E-2</v>
      </c>
      <c r="G74" s="28" t="s">
        <v>61</v>
      </c>
      <c r="H74" s="10" t="s">
        <v>66</v>
      </c>
      <c r="I74" s="44"/>
      <c r="J74" s="44"/>
      <c r="K74" s="44"/>
      <c r="L74" s="44"/>
      <c r="M74" s="62"/>
      <c r="N74" s="10" t="s">
        <v>61</v>
      </c>
      <c r="O74" s="10" t="s">
        <v>67</v>
      </c>
      <c r="P74" s="44"/>
      <c r="Q74" s="44"/>
      <c r="R74" s="44"/>
      <c r="S74" s="45"/>
    </row>
    <row r="75" spans="1:19" x14ac:dyDescent="0.25">
      <c r="A75" s="3">
        <v>23774</v>
      </c>
      <c r="B75" s="2">
        <v>17.419</v>
      </c>
      <c r="C75" s="4">
        <f t="shared" si="11"/>
        <v>4.0202159430280382E-4</v>
      </c>
      <c r="D75" s="4">
        <f t="shared" si="2"/>
        <v>1.1497590151559267E-2</v>
      </c>
      <c r="G75" s="51">
        <v>0.01</v>
      </c>
      <c r="H75" s="14">
        <f>_xlfn.PERCENTILE.INC(C:C,G75)</f>
        <v>-2.5612717892407265E-3</v>
      </c>
      <c r="I75" s="16"/>
      <c r="J75" s="16"/>
      <c r="K75" s="16"/>
      <c r="L75" s="16"/>
      <c r="M75" s="62"/>
      <c r="N75" s="52">
        <v>0.01</v>
      </c>
      <c r="O75" s="14">
        <f>_xlfn.PERCENTILE.INC(D:D,N75)</f>
        <v>7.1778420278501009E-4</v>
      </c>
      <c r="P75" s="16"/>
      <c r="Q75" s="16"/>
      <c r="R75" s="16"/>
      <c r="S75" s="17"/>
    </row>
    <row r="76" spans="1:19" x14ac:dyDescent="0.25">
      <c r="A76" s="3">
        <v>23802</v>
      </c>
      <c r="B76" s="2">
        <v>17.442</v>
      </c>
      <c r="C76" s="4">
        <f t="shared" si="11"/>
        <v>1.3203972673516695E-3</v>
      </c>
      <c r="D76" s="4">
        <f t="shared" si="2"/>
        <v>1.2245371713771602E-2</v>
      </c>
      <c r="G76" s="51">
        <v>0.02</v>
      </c>
      <c r="H76" s="14">
        <f t="shared" ref="H76:H89" si="12">_xlfn.PERCENTILE.INC(C:C,G76)</f>
        <v>-1.3477947805684387E-3</v>
      </c>
      <c r="I76" s="16"/>
      <c r="J76" s="16"/>
      <c r="K76" s="16"/>
      <c r="L76" s="16"/>
      <c r="M76" s="62"/>
      <c r="N76" s="52">
        <v>0.02</v>
      </c>
      <c r="O76" s="14">
        <f t="shared" ref="O76:O89" si="13">_xlfn.PERCENTILE.INC(D:D,N76)</f>
        <v>2.1569093949100893E-3</v>
      </c>
      <c r="P76" s="16"/>
      <c r="Q76" s="16"/>
      <c r="R76" s="16"/>
      <c r="S76" s="17"/>
    </row>
    <row r="77" spans="1:19" x14ac:dyDescent="0.25">
      <c r="A77" s="3">
        <v>23833</v>
      </c>
      <c r="B77" s="2">
        <v>17.469000000000001</v>
      </c>
      <c r="C77" s="4">
        <f t="shared" si="11"/>
        <v>1.5479876160990891E-3</v>
      </c>
      <c r="D77" s="4">
        <f t="shared" si="2"/>
        <v>1.2989272252826867E-2</v>
      </c>
      <c r="G77" s="51">
        <v>0.03</v>
      </c>
      <c r="H77" s="14">
        <f t="shared" si="12"/>
        <v>-8.5126140986428896E-4</v>
      </c>
      <c r="I77" s="16"/>
      <c r="J77" s="16"/>
      <c r="K77" s="16"/>
      <c r="L77" s="16"/>
      <c r="M77" s="62"/>
      <c r="N77" s="52">
        <v>0.03</v>
      </c>
      <c r="O77" s="14">
        <f t="shared" si="13"/>
        <v>3.5198444932926344E-3</v>
      </c>
      <c r="P77" s="16"/>
      <c r="Q77" s="16"/>
      <c r="R77" s="16"/>
      <c r="S77" s="17"/>
    </row>
    <row r="78" spans="1:19" x14ac:dyDescent="0.25">
      <c r="A78" s="3">
        <v>23863</v>
      </c>
      <c r="B78" s="2">
        <v>17.507999999999999</v>
      </c>
      <c r="C78" s="4">
        <f t="shared" si="11"/>
        <v>2.2325261892495174E-3</v>
      </c>
      <c r="D78" s="4">
        <f t="shared" si="2"/>
        <v>1.5191928563144996E-2</v>
      </c>
      <c r="G78" s="51">
        <v>0.04</v>
      </c>
      <c r="H78" s="14">
        <f t="shared" si="12"/>
        <v>-6.8519780202543241E-4</v>
      </c>
      <c r="I78" s="16"/>
      <c r="J78" s="16"/>
      <c r="K78" s="16"/>
      <c r="L78" s="16"/>
      <c r="M78" s="62"/>
      <c r="N78" s="52">
        <v>0.04</v>
      </c>
      <c r="O78" s="14">
        <f t="shared" si="13"/>
        <v>6.7371316286746284E-3</v>
      </c>
      <c r="P78" s="16"/>
      <c r="Q78" s="16"/>
      <c r="R78" s="16"/>
      <c r="S78" s="17"/>
    </row>
    <row r="79" spans="1:19" x14ac:dyDescent="0.25">
      <c r="A79" s="3">
        <v>23894</v>
      </c>
      <c r="B79" s="2">
        <v>17.559000000000001</v>
      </c>
      <c r="C79" s="4">
        <f t="shared" si="11"/>
        <v>2.9129540781358543E-3</v>
      </c>
      <c r="D79" s="4">
        <f t="shared" ref="D79:D142" si="14">B79/B67-1</f>
        <v>1.6675351745701006E-2</v>
      </c>
      <c r="G79" s="51">
        <v>0.05</v>
      </c>
      <c r="H79" s="14">
        <f t="shared" si="12"/>
        <v>-5.5413798299110422E-4</v>
      </c>
      <c r="I79" s="16"/>
      <c r="J79" s="16"/>
      <c r="K79" s="16"/>
      <c r="L79" s="16"/>
      <c r="M79" s="62"/>
      <c r="N79" s="52">
        <v>0.05</v>
      </c>
      <c r="O79" s="14">
        <f t="shared" si="13"/>
        <v>7.2183765773664813E-3</v>
      </c>
      <c r="P79" s="16"/>
      <c r="Q79" s="16"/>
      <c r="R79" s="16"/>
      <c r="S79" s="17"/>
    </row>
    <row r="80" spans="1:19" x14ac:dyDescent="0.25">
      <c r="A80" s="3">
        <v>23924</v>
      </c>
      <c r="B80" s="2">
        <v>17.571999999999999</v>
      </c>
      <c r="C80" s="4">
        <f t="shared" si="11"/>
        <v>7.4036106839781013E-4</v>
      </c>
      <c r="D80" s="4">
        <f t="shared" si="14"/>
        <v>1.6133695715029095E-2</v>
      </c>
      <c r="G80" s="51">
        <v>0.1</v>
      </c>
      <c r="H80" s="14">
        <f t="shared" si="12"/>
        <v>1.6699959464410157E-4</v>
      </c>
      <c r="I80" s="16"/>
      <c r="J80" s="16"/>
      <c r="K80" s="16"/>
      <c r="L80" s="16"/>
      <c r="M80" s="62"/>
      <c r="N80" s="52">
        <v>0.1</v>
      </c>
      <c r="O80" s="14">
        <f t="shared" si="13"/>
        <v>1.0632543709703767E-2</v>
      </c>
      <c r="P80" s="16"/>
      <c r="Q80" s="16"/>
      <c r="R80" s="16"/>
      <c r="S80" s="17"/>
    </row>
    <row r="81" spans="1:19" x14ac:dyDescent="0.25">
      <c r="A81" s="3">
        <v>23955</v>
      </c>
      <c r="B81" s="2">
        <v>17.576000000000001</v>
      </c>
      <c r="C81" s="4">
        <f t="shared" si="11"/>
        <v>2.2763487366272983E-4</v>
      </c>
      <c r="D81" s="4">
        <f t="shared" si="14"/>
        <v>1.5601525482491496E-2</v>
      </c>
      <c r="G81" s="51">
        <v>0.25</v>
      </c>
      <c r="H81" s="14">
        <f t="shared" si="12"/>
        <v>1.1725588650015606E-3</v>
      </c>
      <c r="I81" s="16"/>
      <c r="J81" s="16"/>
      <c r="K81" s="16"/>
      <c r="L81" s="16"/>
      <c r="M81" s="62"/>
      <c r="N81" s="52">
        <v>0.25</v>
      </c>
      <c r="O81" s="14">
        <f t="shared" si="13"/>
        <v>1.5918872707977316E-2</v>
      </c>
      <c r="P81" s="16"/>
      <c r="Q81" s="16"/>
      <c r="R81" s="16"/>
      <c r="S81" s="17"/>
    </row>
    <row r="82" spans="1:19" x14ac:dyDescent="0.25">
      <c r="A82" s="3">
        <v>23986</v>
      </c>
      <c r="B82" s="2">
        <v>17.584</v>
      </c>
      <c r="C82" s="4">
        <f t="shared" si="11"/>
        <v>4.5516613563956199E-4</v>
      </c>
      <c r="D82" s="4">
        <f t="shared" si="14"/>
        <v>1.4481047712456174E-2</v>
      </c>
      <c r="G82" s="51">
        <v>0.5</v>
      </c>
      <c r="H82" s="14">
        <f t="shared" si="12"/>
        <v>2.2170097573793734E-3</v>
      </c>
      <c r="I82" s="16"/>
      <c r="J82" s="16"/>
      <c r="K82" s="16"/>
      <c r="L82" s="16"/>
      <c r="M82" s="62"/>
      <c r="N82" s="52">
        <v>0.5</v>
      </c>
      <c r="O82" s="14">
        <f t="shared" si="13"/>
        <v>2.4542397247965475E-2</v>
      </c>
      <c r="P82" s="16"/>
      <c r="Q82" s="16"/>
      <c r="R82" s="16"/>
      <c r="S82" s="17"/>
    </row>
    <row r="83" spans="1:19" x14ac:dyDescent="0.25">
      <c r="A83" s="3">
        <v>24016</v>
      </c>
      <c r="B83" s="2">
        <v>17.59</v>
      </c>
      <c r="C83" s="4">
        <f t="shared" si="11"/>
        <v>3.4121929026387221E-4</v>
      </c>
      <c r="D83" s="4">
        <f t="shared" si="14"/>
        <v>1.4242057314190149E-2</v>
      </c>
      <c r="G83" s="51">
        <v>0.75</v>
      </c>
      <c r="H83" s="14">
        <f t="shared" si="12"/>
        <v>3.7747970031750122E-3</v>
      </c>
      <c r="I83" s="16"/>
      <c r="J83" s="16"/>
      <c r="K83" s="16"/>
      <c r="L83" s="16"/>
      <c r="M83" s="62"/>
      <c r="N83" s="52">
        <v>0.75</v>
      </c>
      <c r="O83" s="14">
        <f t="shared" si="13"/>
        <v>4.1294288035607085E-2</v>
      </c>
      <c r="P83" s="16"/>
      <c r="Q83" s="16"/>
      <c r="R83" s="16"/>
      <c r="S83" s="17"/>
    </row>
    <row r="84" spans="1:19" x14ac:dyDescent="0.25">
      <c r="A84" s="3">
        <v>24047</v>
      </c>
      <c r="B84" s="2">
        <v>17.62</v>
      </c>
      <c r="C84" s="4">
        <f t="shared" si="11"/>
        <v>1.7055144968733948E-3</v>
      </c>
      <c r="D84" s="4">
        <f t="shared" si="14"/>
        <v>1.4509442653155347E-2</v>
      </c>
      <c r="G84" s="51">
        <v>0.9</v>
      </c>
      <c r="H84" s="14">
        <f t="shared" si="12"/>
        <v>5.7026997469361808E-3</v>
      </c>
      <c r="I84" s="16"/>
      <c r="J84" s="16"/>
      <c r="K84" s="16"/>
      <c r="L84" s="16"/>
      <c r="M84" s="62"/>
      <c r="N84" s="52">
        <v>0.9</v>
      </c>
      <c r="O84" s="14">
        <f t="shared" si="13"/>
        <v>6.7427205624560421E-2</v>
      </c>
      <c r="P84" s="16"/>
      <c r="Q84" s="16"/>
      <c r="R84" s="16"/>
      <c r="S84" s="17"/>
    </row>
    <row r="85" spans="1:19" x14ac:dyDescent="0.25">
      <c r="A85" s="3">
        <v>24077</v>
      </c>
      <c r="B85" s="2">
        <v>17.684000000000001</v>
      </c>
      <c r="C85" s="4">
        <f t="shared" si="11"/>
        <v>3.6322360953462418E-3</v>
      </c>
      <c r="D85" s="4">
        <f t="shared" si="14"/>
        <v>1.6730868740297833E-2</v>
      </c>
      <c r="G85" s="51">
        <v>0.95</v>
      </c>
      <c r="H85" s="14">
        <f t="shared" si="12"/>
        <v>7.525762466238128E-3</v>
      </c>
      <c r="I85" s="16"/>
      <c r="J85" s="16"/>
      <c r="K85" s="16"/>
      <c r="L85" s="16"/>
      <c r="M85" s="62"/>
      <c r="N85" s="52">
        <v>0.95</v>
      </c>
      <c r="O85" s="14">
        <f t="shared" si="13"/>
        <v>9.1124655319370348E-2</v>
      </c>
      <c r="P85" s="16"/>
      <c r="Q85" s="16"/>
      <c r="R85" s="16"/>
      <c r="S85" s="17"/>
    </row>
    <row r="86" spans="1:19" x14ac:dyDescent="0.25">
      <c r="A86" s="3">
        <v>24108</v>
      </c>
      <c r="B86" s="2">
        <v>17.704000000000001</v>
      </c>
      <c r="C86" s="4">
        <f t="shared" si="11"/>
        <v>1.1309658448315218E-3</v>
      </c>
      <c r="D86" s="4">
        <f t="shared" si="14"/>
        <v>1.6770043648058897E-2</v>
      </c>
      <c r="G86" s="51">
        <v>0.96</v>
      </c>
      <c r="H86" s="14">
        <f t="shared" si="12"/>
        <v>7.8044954766450557E-3</v>
      </c>
      <c r="I86" s="16"/>
      <c r="J86" s="16"/>
      <c r="K86" s="16"/>
      <c r="L86" s="16"/>
      <c r="M86" s="62"/>
      <c r="N86" s="52">
        <v>0.96</v>
      </c>
      <c r="O86" s="14">
        <f t="shared" si="13"/>
        <v>9.6092382394044093E-2</v>
      </c>
      <c r="P86" s="16"/>
      <c r="Q86" s="16"/>
      <c r="R86" s="16"/>
      <c r="S86" s="17"/>
    </row>
    <row r="87" spans="1:19" x14ac:dyDescent="0.25">
      <c r="A87" s="3">
        <v>24139</v>
      </c>
      <c r="B87" s="2">
        <v>17.777999999999999</v>
      </c>
      <c r="C87" s="4">
        <f t="shared" si="11"/>
        <v>4.1798463624038718E-3</v>
      </c>
      <c r="D87" s="4">
        <f t="shared" si="14"/>
        <v>2.0609679086055266E-2</v>
      </c>
      <c r="G87" s="51">
        <v>0.97</v>
      </c>
      <c r="H87" s="14">
        <f t="shared" si="12"/>
        <v>8.2156573273323204E-3</v>
      </c>
      <c r="I87" s="16"/>
      <c r="J87" s="16"/>
      <c r="K87" s="16"/>
      <c r="L87" s="16"/>
      <c r="M87" s="62"/>
      <c r="N87" s="52">
        <v>0.97</v>
      </c>
      <c r="O87" s="14">
        <f t="shared" si="13"/>
        <v>0.10393606151926292</v>
      </c>
      <c r="P87" s="16"/>
      <c r="Q87" s="16"/>
      <c r="R87" s="16"/>
      <c r="S87" s="17"/>
    </row>
    <row r="88" spans="1:19" x14ac:dyDescent="0.25">
      <c r="A88" s="3">
        <v>24167</v>
      </c>
      <c r="B88" s="2">
        <v>17.821000000000002</v>
      </c>
      <c r="C88" s="4">
        <f t="shared" si="11"/>
        <v>2.4187197660030524E-3</v>
      </c>
      <c r="D88" s="4">
        <f t="shared" si="14"/>
        <v>2.1729159500057493E-2</v>
      </c>
      <c r="G88" s="51">
        <v>0.98</v>
      </c>
      <c r="H88" s="14">
        <f t="shared" si="12"/>
        <v>9.2808250947993588E-3</v>
      </c>
      <c r="I88" s="16"/>
      <c r="J88" s="16"/>
      <c r="K88" s="16"/>
      <c r="L88" s="16"/>
      <c r="M88" s="62"/>
      <c r="N88" s="52">
        <v>0.98</v>
      </c>
      <c r="O88" s="14">
        <f t="shared" si="13"/>
        <v>0.10584560528056852</v>
      </c>
      <c r="P88" s="16"/>
      <c r="Q88" s="16"/>
      <c r="R88" s="16"/>
      <c r="S88" s="17"/>
    </row>
    <row r="89" spans="1:19" ht="15.75" thickBot="1" x14ac:dyDescent="0.3">
      <c r="A89" s="3">
        <v>24198</v>
      </c>
      <c r="B89" s="2">
        <v>17.882999999999999</v>
      </c>
      <c r="C89" s="4">
        <f t="shared" si="11"/>
        <v>3.4790415801582153E-3</v>
      </c>
      <c r="D89" s="4">
        <f t="shared" si="14"/>
        <v>2.3699124162802621E-2</v>
      </c>
      <c r="G89" s="53">
        <v>0.99</v>
      </c>
      <c r="H89" s="19">
        <f t="shared" si="12"/>
        <v>1.0411232340757361E-2</v>
      </c>
      <c r="I89" s="47"/>
      <c r="J89" s="47"/>
      <c r="K89" s="47"/>
      <c r="L89" s="47"/>
      <c r="M89" s="63"/>
      <c r="N89" s="54">
        <v>0.99</v>
      </c>
      <c r="O89" s="19">
        <f t="shared" si="13"/>
        <v>0.10955368060558308</v>
      </c>
      <c r="P89" s="47"/>
      <c r="Q89" s="47"/>
      <c r="R89" s="47"/>
      <c r="S89" s="48"/>
    </row>
    <row r="90" spans="1:19" x14ac:dyDescent="0.25">
      <c r="A90" s="3">
        <v>24228</v>
      </c>
      <c r="B90" s="2">
        <v>17.905000000000001</v>
      </c>
      <c r="C90" s="4">
        <f t="shared" si="11"/>
        <v>1.230218643404557E-3</v>
      </c>
      <c r="D90" s="4">
        <f t="shared" si="14"/>
        <v>2.2675348412154461E-2</v>
      </c>
    </row>
    <row r="91" spans="1:19" x14ac:dyDescent="0.25">
      <c r="A91" s="3">
        <v>24259</v>
      </c>
      <c r="B91" s="2">
        <v>17.95</v>
      </c>
      <c r="C91" s="4">
        <f t="shared" si="11"/>
        <v>2.513264451270425E-3</v>
      </c>
      <c r="D91" s="4">
        <f t="shared" si="14"/>
        <v>2.2267782903354405E-2</v>
      </c>
    </row>
    <row r="92" spans="1:19" x14ac:dyDescent="0.25">
      <c r="A92" s="3">
        <v>24289</v>
      </c>
      <c r="B92" s="2">
        <v>17.984000000000002</v>
      </c>
      <c r="C92" s="4">
        <f t="shared" si="11"/>
        <v>1.8941504178273671E-3</v>
      </c>
      <c r="D92" s="4">
        <f t="shared" si="14"/>
        <v>2.3446391987252513E-2</v>
      </c>
    </row>
    <row r="93" spans="1:19" x14ac:dyDescent="0.25">
      <c r="A93" s="3">
        <v>24320</v>
      </c>
      <c r="B93" s="2">
        <v>18.053000000000001</v>
      </c>
      <c r="C93" s="4">
        <f t="shared" si="11"/>
        <v>3.8367437722419684E-3</v>
      </c>
      <c r="D93" s="4">
        <f t="shared" si="14"/>
        <v>2.7139280837505719E-2</v>
      </c>
    </row>
    <row r="94" spans="1:19" x14ac:dyDescent="0.25">
      <c r="A94" s="3">
        <v>24351</v>
      </c>
      <c r="B94" s="2">
        <v>18.11</v>
      </c>
      <c r="C94" s="4">
        <f t="shared" si="11"/>
        <v>3.1573699662106325E-3</v>
      </c>
      <c r="D94" s="4">
        <f t="shared" si="14"/>
        <v>2.991355777979976E-2</v>
      </c>
    </row>
    <row r="95" spans="1:19" x14ac:dyDescent="0.25">
      <c r="A95" s="3">
        <v>24381</v>
      </c>
      <c r="B95" s="2">
        <v>18.158000000000001</v>
      </c>
      <c r="C95" s="4">
        <f t="shared" si="11"/>
        <v>2.6504693539481927E-3</v>
      </c>
      <c r="D95" s="4">
        <f t="shared" si="14"/>
        <v>3.2291074474133152E-2</v>
      </c>
    </row>
    <row r="96" spans="1:19" x14ac:dyDescent="0.25">
      <c r="A96" s="3">
        <v>24412</v>
      </c>
      <c r="B96" s="2">
        <v>18.184999999999999</v>
      </c>
      <c r="C96" s="4">
        <f t="shared" si="11"/>
        <v>1.48694790175119E-3</v>
      </c>
      <c r="D96" s="4">
        <f t="shared" si="14"/>
        <v>3.2065834279227934E-2</v>
      </c>
    </row>
    <row r="97" spans="1:4" x14ac:dyDescent="0.25">
      <c r="A97" s="3">
        <v>24442</v>
      </c>
      <c r="B97" s="2">
        <v>18.222000000000001</v>
      </c>
      <c r="C97" s="4">
        <f t="shared" si="11"/>
        <v>2.0346439373111203E-3</v>
      </c>
      <c r="D97" s="4">
        <f t="shared" si="14"/>
        <v>3.0422981225967094E-2</v>
      </c>
    </row>
    <row r="98" spans="1:4" x14ac:dyDescent="0.25">
      <c r="A98" s="3">
        <v>24473</v>
      </c>
      <c r="B98" s="2">
        <v>18.224</v>
      </c>
      <c r="C98" s="4">
        <f t="shared" si="11"/>
        <v>1.0975743606622679E-4</v>
      </c>
      <c r="D98" s="4">
        <f t="shared" si="14"/>
        <v>2.9371893357433398E-2</v>
      </c>
    </row>
    <row r="99" spans="1:4" x14ac:dyDescent="0.25">
      <c r="A99" s="3">
        <v>24504</v>
      </c>
      <c r="B99" s="2">
        <v>18.245000000000001</v>
      </c>
      <c r="C99" s="4">
        <f t="shared" si="11"/>
        <v>1.152326602282816E-3</v>
      </c>
      <c r="D99" s="4">
        <f t="shared" si="14"/>
        <v>2.6268421644729534E-2</v>
      </c>
    </row>
    <row r="100" spans="1:4" x14ac:dyDescent="0.25">
      <c r="A100" s="3">
        <v>24532</v>
      </c>
      <c r="B100" s="2">
        <v>18.254999999999999</v>
      </c>
      <c r="C100" s="4">
        <f t="shared" si="11"/>
        <v>5.4809536859412589E-4</v>
      </c>
      <c r="D100" s="4">
        <f t="shared" si="14"/>
        <v>2.4353291061107507E-2</v>
      </c>
    </row>
    <row r="101" spans="1:4" x14ac:dyDescent="0.25">
      <c r="A101" s="3">
        <v>24563</v>
      </c>
      <c r="B101" s="2">
        <v>18.285</v>
      </c>
      <c r="C101" s="4">
        <f t="shared" si="11"/>
        <v>1.6433853738702098E-3</v>
      </c>
      <c r="D101" s="4">
        <f t="shared" si="14"/>
        <v>2.2479449756752201E-2</v>
      </c>
    </row>
    <row r="102" spans="1:4" x14ac:dyDescent="0.25">
      <c r="A102" s="3">
        <v>24593</v>
      </c>
      <c r="B102" s="2">
        <v>18.32</v>
      </c>
      <c r="C102" s="4">
        <f t="shared" si="11"/>
        <v>1.9141372709872151E-3</v>
      </c>
      <c r="D102" s="4">
        <f t="shared" si="14"/>
        <v>2.3177883272828659E-2</v>
      </c>
    </row>
    <row r="103" spans="1:4" x14ac:dyDescent="0.25">
      <c r="A103" s="3">
        <v>24624</v>
      </c>
      <c r="B103" s="2">
        <v>18.379000000000001</v>
      </c>
      <c r="C103" s="4">
        <f t="shared" si="11"/>
        <v>3.2205240174671967E-3</v>
      </c>
      <c r="D103" s="4">
        <f t="shared" si="14"/>
        <v>2.3899721448468192E-2</v>
      </c>
    </row>
    <row r="104" spans="1:4" x14ac:dyDescent="0.25">
      <c r="A104" s="3">
        <v>24654</v>
      </c>
      <c r="B104" s="2">
        <v>18.440999999999999</v>
      </c>
      <c r="C104" s="4">
        <f t="shared" si="11"/>
        <v>3.3734153109525877E-3</v>
      </c>
      <c r="D104" s="4">
        <f t="shared" si="14"/>
        <v>2.5411476868327343E-2</v>
      </c>
    </row>
    <row r="105" spans="1:4" x14ac:dyDescent="0.25">
      <c r="A105" s="3">
        <v>24685</v>
      </c>
      <c r="B105" s="2">
        <v>18.498999999999999</v>
      </c>
      <c r="C105" s="4">
        <f t="shared" si="11"/>
        <v>3.1451656634673419E-3</v>
      </c>
      <c r="D105" s="4">
        <f t="shared" si="14"/>
        <v>2.4705035174209078E-2</v>
      </c>
    </row>
    <row r="106" spans="1:4" x14ac:dyDescent="0.25">
      <c r="A106" s="3">
        <v>24716</v>
      </c>
      <c r="B106" s="2">
        <v>18.555</v>
      </c>
      <c r="C106" s="4">
        <f t="shared" si="11"/>
        <v>3.027190658954515E-3</v>
      </c>
      <c r="D106" s="4">
        <f t="shared" si="14"/>
        <v>2.4572059635560528E-2</v>
      </c>
    </row>
    <row r="107" spans="1:4" x14ac:dyDescent="0.25">
      <c r="A107" s="3">
        <v>24746</v>
      </c>
      <c r="B107" s="2">
        <v>18.606000000000002</v>
      </c>
      <c r="C107" s="4">
        <f t="shared" si="11"/>
        <v>2.7485852869848504E-3</v>
      </c>
      <c r="D107" s="4">
        <f t="shared" si="14"/>
        <v>2.4672320740169562E-2</v>
      </c>
    </row>
    <row r="108" spans="1:4" x14ac:dyDescent="0.25">
      <c r="A108" s="3">
        <v>24777</v>
      </c>
      <c r="B108" s="2">
        <v>18.667999999999999</v>
      </c>
      <c r="C108" s="4">
        <f t="shared" si="11"/>
        <v>3.3322584112651654E-3</v>
      </c>
      <c r="D108" s="4">
        <f t="shared" si="14"/>
        <v>2.6560351938410776E-2</v>
      </c>
    </row>
    <row r="109" spans="1:4" x14ac:dyDescent="0.25">
      <c r="A109" s="3">
        <v>24807</v>
      </c>
      <c r="B109" s="2">
        <v>18.698</v>
      </c>
      <c r="C109" s="4">
        <f t="shared" si="11"/>
        <v>1.6070280694235883E-3</v>
      </c>
      <c r="D109" s="4">
        <f t="shared" si="14"/>
        <v>2.6122269783777741E-2</v>
      </c>
    </row>
    <row r="110" spans="1:4" x14ac:dyDescent="0.25">
      <c r="A110" s="3">
        <v>24838</v>
      </c>
      <c r="B110" s="2">
        <v>18.783999999999999</v>
      </c>
      <c r="C110" s="4">
        <f t="shared" si="11"/>
        <v>4.5994223981173921E-3</v>
      </c>
      <c r="D110" s="4">
        <f t="shared" si="14"/>
        <v>3.0728709394205467E-2</v>
      </c>
    </row>
    <row r="111" spans="1:4" x14ac:dyDescent="0.25">
      <c r="A111" s="3">
        <v>24869</v>
      </c>
      <c r="B111" s="2">
        <v>18.861000000000001</v>
      </c>
      <c r="C111" s="4">
        <f t="shared" si="11"/>
        <v>4.0992333901193057E-3</v>
      </c>
      <c r="D111" s="4">
        <f t="shared" si="14"/>
        <v>3.3762674705398732E-2</v>
      </c>
    </row>
    <row r="112" spans="1:4" x14ac:dyDescent="0.25">
      <c r="A112" s="3">
        <v>24898</v>
      </c>
      <c r="B112" s="2">
        <v>18.922999999999998</v>
      </c>
      <c r="C112" s="4">
        <f t="shared" si="11"/>
        <v>3.2872064047504423E-3</v>
      </c>
      <c r="D112" s="4">
        <f t="shared" si="14"/>
        <v>3.6592714324842568E-2</v>
      </c>
    </row>
    <row r="113" spans="1:4" x14ac:dyDescent="0.25">
      <c r="A113" s="3">
        <v>24929</v>
      </c>
      <c r="B113" s="2">
        <v>18.981999999999999</v>
      </c>
      <c r="C113" s="4">
        <f t="shared" si="11"/>
        <v>3.117898853247425E-3</v>
      </c>
      <c r="D113" s="4">
        <f t="shared" si="14"/>
        <v>3.8118676510801253E-2</v>
      </c>
    </row>
    <row r="114" spans="1:4" x14ac:dyDescent="0.25">
      <c r="A114" s="3">
        <v>24959</v>
      </c>
      <c r="B114" s="2">
        <v>19.052</v>
      </c>
      <c r="C114" s="4">
        <f t="shared" si="11"/>
        <v>3.6877041407650246E-3</v>
      </c>
      <c r="D114" s="4">
        <f t="shared" si="14"/>
        <v>3.9956331877729179E-2</v>
      </c>
    </row>
    <row r="115" spans="1:4" x14ac:dyDescent="0.25">
      <c r="A115" s="3">
        <v>24990</v>
      </c>
      <c r="B115" s="2">
        <v>19.113</v>
      </c>
      <c r="C115" s="4">
        <f t="shared" si="11"/>
        <v>3.2017635943732969E-3</v>
      </c>
      <c r="D115" s="4">
        <f t="shared" si="14"/>
        <v>3.9936884487730362E-2</v>
      </c>
    </row>
    <row r="116" spans="1:4" x14ac:dyDescent="0.25">
      <c r="A116" s="3">
        <v>25020</v>
      </c>
      <c r="B116" s="2">
        <v>19.170999999999999</v>
      </c>
      <c r="C116" s="4">
        <f t="shared" si="11"/>
        <v>3.0345837911369689E-3</v>
      </c>
      <c r="D116" s="4">
        <f t="shared" si="14"/>
        <v>3.9585705764329404E-2</v>
      </c>
    </row>
    <row r="117" spans="1:4" x14ac:dyDescent="0.25">
      <c r="A117" s="3">
        <v>25051</v>
      </c>
      <c r="B117" s="2">
        <v>19.25</v>
      </c>
      <c r="C117" s="4">
        <f t="shared" si="11"/>
        <v>4.1208074696155172E-3</v>
      </c>
      <c r="D117" s="4">
        <f t="shared" si="14"/>
        <v>4.059678901562247E-2</v>
      </c>
    </row>
    <row r="118" spans="1:4" x14ac:dyDescent="0.25">
      <c r="A118" s="3">
        <v>25082</v>
      </c>
      <c r="B118" s="2">
        <v>19.317</v>
      </c>
      <c r="C118" s="4">
        <f t="shared" si="11"/>
        <v>3.4805194805194173E-3</v>
      </c>
      <c r="D118" s="4">
        <f t="shared" si="14"/>
        <v>4.1067097817300002E-2</v>
      </c>
    </row>
    <row r="119" spans="1:4" x14ac:dyDescent="0.25">
      <c r="A119" s="3">
        <v>25112</v>
      </c>
      <c r="B119" s="2">
        <v>19.402000000000001</v>
      </c>
      <c r="C119" s="4">
        <f t="shared" si="11"/>
        <v>4.4002691929390103E-3</v>
      </c>
      <c r="D119" s="4">
        <f t="shared" si="14"/>
        <v>4.2781898312372224E-2</v>
      </c>
    </row>
    <row r="120" spans="1:4" x14ac:dyDescent="0.25">
      <c r="A120" s="3">
        <v>25143</v>
      </c>
      <c r="B120" s="2">
        <v>19.466999999999999</v>
      </c>
      <c r="C120" s="4">
        <f t="shared" si="11"/>
        <v>3.3501700855580463E-3</v>
      </c>
      <c r="D120" s="4">
        <f t="shared" si="14"/>
        <v>4.2800514248982235E-2</v>
      </c>
    </row>
    <row r="121" spans="1:4" x14ac:dyDescent="0.25">
      <c r="A121" s="3">
        <v>25173</v>
      </c>
      <c r="B121" s="2">
        <v>19.507999999999999</v>
      </c>
      <c r="C121" s="4">
        <f t="shared" si="11"/>
        <v>2.1061283197205682E-3</v>
      </c>
      <c r="D121" s="4">
        <f t="shared" si="14"/>
        <v>4.3320141191571127E-2</v>
      </c>
    </row>
    <row r="122" spans="1:4" x14ac:dyDescent="0.25">
      <c r="A122" s="3">
        <v>25204</v>
      </c>
      <c r="B122" s="2">
        <v>19.584</v>
      </c>
      <c r="C122" s="4">
        <f t="shared" si="11"/>
        <v>3.8958376050850507E-3</v>
      </c>
      <c r="D122" s="4">
        <f t="shared" si="14"/>
        <v>4.2589437819420928E-2</v>
      </c>
    </row>
    <row r="123" spans="1:4" x14ac:dyDescent="0.25">
      <c r="A123" s="3">
        <v>25235</v>
      </c>
      <c r="B123" s="2">
        <v>19.632999999999999</v>
      </c>
      <c r="C123" s="4">
        <f t="shared" si="11"/>
        <v>2.5020424836601496E-3</v>
      </c>
      <c r="D123" s="4">
        <f t="shared" si="14"/>
        <v>4.0931021684958324E-2</v>
      </c>
    </row>
    <row r="124" spans="1:4" x14ac:dyDescent="0.25">
      <c r="A124" s="3">
        <v>25263</v>
      </c>
      <c r="B124" s="2">
        <v>19.725999999999999</v>
      </c>
      <c r="C124" s="4">
        <f t="shared" si="11"/>
        <v>4.7369225283959704E-3</v>
      </c>
      <c r="D124" s="4">
        <f t="shared" si="14"/>
        <v>4.2435131850129482E-2</v>
      </c>
    </row>
    <row r="125" spans="1:4" x14ac:dyDescent="0.25">
      <c r="A125" s="3">
        <v>25294</v>
      </c>
      <c r="B125" s="2">
        <v>19.812000000000001</v>
      </c>
      <c r="C125" s="4">
        <f t="shared" si="11"/>
        <v>4.3597282774003876E-3</v>
      </c>
      <c r="D125" s="4">
        <f t="shared" si="14"/>
        <v>4.3725634811927261E-2</v>
      </c>
    </row>
    <row r="126" spans="1:4" x14ac:dyDescent="0.25">
      <c r="A126" s="3">
        <v>25324</v>
      </c>
      <c r="B126" s="2">
        <v>19.891999999999999</v>
      </c>
      <c r="C126" s="4">
        <f t="shared" si="11"/>
        <v>4.0379567938622074E-3</v>
      </c>
      <c r="D126" s="4">
        <f t="shared" si="14"/>
        <v>4.4089859332353543E-2</v>
      </c>
    </row>
    <row r="127" spans="1:4" x14ac:dyDescent="0.25">
      <c r="A127" s="3">
        <v>25355</v>
      </c>
      <c r="B127" s="2">
        <v>19.989000000000001</v>
      </c>
      <c r="C127" s="4">
        <f t="shared" si="11"/>
        <v>4.8763321938467552E-3</v>
      </c>
      <c r="D127" s="4">
        <f t="shared" si="14"/>
        <v>4.5832679328206005E-2</v>
      </c>
    </row>
    <row r="128" spans="1:4" x14ac:dyDescent="0.25">
      <c r="A128" s="3">
        <v>25385</v>
      </c>
      <c r="B128" s="2">
        <v>20.076000000000001</v>
      </c>
      <c r="C128" s="4">
        <f t="shared" si="11"/>
        <v>4.3523938165990206E-3</v>
      </c>
      <c r="D128" s="4">
        <f t="shared" si="14"/>
        <v>4.7206718481039189E-2</v>
      </c>
    </row>
    <row r="129" spans="1:4" x14ac:dyDescent="0.25">
      <c r="A129" s="3">
        <v>25416</v>
      </c>
      <c r="B129" s="2">
        <v>20.132000000000001</v>
      </c>
      <c r="C129" s="4">
        <f t="shared" si="11"/>
        <v>2.7894002789401462E-3</v>
      </c>
      <c r="D129" s="4">
        <f t="shared" si="14"/>
        <v>4.581818181818198E-2</v>
      </c>
    </row>
    <row r="130" spans="1:4" x14ac:dyDescent="0.25">
      <c r="A130" s="3">
        <v>25447</v>
      </c>
      <c r="B130" s="2">
        <v>20.216000000000001</v>
      </c>
      <c r="C130" s="4">
        <f t="shared" si="11"/>
        <v>4.1724617524339092E-3</v>
      </c>
      <c r="D130" s="4">
        <f t="shared" si="14"/>
        <v>4.6539317699435756E-2</v>
      </c>
    </row>
    <row r="131" spans="1:4" x14ac:dyDescent="0.25">
      <c r="A131" s="3">
        <v>25477</v>
      </c>
      <c r="B131" s="2">
        <v>20.285</v>
      </c>
      <c r="C131" s="4">
        <f t="shared" si="11"/>
        <v>3.4131381084290258E-3</v>
      </c>
      <c r="D131" s="4">
        <f t="shared" si="14"/>
        <v>4.5510772085352036E-2</v>
      </c>
    </row>
    <row r="132" spans="1:4" x14ac:dyDescent="0.25">
      <c r="A132" s="3">
        <v>25508</v>
      </c>
      <c r="B132" s="2">
        <v>20.372</v>
      </c>
      <c r="C132" s="4">
        <f t="shared" ref="C132:C195" si="15">B132/B131-1</f>
        <v>4.2888834113876673E-3</v>
      </c>
      <c r="D132" s="4">
        <f t="shared" si="14"/>
        <v>4.6488929984075611E-2</v>
      </c>
    </row>
    <row r="133" spans="1:4" x14ac:dyDescent="0.25">
      <c r="A133" s="3">
        <v>25538</v>
      </c>
      <c r="B133" s="2">
        <v>20.465</v>
      </c>
      <c r="C133" s="4">
        <f t="shared" si="15"/>
        <v>4.5650893383075708E-3</v>
      </c>
      <c r="D133" s="4">
        <f t="shared" si="14"/>
        <v>4.9056797211400438E-2</v>
      </c>
    </row>
    <row r="134" spans="1:4" x14ac:dyDescent="0.25">
      <c r="A134" s="3">
        <v>25569</v>
      </c>
      <c r="B134" s="2">
        <v>20.539000000000001</v>
      </c>
      <c r="C134" s="4">
        <f t="shared" si="15"/>
        <v>3.6159296359639104E-3</v>
      </c>
      <c r="D134" s="4">
        <f t="shared" si="14"/>
        <v>4.8764297385621047E-2</v>
      </c>
    </row>
    <row r="135" spans="1:4" x14ac:dyDescent="0.25">
      <c r="A135" s="3">
        <v>25600</v>
      </c>
      <c r="B135" s="2">
        <v>20.62</v>
      </c>
      <c r="C135" s="4">
        <f t="shared" si="15"/>
        <v>3.9437168313938287E-3</v>
      </c>
      <c r="D135" s="4">
        <f t="shared" si="14"/>
        <v>5.0272500382009921E-2</v>
      </c>
    </row>
    <row r="136" spans="1:4" x14ac:dyDescent="0.25">
      <c r="A136" s="3">
        <v>25628</v>
      </c>
      <c r="B136" s="2">
        <v>20.672000000000001</v>
      </c>
      <c r="C136" s="4">
        <f t="shared" si="15"/>
        <v>2.5218234723569655E-3</v>
      </c>
      <c r="D136" s="4">
        <f t="shared" si="14"/>
        <v>4.7957011051404264E-2</v>
      </c>
    </row>
    <row r="137" spans="1:4" x14ac:dyDescent="0.25">
      <c r="A137" s="3">
        <v>25659</v>
      </c>
      <c r="B137" s="2">
        <v>20.776</v>
      </c>
      <c r="C137" s="4">
        <f t="shared" si="15"/>
        <v>5.0309597523219285E-3</v>
      </c>
      <c r="D137" s="4">
        <f t="shared" si="14"/>
        <v>4.8657379366040754E-2</v>
      </c>
    </row>
    <row r="138" spans="1:4" x14ac:dyDescent="0.25">
      <c r="A138" s="3">
        <v>25689</v>
      </c>
      <c r="B138" s="2">
        <v>20.841999999999999</v>
      </c>
      <c r="C138" s="4">
        <f t="shared" si="15"/>
        <v>3.1767423950712637E-3</v>
      </c>
      <c r="D138" s="4">
        <f t="shared" si="14"/>
        <v>4.7757892620148734E-2</v>
      </c>
    </row>
    <row r="139" spans="1:4" x14ac:dyDescent="0.25">
      <c r="A139" s="3">
        <v>25720</v>
      </c>
      <c r="B139" s="2">
        <v>20.896000000000001</v>
      </c>
      <c r="C139" s="4">
        <f t="shared" si="15"/>
        <v>2.5909221763746881E-3</v>
      </c>
      <c r="D139" s="4">
        <f t="shared" si="14"/>
        <v>4.5374956225924246E-2</v>
      </c>
    </row>
    <row r="140" spans="1:4" x14ac:dyDescent="0.25">
      <c r="A140" s="3">
        <v>25750</v>
      </c>
      <c r="B140" s="2">
        <v>20.972999999999999</v>
      </c>
      <c r="C140" s="4">
        <f t="shared" si="15"/>
        <v>3.6849157733536142E-3</v>
      </c>
      <c r="D140" s="4">
        <f t="shared" si="14"/>
        <v>4.4680215182307137E-2</v>
      </c>
    </row>
    <row r="141" spans="1:4" x14ac:dyDescent="0.25">
      <c r="A141" s="3">
        <v>25781</v>
      </c>
      <c r="B141" s="2">
        <v>21.027999999999999</v>
      </c>
      <c r="C141" s="4">
        <f t="shared" si="15"/>
        <v>2.6224193010060404E-3</v>
      </c>
      <c r="D141" s="4">
        <f t="shared" si="14"/>
        <v>4.4506258692628586E-2</v>
      </c>
    </row>
    <row r="142" spans="1:4" x14ac:dyDescent="0.25">
      <c r="A142" s="3">
        <v>25812</v>
      </c>
      <c r="B142" s="2">
        <v>21.122</v>
      </c>
      <c r="C142" s="4">
        <f t="shared" si="15"/>
        <v>4.4702301692980395E-3</v>
      </c>
      <c r="D142" s="4">
        <f t="shared" si="14"/>
        <v>4.4815987336762841E-2</v>
      </c>
    </row>
    <row r="143" spans="1:4" x14ac:dyDescent="0.25">
      <c r="A143" s="3">
        <v>25842</v>
      </c>
      <c r="B143" s="2">
        <v>21.227</v>
      </c>
      <c r="C143" s="4">
        <f t="shared" si="15"/>
        <v>4.9711201590758591E-3</v>
      </c>
      <c r="D143" s="4">
        <f t="shared" ref="D143:D206" si="16">B143/B131-1</f>
        <v>4.6438254868129247E-2</v>
      </c>
    </row>
    <row r="144" spans="1:4" x14ac:dyDescent="0.25">
      <c r="A144" s="3">
        <v>25873</v>
      </c>
      <c r="B144" s="2">
        <v>21.31</v>
      </c>
      <c r="C144" s="4">
        <f t="shared" si="15"/>
        <v>3.9101144768454166E-3</v>
      </c>
      <c r="D144" s="4">
        <f t="shared" si="16"/>
        <v>4.6043589240133409E-2</v>
      </c>
    </row>
    <row r="145" spans="1:4" x14ac:dyDescent="0.25">
      <c r="A145" s="3">
        <v>25903</v>
      </c>
      <c r="B145" s="2">
        <v>21.405000000000001</v>
      </c>
      <c r="C145" s="4">
        <f t="shared" si="15"/>
        <v>4.4580009385266628E-3</v>
      </c>
      <c r="D145" s="4">
        <f t="shared" si="16"/>
        <v>4.5932079159540784E-2</v>
      </c>
    </row>
    <row r="146" spans="1:4" x14ac:dyDescent="0.25">
      <c r="A146" s="3">
        <v>25934</v>
      </c>
      <c r="B146" s="2">
        <v>21.45</v>
      </c>
      <c r="C146" s="4">
        <f t="shared" si="15"/>
        <v>2.1023125437980017E-3</v>
      </c>
      <c r="D146" s="4">
        <f t="shared" si="16"/>
        <v>4.4354642387652632E-2</v>
      </c>
    </row>
    <row r="147" spans="1:4" x14ac:dyDescent="0.25">
      <c r="A147" s="3">
        <v>25965</v>
      </c>
      <c r="B147" s="2">
        <v>21.513000000000002</v>
      </c>
      <c r="C147" s="4">
        <f t="shared" si="15"/>
        <v>2.9370629370630841E-3</v>
      </c>
      <c r="D147" s="4">
        <f t="shared" si="16"/>
        <v>4.3307468477206568E-2</v>
      </c>
    </row>
    <row r="148" spans="1:4" x14ac:dyDescent="0.25">
      <c r="A148" s="3">
        <v>25993</v>
      </c>
      <c r="B148" s="2">
        <v>21.584</v>
      </c>
      <c r="C148" s="4">
        <f t="shared" si="15"/>
        <v>3.3003300330032292E-3</v>
      </c>
      <c r="D148" s="4">
        <f t="shared" si="16"/>
        <v>4.4117647058823373E-2</v>
      </c>
    </row>
    <row r="149" spans="1:4" x14ac:dyDescent="0.25">
      <c r="A149" s="3">
        <v>26024</v>
      </c>
      <c r="B149" s="2">
        <v>21.669</v>
      </c>
      <c r="C149" s="4">
        <f t="shared" si="15"/>
        <v>3.9381022979985136E-3</v>
      </c>
      <c r="D149" s="4">
        <f t="shared" si="16"/>
        <v>4.2982287254524465E-2</v>
      </c>
    </row>
    <row r="150" spans="1:4" x14ac:dyDescent="0.25">
      <c r="A150" s="3">
        <v>26054</v>
      </c>
      <c r="B150" s="2">
        <v>21.759</v>
      </c>
      <c r="C150" s="4">
        <f t="shared" si="15"/>
        <v>4.1533988647375342E-3</v>
      </c>
      <c r="D150" s="4">
        <f t="shared" si="16"/>
        <v>4.3997696958065546E-2</v>
      </c>
    </row>
    <row r="151" spans="1:4" x14ac:dyDescent="0.25">
      <c r="A151" s="3">
        <v>26085</v>
      </c>
      <c r="B151" s="2">
        <v>21.855</v>
      </c>
      <c r="C151" s="4">
        <f t="shared" si="15"/>
        <v>4.4119674617399962E-3</v>
      </c>
      <c r="D151" s="4">
        <f t="shared" si="16"/>
        <v>4.5893950995405719E-2</v>
      </c>
    </row>
    <row r="152" spans="1:4" x14ac:dyDescent="0.25">
      <c r="A152" s="3">
        <v>26115</v>
      </c>
      <c r="B152" s="2">
        <v>21.920999999999999</v>
      </c>
      <c r="C152" s="4">
        <f t="shared" si="15"/>
        <v>3.0199039121481253E-3</v>
      </c>
      <c r="D152" s="4">
        <f t="shared" si="16"/>
        <v>4.5200972679158902E-2</v>
      </c>
    </row>
    <row r="153" spans="1:4" x14ac:dyDescent="0.25">
      <c r="A153" s="3">
        <v>26146</v>
      </c>
      <c r="B153" s="2">
        <v>21.984999999999999</v>
      </c>
      <c r="C153" s="4">
        <f t="shared" si="15"/>
        <v>2.919574836914407E-3</v>
      </c>
      <c r="D153" s="4">
        <f t="shared" si="16"/>
        <v>4.5510747574662336E-2</v>
      </c>
    </row>
    <row r="154" spans="1:4" x14ac:dyDescent="0.25">
      <c r="A154" s="3">
        <v>26177</v>
      </c>
      <c r="B154" s="2">
        <v>22.018000000000001</v>
      </c>
      <c r="C154" s="4">
        <f t="shared" si="15"/>
        <v>1.5010234250625309E-3</v>
      </c>
      <c r="D154" s="4">
        <f t="shared" si="16"/>
        <v>4.2420225357447272E-2</v>
      </c>
    </row>
    <row r="155" spans="1:4" x14ac:dyDescent="0.25">
      <c r="A155" s="3">
        <v>26207</v>
      </c>
      <c r="B155" s="2">
        <v>22.052</v>
      </c>
      <c r="C155" s="4">
        <f t="shared" si="15"/>
        <v>1.5441911163593947E-3</v>
      </c>
      <c r="D155" s="4">
        <f t="shared" si="16"/>
        <v>3.8865595703585054E-2</v>
      </c>
    </row>
    <row r="156" spans="1:4" x14ac:dyDescent="0.25">
      <c r="A156" s="3">
        <v>26238</v>
      </c>
      <c r="B156" s="2">
        <v>22.097000000000001</v>
      </c>
      <c r="C156" s="4">
        <f t="shared" si="15"/>
        <v>2.0406312352621025E-3</v>
      </c>
      <c r="D156" s="4">
        <f t="shared" si="16"/>
        <v>3.6931018301267216E-2</v>
      </c>
    </row>
    <row r="157" spans="1:4" x14ac:dyDescent="0.25">
      <c r="A157" s="3">
        <v>26268</v>
      </c>
      <c r="B157" s="2">
        <v>22.184000000000001</v>
      </c>
      <c r="C157" s="4">
        <f t="shared" si="15"/>
        <v>3.9371860433543571E-3</v>
      </c>
      <c r="D157" s="4">
        <f t="shared" si="16"/>
        <v>3.6393366035972985E-2</v>
      </c>
    </row>
    <row r="158" spans="1:4" x14ac:dyDescent="0.25">
      <c r="A158" s="3">
        <v>26299</v>
      </c>
      <c r="B158" s="2">
        <v>22.274999999999999</v>
      </c>
      <c r="C158" s="4">
        <f t="shared" si="15"/>
        <v>4.1020555355208987E-3</v>
      </c>
      <c r="D158" s="4">
        <f t="shared" si="16"/>
        <v>3.8461538461538325E-2</v>
      </c>
    </row>
    <row r="159" spans="1:4" x14ac:dyDescent="0.25">
      <c r="A159" s="3">
        <v>26330</v>
      </c>
      <c r="B159" s="2">
        <v>22.363</v>
      </c>
      <c r="C159" s="4">
        <f t="shared" si="15"/>
        <v>3.9506172839507414E-3</v>
      </c>
      <c r="D159" s="4">
        <f t="shared" si="16"/>
        <v>3.951099335285635E-2</v>
      </c>
    </row>
    <row r="160" spans="1:4" x14ac:dyDescent="0.25">
      <c r="A160" s="3">
        <v>26359</v>
      </c>
      <c r="B160" s="2">
        <v>22.395</v>
      </c>
      <c r="C160" s="4">
        <f t="shared" si="15"/>
        <v>1.4309350266064058E-3</v>
      </c>
      <c r="D160" s="4">
        <f t="shared" si="16"/>
        <v>3.7574128984432908E-2</v>
      </c>
    </row>
    <row r="161" spans="1:4" x14ac:dyDescent="0.25">
      <c r="A161" s="3">
        <v>26390</v>
      </c>
      <c r="B161" s="2">
        <v>22.428999999999998</v>
      </c>
      <c r="C161" s="4">
        <f t="shared" si="15"/>
        <v>1.5181960258985328E-3</v>
      </c>
      <c r="D161" s="4">
        <f t="shared" si="16"/>
        <v>3.5073145968895547E-2</v>
      </c>
    </row>
    <row r="162" spans="1:4" x14ac:dyDescent="0.25">
      <c r="A162" s="3">
        <v>26420</v>
      </c>
      <c r="B162" s="2">
        <v>22.478000000000002</v>
      </c>
      <c r="C162" s="4">
        <f t="shared" si="15"/>
        <v>2.1846716304785296E-3</v>
      </c>
      <c r="D162" s="4">
        <f t="shared" si="16"/>
        <v>3.3043797968656641E-2</v>
      </c>
    </row>
    <row r="163" spans="1:4" x14ac:dyDescent="0.25">
      <c r="A163" s="3">
        <v>26451</v>
      </c>
      <c r="B163" s="2">
        <v>22.513000000000002</v>
      </c>
      <c r="C163" s="4">
        <f t="shared" si="15"/>
        <v>1.5570780318534538E-3</v>
      </c>
      <c r="D163" s="4">
        <f t="shared" si="16"/>
        <v>3.0107526881720581E-2</v>
      </c>
    </row>
    <row r="164" spans="1:4" x14ac:dyDescent="0.25">
      <c r="A164" s="3">
        <v>26481</v>
      </c>
      <c r="B164" s="2">
        <v>22.593</v>
      </c>
      <c r="C164" s="4">
        <f t="shared" si="15"/>
        <v>3.5535024208235289E-3</v>
      </c>
      <c r="D164" s="4">
        <f t="shared" si="16"/>
        <v>3.0655535787601051E-2</v>
      </c>
    </row>
    <row r="165" spans="1:4" x14ac:dyDescent="0.25">
      <c r="A165" s="3">
        <v>26512</v>
      </c>
      <c r="B165" s="2">
        <v>22.658999999999999</v>
      </c>
      <c r="C165" s="4">
        <f t="shared" si="15"/>
        <v>2.9212587969724702E-3</v>
      </c>
      <c r="D165" s="4">
        <f t="shared" si="16"/>
        <v>3.0657266317944076E-2</v>
      </c>
    </row>
    <row r="166" spans="1:4" x14ac:dyDescent="0.25">
      <c r="A166" s="3">
        <v>26543</v>
      </c>
      <c r="B166" s="2">
        <v>22.76</v>
      </c>
      <c r="C166" s="4">
        <f t="shared" si="15"/>
        <v>4.4573899995588029E-3</v>
      </c>
      <c r="D166" s="4">
        <f t="shared" si="16"/>
        <v>3.3699700245253927E-2</v>
      </c>
    </row>
    <row r="167" spans="1:4" x14ac:dyDescent="0.25">
      <c r="A167" s="3">
        <v>26573</v>
      </c>
      <c r="B167" s="2">
        <v>22.786000000000001</v>
      </c>
      <c r="C167" s="4">
        <f t="shared" si="15"/>
        <v>1.1423550087872325E-3</v>
      </c>
      <c r="D167" s="4">
        <f t="shared" si="16"/>
        <v>3.3284962815164132E-2</v>
      </c>
    </row>
    <row r="168" spans="1:4" x14ac:dyDescent="0.25">
      <c r="A168" s="3">
        <v>26604</v>
      </c>
      <c r="B168" s="2">
        <v>22.853999999999999</v>
      </c>
      <c r="C168" s="4">
        <f t="shared" si="15"/>
        <v>2.9842885982620526E-3</v>
      </c>
      <c r="D168" s="4">
        <f t="shared" si="16"/>
        <v>3.4258044078381511E-2</v>
      </c>
    </row>
    <row r="169" spans="1:4" x14ac:dyDescent="0.25">
      <c r="A169" s="3">
        <v>26634</v>
      </c>
      <c r="B169" s="2">
        <v>22.927</v>
      </c>
      <c r="C169" s="4">
        <f t="shared" si="15"/>
        <v>3.1941892010152184E-3</v>
      </c>
      <c r="D169" s="4">
        <f t="shared" si="16"/>
        <v>3.3492607284529408E-2</v>
      </c>
    </row>
    <row r="170" spans="1:4" x14ac:dyDescent="0.25">
      <c r="A170" s="3">
        <v>26665</v>
      </c>
      <c r="B170" s="2">
        <v>22.995999999999999</v>
      </c>
      <c r="C170" s="4">
        <f t="shared" si="15"/>
        <v>3.0095520565271983E-3</v>
      </c>
      <c r="D170" s="4">
        <f t="shared" si="16"/>
        <v>3.2368125701458972E-2</v>
      </c>
    </row>
    <row r="171" spans="1:4" x14ac:dyDescent="0.25">
      <c r="A171" s="3">
        <v>26696</v>
      </c>
      <c r="B171" s="2">
        <v>23.117000000000001</v>
      </c>
      <c r="C171" s="4">
        <f t="shared" si="15"/>
        <v>5.2617846582014849E-3</v>
      </c>
      <c r="D171" s="4">
        <f t="shared" si="16"/>
        <v>3.3716406564414436E-2</v>
      </c>
    </row>
    <row r="172" spans="1:4" x14ac:dyDescent="0.25">
      <c r="A172" s="3">
        <v>26724</v>
      </c>
      <c r="B172" s="2">
        <v>23.28</v>
      </c>
      <c r="C172" s="4">
        <f t="shared" si="15"/>
        <v>7.0510879439373841E-3</v>
      </c>
      <c r="D172" s="4">
        <f t="shared" si="16"/>
        <v>3.9517749497655741E-2</v>
      </c>
    </row>
    <row r="173" spans="1:4" x14ac:dyDescent="0.25">
      <c r="A173" s="3">
        <v>26755</v>
      </c>
      <c r="B173" s="2">
        <v>23.454000000000001</v>
      </c>
      <c r="C173" s="4">
        <f t="shared" si="15"/>
        <v>7.4742268041236848E-3</v>
      </c>
      <c r="D173" s="4">
        <f t="shared" si="16"/>
        <v>4.5699763698782814E-2</v>
      </c>
    </row>
    <row r="174" spans="1:4" x14ac:dyDescent="0.25">
      <c r="A174" s="3">
        <v>26785</v>
      </c>
      <c r="B174" s="2">
        <v>23.568999999999999</v>
      </c>
      <c r="C174" s="4">
        <f t="shared" si="15"/>
        <v>4.9032148034449108E-3</v>
      </c>
      <c r="D174" s="4">
        <f t="shared" si="16"/>
        <v>4.8536346650057682E-2</v>
      </c>
    </row>
    <row r="175" spans="1:4" x14ac:dyDescent="0.25">
      <c r="A175" s="3">
        <v>26816</v>
      </c>
      <c r="B175" s="2">
        <v>23.704000000000001</v>
      </c>
      <c r="C175" s="4">
        <f t="shared" si="15"/>
        <v>5.7278628707200241E-3</v>
      </c>
      <c r="D175" s="4">
        <f t="shared" si="16"/>
        <v>5.29027672900102E-2</v>
      </c>
    </row>
    <row r="176" spans="1:4" x14ac:dyDescent="0.25">
      <c r="A176" s="3">
        <v>26846</v>
      </c>
      <c r="B176" s="2">
        <v>23.79</v>
      </c>
      <c r="C176" s="4">
        <f t="shared" si="15"/>
        <v>3.6280796490042455E-3</v>
      </c>
      <c r="D176" s="4">
        <f t="shared" si="16"/>
        <v>5.2981011817819557E-2</v>
      </c>
    </row>
    <row r="177" spans="1:4" x14ac:dyDescent="0.25">
      <c r="A177" s="3">
        <v>26877</v>
      </c>
      <c r="B177" s="2">
        <v>24.064</v>
      </c>
      <c r="C177" s="4">
        <f t="shared" si="15"/>
        <v>1.1517444304329549E-2</v>
      </c>
      <c r="D177" s="4">
        <f t="shared" si="16"/>
        <v>6.2006266825543888E-2</v>
      </c>
    </row>
    <row r="178" spans="1:4" x14ac:dyDescent="0.25">
      <c r="A178" s="3">
        <v>26908</v>
      </c>
      <c r="B178" s="2">
        <v>24.16</v>
      </c>
      <c r="C178" s="4">
        <f t="shared" si="15"/>
        <v>3.9893617021276029E-3</v>
      </c>
      <c r="D178" s="4">
        <f t="shared" si="16"/>
        <v>6.1511423550087763E-2</v>
      </c>
    </row>
    <row r="179" spans="1:4" x14ac:dyDescent="0.25">
      <c r="A179" s="3">
        <v>26938</v>
      </c>
      <c r="B179" s="2">
        <v>24.295999999999999</v>
      </c>
      <c r="C179" s="4">
        <f t="shared" si="15"/>
        <v>5.6291390728475665E-3</v>
      </c>
      <c r="D179" s="4">
        <f t="shared" si="16"/>
        <v>6.6268761520231534E-2</v>
      </c>
    </row>
    <row r="180" spans="1:4" x14ac:dyDescent="0.25">
      <c r="A180" s="3">
        <v>26969</v>
      </c>
      <c r="B180" s="2">
        <v>24.495000000000001</v>
      </c>
      <c r="C180" s="4">
        <f t="shared" si="15"/>
        <v>8.1906486664471423E-3</v>
      </c>
      <c r="D180" s="4">
        <f t="shared" si="16"/>
        <v>7.1803622998162231E-2</v>
      </c>
    </row>
    <row r="181" spans="1:4" x14ac:dyDescent="0.25">
      <c r="A181" s="3">
        <v>26999</v>
      </c>
      <c r="B181" s="2">
        <v>24.696999999999999</v>
      </c>
      <c r="C181" s="4">
        <f t="shared" si="15"/>
        <v>8.2465809348846175E-3</v>
      </c>
      <c r="D181" s="4">
        <f t="shared" si="16"/>
        <v>7.7201552754394331E-2</v>
      </c>
    </row>
    <row r="182" spans="1:4" x14ac:dyDescent="0.25">
      <c r="A182" s="3">
        <v>27030</v>
      </c>
      <c r="B182" s="2">
        <v>24.934000000000001</v>
      </c>
      <c r="C182" s="4">
        <f t="shared" si="15"/>
        <v>9.5963072437947883E-3</v>
      </c>
      <c r="D182" s="4">
        <f t="shared" si="16"/>
        <v>8.4275526178466009E-2</v>
      </c>
    </row>
    <row r="183" spans="1:4" x14ac:dyDescent="0.25">
      <c r="A183" s="3">
        <v>27061</v>
      </c>
      <c r="B183" s="2">
        <v>25.224</v>
      </c>
      <c r="C183" s="4">
        <f t="shared" si="15"/>
        <v>1.163070506136199E-2</v>
      </c>
      <c r="D183" s="4">
        <f t="shared" si="16"/>
        <v>9.1145044772245498E-2</v>
      </c>
    </row>
    <row r="184" spans="1:4" x14ac:dyDescent="0.25">
      <c r="A184" s="3">
        <v>27089</v>
      </c>
      <c r="B184" s="2">
        <v>25.516999999999999</v>
      </c>
      <c r="C184" s="4">
        <f t="shared" si="15"/>
        <v>1.161592134475109E-2</v>
      </c>
      <c r="D184" s="4">
        <f t="shared" si="16"/>
        <v>9.6091065292096101E-2</v>
      </c>
    </row>
    <row r="185" spans="1:4" x14ac:dyDescent="0.25">
      <c r="A185" s="3">
        <v>27120</v>
      </c>
      <c r="B185" s="2">
        <v>25.696999999999999</v>
      </c>
      <c r="C185" s="4">
        <f t="shared" si="15"/>
        <v>7.0541207822236718E-3</v>
      </c>
      <c r="D185" s="4">
        <f t="shared" si="16"/>
        <v>9.5634006992410647E-2</v>
      </c>
    </row>
    <row r="186" spans="1:4" x14ac:dyDescent="0.25">
      <c r="A186" s="3">
        <v>27150</v>
      </c>
      <c r="B186" s="2">
        <v>25.95</v>
      </c>
      <c r="C186" s="4">
        <f t="shared" si="15"/>
        <v>9.8455072576566494E-3</v>
      </c>
      <c r="D186" s="4">
        <f t="shared" si="16"/>
        <v>0.10102252959395819</v>
      </c>
    </row>
    <row r="187" spans="1:4" x14ac:dyDescent="0.25">
      <c r="A187" s="3">
        <v>27181</v>
      </c>
      <c r="B187" s="2">
        <v>26.17</v>
      </c>
      <c r="C187" s="4">
        <f t="shared" si="15"/>
        <v>8.4778420038535973E-3</v>
      </c>
      <c r="D187" s="4">
        <f t="shared" si="16"/>
        <v>0.10403307458656763</v>
      </c>
    </row>
    <row r="188" spans="1:4" x14ac:dyDescent="0.25">
      <c r="A188" s="3">
        <v>27211</v>
      </c>
      <c r="B188" s="2">
        <v>26.363</v>
      </c>
      <c r="C188" s="4">
        <f t="shared" si="15"/>
        <v>7.3748567061520109E-3</v>
      </c>
      <c r="D188" s="4">
        <f t="shared" si="16"/>
        <v>0.1081546868432115</v>
      </c>
    </row>
    <row r="189" spans="1:4" x14ac:dyDescent="0.25">
      <c r="A189" s="3">
        <v>27242</v>
      </c>
      <c r="B189" s="2">
        <v>26.638999999999999</v>
      </c>
      <c r="C189" s="4">
        <f t="shared" si="15"/>
        <v>1.0469218222508792E-2</v>
      </c>
      <c r="D189" s="4">
        <f t="shared" si="16"/>
        <v>0.10700631648936176</v>
      </c>
    </row>
    <row r="190" spans="1:4" x14ac:dyDescent="0.25">
      <c r="A190" s="3">
        <v>27273</v>
      </c>
      <c r="B190" s="2">
        <v>26.916</v>
      </c>
      <c r="C190" s="4">
        <f t="shared" si="15"/>
        <v>1.0398288224032548E-2</v>
      </c>
      <c r="D190" s="4">
        <f t="shared" si="16"/>
        <v>0.11407284768211912</v>
      </c>
    </row>
    <row r="191" spans="1:4" x14ac:dyDescent="0.25">
      <c r="A191" s="3">
        <v>27303</v>
      </c>
      <c r="B191" s="2">
        <v>27.108000000000001</v>
      </c>
      <c r="C191" s="4">
        <f t="shared" si="15"/>
        <v>7.1333036112348758E-3</v>
      </c>
      <c r="D191" s="4">
        <f t="shared" si="16"/>
        <v>0.11573921633190665</v>
      </c>
    </row>
    <row r="192" spans="1:4" x14ac:dyDescent="0.25">
      <c r="A192" s="3">
        <v>27334</v>
      </c>
      <c r="B192" s="2">
        <v>27.312000000000001</v>
      </c>
      <c r="C192" s="4">
        <f t="shared" si="15"/>
        <v>7.5254537405931021E-3</v>
      </c>
      <c r="D192" s="4">
        <f t="shared" si="16"/>
        <v>0.11500306184935694</v>
      </c>
    </row>
    <row r="193" spans="1:4" x14ac:dyDescent="0.25">
      <c r="A193" s="3">
        <v>27364</v>
      </c>
      <c r="B193" s="2">
        <v>27.527999999999999</v>
      </c>
      <c r="C193" s="4">
        <f t="shared" si="15"/>
        <v>7.9086115992970107E-3</v>
      </c>
      <c r="D193" s="4">
        <f t="shared" si="16"/>
        <v>0.114629307203304</v>
      </c>
    </row>
    <row r="194" spans="1:4" x14ac:dyDescent="0.25">
      <c r="A194" s="3">
        <v>27395</v>
      </c>
      <c r="B194" s="2">
        <v>27.698</v>
      </c>
      <c r="C194" s="4">
        <f t="shared" si="15"/>
        <v>6.1755303690789187E-3</v>
      </c>
      <c r="D194" s="4">
        <f t="shared" si="16"/>
        <v>0.11085265099863628</v>
      </c>
    </row>
    <row r="195" spans="1:4" x14ac:dyDescent="0.25">
      <c r="A195" s="3">
        <v>27426</v>
      </c>
      <c r="B195" s="2">
        <v>27.849</v>
      </c>
      <c r="C195" s="4">
        <f t="shared" si="15"/>
        <v>5.4516571593616892E-3</v>
      </c>
      <c r="D195" s="4">
        <f t="shared" si="16"/>
        <v>0.10406755470980023</v>
      </c>
    </row>
    <row r="196" spans="1:4" x14ac:dyDescent="0.25">
      <c r="A196" s="3">
        <v>27454</v>
      </c>
      <c r="B196" s="2">
        <v>27.943000000000001</v>
      </c>
      <c r="C196" s="4">
        <f t="shared" ref="C196:C259" si="17">B196/B195-1</f>
        <v>3.3753456138461146E-3</v>
      </c>
      <c r="D196" s="4">
        <f t="shared" si="16"/>
        <v>9.5073872320413866E-2</v>
      </c>
    </row>
    <row r="197" spans="1:4" x14ac:dyDescent="0.25">
      <c r="A197" s="3">
        <v>27485</v>
      </c>
      <c r="B197" s="2">
        <v>28.039000000000001</v>
      </c>
      <c r="C197" s="4">
        <f t="shared" si="17"/>
        <v>3.4355652578463847E-3</v>
      </c>
      <c r="D197" s="4">
        <f t="shared" si="16"/>
        <v>9.1139043468109193E-2</v>
      </c>
    </row>
    <row r="198" spans="1:4" x14ac:dyDescent="0.25">
      <c r="A198" s="3">
        <v>27515</v>
      </c>
      <c r="B198" s="2">
        <v>28.15</v>
      </c>
      <c r="C198" s="4">
        <f t="shared" si="17"/>
        <v>3.9587717108311438E-3</v>
      </c>
      <c r="D198" s="4">
        <f t="shared" si="16"/>
        <v>8.4778420038535529E-2</v>
      </c>
    </row>
    <row r="199" spans="1:4" x14ac:dyDescent="0.25">
      <c r="A199" s="3">
        <v>27546</v>
      </c>
      <c r="B199" s="2">
        <v>28.326000000000001</v>
      </c>
      <c r="C199" s="4">
        <f t="shared" si="17"/>
        <v>6.2522202486678946E-3</v>
      </c>
      <c r="D199" s="4">
        <f t="shared" si="16"/>
        <v>8.2384409629346456E-2</v>
      </c>
    </row>
    <row r="200" spans="1:4" x14ac:dyDescent="0.25">
      <c r="A200" s="3">
        <v>27576</v>
      </c>
      <c r="B200" s="2">
        <v>28.568999999999999</v>
      </c>
      <c r="C200" s="4">
        <f t="shared" si="17"/>
        <v>8.5786909553060564E-3</v>
      </c>
      <c r="D200" s="4">
        <f t="shared" si="16"/>
        <v>8.3677881879907323E-2</v>
      </c>
    </row>
    <row r="201" spans="1:4" x14ac:dyDescent="0.25">
      <c r="A201" s="3">
        <v>27607</v>
      </c>
      <c r="B201" s="2">
        <v>28.693000000000001</v>
      </c>
      <c r="C201" s="4">
        <f t="shared" si="17"/>
        <v>4.3403689313592508E-3</v>
      </c>
      <c r="D201" s="4">
        <f t="shared" si="16"/>
        <v>7.7104996433800199E-2</v>
      </c>
    </row>
    <row r="202" spans="1:4" x14ac:dyDescent="0.25">
      <c r="A202" s="3">
        <v>27638</v>
      </c>
      <c r="B202" s="2">
        <v>28.835000000000001</v>
      </c>
      <c r="C202" s="4">
        <f t="shared" si="17"/>
        <v>4.9489422507231762E-3</v>
      </c>
      <c r="D202" s="4">
        <f t="shared" si="16"/>
        <v>7.1295883489374434E-2</v>
      </c>
    </row>
    <row r="203" spans="1:4" x14ac:dyDescent="0.25">
      <c r="A203" s="3">
        <v>27668</v>
      </c>
      <c r="B203" s="2">
        <v>29.003</v>
      </c>
      <c r="C203" s="4">
        <f t="shared" si="17"/>
        <v>5.8262528177561723E-3</v>
      </c>
      <c r="D203" s="4">
        <f t="shared" si="16"/>
        <v>6.9905562933451293E-2</v>
      </c>
    </row>
    <row r="204" spans="1:4" x14ac:dyDescent="0.25">
      <c r="A204" s="3">
        <v>27699</v>
      </c>
      <c r="B204" s="2">
        <v>29.189</v>
      </c>
      <c r="C204" s="4">
        <f t="shared" si="17"/>
        <v>6.4131296762404144E-3</v>
      </c>
      <c r="D204" s="4">
        <f t="shared" si="16"/>
        <v>6.8724370240187405E-2</v>
      </c>
    </row>
    <row r="205" spans="1:4" x14ac:dyDescent="0.25">
      <c r="A205" s="3">
        <v>27729</v>
      </c>
      <c r="B205" s="2">
        <v>29.35</v>
      </c>
      <c r="C205" s="4">
        <f t="shared" si="17"/>
        <v>5.5157764911439866E-3</v>
      </c>
      <c r="D205" s="4">
        <f t="shared" si="16"/>
        <v>6.6187154896832467E-2</v>
      </c>
    </row>
    <row r="206" spans="1:4" x14ac:dyDescent="0.25">
      <c r="A206" s="3">
        <v>27760</v>
      </c>
      <c r="B206" s="2">
        <v>29.462</v>
      </c>
      <c r="C206" s="4">
        <f t="shared" si="17"/>
        <v>3.8160136286200519E-3</v>
      </c>
      <c r="D206" s="4">
        <f t="shared" si="16"/>
        <v>6.36869088020795E-2</v>
      </c>
    </row>
    <row r="207" spans="1:4" x14ac:dyDescent="0.25">
      <c r="A207" s="3">
        <v>27791</v>
      </c>
      <c r="B207" s="2">
        <v>29.5</v>
      </c>
      <c r="C207" s="4">
        <f t="shared" si="17"/>
        <v>1.2897970266785297E-3</v>
      </c>
      <c r="D207" s="4">
        <f t="shared" ref="D207:D270" si="18">B207/B195-1</f>
        <v>5.9283995834679803E-2</v>
      </c>
    </row>
    <row r="208" spans="1:4" x14ac:dyDescent="0.25">
      <c r="A208" s="3">
        <v>27820</v>
      </c>
      <c r="B208" s="2">
        <v>29.544</v>
      </c>
      <c r="C208" s="4">
        <f t="shared" si="17"/>
        <v>1.4915254237288789E-3</v>
      </c>
      <c r="D208" s="4">
        <f t="shared" si="18"/>
        <v>5.7295208102208006E-2</v>
      </c>
    </row>
    <row r="209" spans="1:4" x14ac:dyDescent="0.25">
      <c r="A209" s="3">
        <v>27851</v>
      </c>
      <c r="B209" s="2">
        <v>29.611000000000001</v>
      </c>
      <c r="C209" s="4">
        <f t="shared" si="17"/>
        <v>2.2678039534254069E-3</v>
      </c>
      <c r="D209" s="4">
        <f t="shared" si="18"/>
        <v>5.6064766931773535E-2</v>
      </c>
    </row>
    <row r="210" spans="1:4" x14ac:dyDescent="0.25">
      <c r="A210" s="3">
        <v>27881</v>
      </c>
      <c r="B210" s="2">
        <v>29.751999999999999</v>
      </c>
      <c r="C210" s="4">
        <f t="shared" si="17"/>
        <v>4.7617439465064137E-3</v>
      </c>
      <c r="D210" s="4">
        <f t="shared" si="18"/>
        <v>5.6909413854351776E-2</v>
      </c>
    </row>
    <row r="211" spans="1:4" x14ac:dyDescent="0.25">
      <c r="A211" s="3">
        <v>27912</v>
      </c>
      <c r="B211" s="2">
        <v>29.882000000000001</v>
      </c>
      <c r="C211" s="4">
        <f t="shared" si="17"/>
        <v>4.3694541543426446E-3</v>
      </c>
      <c r="D211" s="4">
        <f t="shared" si="18"/>
        <v>5.4931864717927104E-2</v>
      </c>
    </row>
    <row r="212" spans="1:4" x14ac:dyDescent="0.25">
      <c r="A212" s="3">
        <v>27942</v>
      </c>
      <c r="B212" s="2">
        <v>30.033000000000001</v>
      </c>
      <c r="C212" s="4">
        <f t="shared" si="17"/>
        <v>5.053209289873406E-3</v>
      </c>
      <c r="D212" s="4">
        <f t="shared" si="18"/>
        <v>5.1244355770240446E-2</v>
      </c>
    </row>
    <row r="213" spans="1:4" x14ac:dyDescent="0.25">
      <c r="A213" s="3">
        <v>27973</v>
      </c>
      <c r="B213" s="2">
        <v>30.199000000000002</v>
      </c>
      <c r="C213" s="4">
        <f t="shared" si="17"/>
        <v>5.5272533546433245E-3</v>
      </c>
      <c r="D213" s="4">
        <f t="shared" si="18"/>
        <v>5.2486669222458371E-2</v>
      </c>
    </row>
    <row r="214" spans="1:4" x14ac:dyDescent="0.25">
      <c r="A214" s="3">
        <v>28004</v>
      </c>
      <c r="B214" s="2">
        <v>30.369</v>
      </c>
      <c r="C214" s="4">
        <f t="shared" si="17"/>
        <v>5.6293254743533527E-3</v>
      </c>
      <c r="D214" s="4">
        <f t="shared" si="18"/>
        <v>5.3199237038321412E-2</v>
      </c>
    </row>
    <row r="215" spans="1:4" x14ac:dyDescent="0.25">
      <c r="A215" s="3">
        <v>28034</v>
      </c>
      <c r="B215" s="2">
        <v>30.527999999999999</v>
      </c>
      <c r="C215" s="4">
        <f t="shared" si="17"/>
        <v>5.2356020942407877E-3</v>
      </c>
      <c r="D215" s="4">
        <f t="shared" si="18"/>
        <v>5.2580767506809512E-2</v>
      </c>
    </row>
    <row r="216" spans="1:4" x14ac:dyDescent="0.25">
      <c r="A216" s="3">
        <v>28065</v>
      </c>
      <c r="B216" s="2">
        <v>30.667000000000002</v>
      </c>
      <c r="C216" s="4">
        <f t="shared" si="17"/>
        <v>4.5531970649896891E-3</v>
      </c>
      <c r="D216" s="4">
        <f t="shared" si="18"/>
        <v>5.0635513378327612E-2</v>
      </c>
    </row>
    <row r="217" spans="1:4" x14ac:dyDescent="0.25">
      <c r="A217" s="3">
        <v>28095</v>
      </c>
      <c r="B217" s="2">
        <v>30.838999999999999</v>
      </c>
      <c r="C217" s="4">
        <f t="shared" si="17"/>
        <v>5.6086346887533889E-3</v>
      </c>
      <c r="D217" s="4">
        <f t="shared" si="18"/>
        <v>5.0732538330493959E-2</v>
      </c>
    </row>
    <row r="218" spans="1:4" x14ac:dyDescent="0.25">
      <c r="A218" s="3">
        <v>28126</v>
      </c>
      <c r="B218" s="2">
        <v>31.016999999999999</v>
      </c>
      <c r="C218" s="4">
        <f t="shared" si="17"/>
        <v>5.7719121891113279E-3</v>
      </c>
      <c r="D218" s="4">
        <f t="shared" si="18"/>
        <v>5.2779852012762252E-2</v>
      </c>
    </row>
    <row r="219" spans="1:4" x14ac:dyDescent="0.25">
      <c r="A219" s="3">
        <v>28157</v>
      </c>
      <c r="B219" s="2">
        <v>31.26</v>
      </c>
      <c r="C219" s="4">
        <f t="shared" si="17"/>
        <v>7.834413386207606E-3</v>
      </c>
      <c r="D219" s="4">
        <f t="shared" si="18"/>
        <v>5.966101694915249E-2</v>
      </c>
    </row>
    <row r="220" spans="1:4" x14ac:dyDescent="0.25">
      <c r="A220" s="3">
        <v>28185</v>
      </c>
      <c r="B220" s="2">
        <v>31.417000000000002</v>
      </c>
      <c r="C220" s="4">
        <f t="shared" si="17"/>
        <v>5.0223928342929547E-3</v>
      </c>
      <c r="D220" s="4">
        <f t="shared" si="18"/>
        <v>6.3396967235310075E-2</v>
      </c>
    </row>
    <row r="221" spans="1:4" x14ac:dyDescent="0.25">
      <c r="A221" s="3">
        <v>28216</v>
      </c>
      <c r="B221" s="2">
        <v>31.6</v>
      </c>
      <c r="C221" s="4">
        <f t="shared" si="17"/>
        <v>5.8248718846485303E-3</v>
      </c>
      <c r="D221" s="4">
        <f t="shared" si="18"/>
        <v>6.7170983756036584E-2</v>
      </c>
    </row>
    <row r="222" spans="1:4" x14ac:dyDescent="0.25">
      <c r="A222" s="3">
        <v>28246</v>
      </c>
      <c r="B222" s="2">
        <v>31.76</v>
      </c>
      <c r="C222" s="4">
        <f t="shared" si="17"/>
        <v>5.0632911392405333E-3</v>
      </c>
      <c r="D222" s="4">
        <f t="shared" si="18"/>
        <v>6.7491261091691346E-2</v>
      </c>
    </row>
    <row r="223" spans="1:4" x14ac:dyDescent="0.25">
      <c r="A223" s="3">
        <v>28277</v>
      </c>
      <c r="B223" s="2">
        <v>31.937000000000001</v>
      </c>
      <c r="C223" s="4">
        <f t="shared" si="17"/>
        <v>5.5730478589419707E-3</v>
      </c>
      <c r="D223" s="4">
        <f t="shared" si="18"/>
        <v>6.8770497289338151E-2</v>
      </c>
    </row>
    <row r="224" spans="1:4" x14ac:dyDescent="0.25">
      <c r="A224" s="3">
        <v>28307</v>
      </c>
      <c r="B224" s="2">
        <v>32.103000000000002</v>
      </c>
      <c r="C224" s="4">
        <f t="shared" si="17"/>
        <v>5.1977330369163965E-3</v>
      </c>
      <c r="D224" s="4">
        <f t="shared" si="18"/>
        <v>6.8924183398261896E-2</v>
      </c>
    </row>
    <row r="225" spans="1:4" x14ac:dyDescent="0.25">
      <c r="A225" s="3">
        <v>28338</v>
      </c>
      <c r="B225" s="2">
        <v>32.253</v>
      </c>
      <c r="C225" s="4">
        <f t="shared" si="17"/>
        <v>4.6724605177086431E-3</v>
      </c>
      <c r="D225" s="4">
        <f t="shared" si="18"/>
        <v>6.8015497201894037E-2</v>
      </c>
    </row>
    <row r="226" spans="1:4" x14ac:dyDescent="0.25">
      <c r="A226" s="3">
        <v>28369</v>
      </c>
      <c r="B226" s="2">
        <v>32.374000000000002</v>
      </c>
      <c r="C226" s="4">
        <f t="shared" si="17"/>
        <v>3.7515889994730323E-3</v>
      </c>
      <c r="D226" s="4">
        <f t="shared" si="18"/>
        <v>6.6021271691527605E-2</v>
      </c>
    </row>
    <row r="227" spans="1:4" x14ac:dyDescent="0.25">
      <c r="A227" s="3">
        <v>28399</v>
      </c>
      <c r="B227" s="2">
        <v>32.524000000000001</v>
      </c>
      <c r="C227" s="4">
        <f t="shared" si="17"/>
        <v>4.6333477481930174E-3</v>
      </c>
      <c r="D227" s="4">
        <f t="shared" si="18"/>
        <v>6.5382599580712908E-2</v>
      </c>
    </row>
    <row r="228" spans="1:4" x14ac:dyDescent="0.25">
      <c r="A228" s="3">
        <v>28430</v>
      </c>
      <c r="B228" s="2">
        <v>32.712000000000003</v>
      </c>
      <c r="C228" s="4">
        <f t="shared" si="17"/>
        <v>5.7803468208093012E-3</v>
      </c>
      <c r="D228" s="4">
        <f t="shared" si="18"/>
        <v>6.6684057781980721E-2</v>
      </c>
    </row>
    <row r="229" spans="1:4" x14ac:dyDescent="0.25">
      <c r="A229" s="3">
        <v>28460</v>
      </c>
      <c r="B229" s="2">
        <v>32.869999999999997</v>
      </c>
      <c r="C229" s="4">
        <f t="shared" si="17"/>
        <v>4.8300317926142089E-3</v>
      </c>
      <c r="D229" s="4">
        <f t="shared" si="18"/>
        <v>6.5858166607217994E-2</v>
      </c>
    </row>
    <row r="230" spans="1:4" x14ac:dyDescent="0.25">
      <c r="A230" s="3">
        <v>28491</v>
      </c>
      <c r="B230" s="2">
        <v>33.064</v>
      </c>
      <c r="C230" s="4">
        <f t="shared" si="17"/>
        <v>5.9020383328263204E-3</v>
      </c>
      <c r="D230" s="4">
        <f t="shared" si="18"/>
        <v>6.5996066673114751E-2</v>
      </c>
    </row>
    <row r="231" spans="1:4" x14ac:dyDescent="0.25">
      <c r="A231" s="3">
        <v>28522</v>
      </c>
      <c r="B231" s="2">
        <v>33.218000000000004</v>
      </c>
      <c r="C231" s="4">
        <f t="shared" si="17"/>
        <v>4.6576336801356089E-3</v>
      </c>
      <c r="D231" s="4">
        <f t="shared" si="18"/>
        <v>6.2635956493922063E-2</v>
      </c>
    </row>
    <row r="232" spans="1:4" x14ac:dyDescent="0.25">
      <c r="A232" s="3">
        <v>28550</v>
      </c>
      <c r="B232" s="2">
        <v>33.433</v>
      </c>
      <c r="C232" s="4">
        <f t="shared" si="17"/>
        <v>6.472394484917654E-3</v>
      </c>
      <c r="D232" s="4">
        <f t="shared" si="18"/>
        <v>6.4169080434159698E-2</v>
      </c>
    </row>
    <row r="233" spans="1:4" x14ac:dyDescent="0.25">
      <c r="A233" s="3">
        <v>28581</v>
      </c>
      <c r="B233" s="2">
        <v>33.686</v>
      </c>
      <c r="C233" s="4">
        <f t="shared" si="17"/>
        <v>7.5673735530763508E-3</v>
      </c>
      <c r="D233" s="4">
        <f t="shared" si="18"/>
        <v>6.6012658227847965E-2</v>
      </c>
    </row>
    <row r="234" spans="1:4" x14ac:dyDescent="0.25">
      <c r="A234" s="3">
        <v>28611</v>
      </c>
      <c r="B234" s="2">
        <v>33.927</v>
      </c>
      <c r="C234" s="4">
        <f t="shared" si="17"/>
        <v>7.1543074274178498E-3</v>
      </c>
      <c r="D234" s="4">
        <f t="shared" si="18"/>
        <v>6.8230478589420551E-2</v>
      </c>
    </row>
    <row r="235" spans="1:4" x14ac:dyDescent="0.25">
      <c r="A235" s="3">
        <v>28642</v>
      </c>
      <c r="B235" s="2">
        <v>34.149000000000001</v>
      </c>
      <c r="C235" s="4">
        <f t="shared" si="17"/>
        <v>6.5434609602972316E-3</v>
      </c>
      <c r="D235" s="4">
        <f t="shared" si="18"/>
        <v>6.9261358299151476E-2</v>
      </c>
    </row>
    <row r="236" spans="1:4" x14ac:dyDescent="0.25">
      <c r="A236" s="3">
        <v>28672</v>
      </c>
      <c r="B236" s="2">
        <v>34.335999999999999</v>
      </c>
      <c r="C236" s="4">
        <f t="shared" si="17"/>
        <v>5.4760022255408991E-3</v>
      </c>
      <c r="D236" s="4">
        <f t="shared" si="18"/>
        <v>6.9557362240288967E-2</v>
      </c>
    </row>
    <row r="237" spans="1:4" x14ac:dyDescent="0.25">
      <c r="A237" s="3">
        <v>28703</v>
      </c>
      <c r="B237" s="2">
        <v>34.509</v>
      </c>
      <c r="C237" s="4">
        <f t="shared" si="17"/>
        <v>5.0384436160297863E-3</v>
      </c>
      <c r="D237" s="4">
        <f t="shared" si="18"/>
        <v>6.9946981676123121E-2</v>
      </c>
    </row>
    <row r="238" spans="1:4" x14ac:dyDescent="0.25">
      <c r="A238" s="3">
        <v>28734</v>
      </c>
      <c r="B238" s="2">
        <v>34.706000000000003</v>
      </c>
      <c r="C238" s="4">
        <f t="shared" si="17"/>
        <v>5.7086557130023863E-3</v>
      </c>
      <c r="D238" s="4">
        <f t="shared" si="18"/>
        <v>7.2033112991907178E-2</v>
      </c>
    </row>
    <row r="239" spans="1:4" x14ac:dyDescent="0.25">
      <c r="A239" s="3">
        <v>28764</v>
      </c>
      <c r="B239" s="2">
        <v>34.981000000000002</v>
      </c>
      <c r="C239" s="4">
        <f t="shared" si="17"/>
        <v>7.923701953552742E-3</v>
      </c>
      <c r="D239" s="4">
        <f t="shared" si="18"/>
        <v>7.5544213503874191E-2</v>
      </c>
    </row>
    <row r="240" spans="1:4" x14ac:dyDescent="0.25">
      <c r="A240" s="3">
        <v>28795</v>
      </c>
      <c r="B240" s="2">
        <v>35.18</v>
      </c>
      <c r="C240" s="4">
        <f t="shared" si="17"/>
        <v>5.6888024927816971E-3</v>
      </c>
      <c r="D240" s="4">
        <f t="shared" si="18"/>
        <v>7.5446319393494665E-2</v>
      </c>
    </row>
    <row r="241" spans="1:4" x14ac:dyDescent="0.25">
      <c r="A241" s="3">
        <v>28825</v>
      </c>
      <c r="B241" s="2">
        <v>35.344999999999999</v>
      </c>
      <c r="C241" s="4">
        <f t="shared" si="17"/>
        <v>4.6901648664012807E-3</v>
      </c>
      <c r="D241" s="4">
        <f t="shared" si="18"/>
        <v>7.5296623060541634E-2</v>
      </c>
    </row>
    <row r="242" spans="1:4" x14ac:dyDescent="0.25">
      <c r="A242" s="3">
        <v>28856</v>
      </c>
      <c r="B242" s="2">
        <v>35.610999999999997</v>
      </c>
      <c r="C242" s="4">
        <f t="shared" si="17"/>
        <v>7.5258169472343095E-3</v>
      </c>
      <c r="D242" s="4">
        <f t="shared" si="18"/>
        <v>7.7032421969513543E-2</v>
      </c>
    </row>
    <row r="243" spans="1:4" x14ac:dyDescent="0.25">
      <c r="A243" s="3">
        <v>28887</v>
      </c>
      <c r="B243" s="2">
        <v>35.802</v>
      </c>
      <c r="C243" s="4">
        <f t="shared" si="17"/>
        <v>5.3635112746062141E-3</v>
      </c>
      <c r="D243" s="4">
        <f t="shared" si="18"/>
        <v>7.7789150460593426E-2</v>
      </c>
    </row>
    <row r="244" spans="1:4" x14ac:dyDescent="0.25">
      <c r="A244" s="3">
        <v>28915</v>
      </c>
      <c r="B244" s="2">
        <v>36.081000000000003</v>
      </c>
      <c r="C244" s="4">
        <f t="shared" si="17"/>
        <v>7.792860734037399E-3</v>
      </c>
      <c r="D244" s="4">
        <f t="shared" si="18"/>
        <v>7.9203182484371748E-2</v>
      </c>
    </row>
    <row r="245" spans="1:4" x14ac:dyDescent="0.25">
      <c r="A245" s="3">
        <v>28946</v>
      </c>
      <c r="B245" s="2">
        <v>36.457000000000001</v>
      </c>
      <c r="C245" s="4">
        <f t="shared" si="17"/>
        <v>1.0420997200742743E-2</v>
      </c>
      <c r="D245" s="4">
        <f t="shared" si="18"/>
        <v>8.2259692453838351E-2</v>
      </c>
    </row>
    <row r="246" spans="1:4" x14ac:dyDescent="0.25">
      <c r="A246" s="3">
        <v>28976</v>
      </c>
      <c r="B246" s="2">
        <v>36.835000000000001</v>
      </c>
      <c r="C246" s="4">
        <f t="shared" si="17"/>
        <v>1.0368379186438847E-2</v>
      </c>
      <c r="D246" s="4">
        <f t="shared" si="18"/>
        <v>8.5713443570017978E-2</v>
      </c>
    </row>
    <row r="247" spans="1:4" x14ac:dyDescent="0.25">
      <c r="A247" s="3">
        <v>29007</v>
      </c>
      <c r="B247" s="2">
        <v>37.137999999999998</v>
      </c>
      <c r="C247" s="4">
        <f t="shared" si="17"/>
        <v>8.2258721324826034E-3</v>
      </c>
      <c r="D247" s="4">
        <f t="shared" si="18"/>
        <v>8.7528185305572492E-2</v>
      </c>
    </row>
    <row r="248" spans="1:4" x14ac:dyDescent="0.25">
      <c r="A248" s="3">
        <v>29037</v>
      </c>
      <c r="B248" s="2">
        <v>37.421999999999997</v>
      </c>
      <c r="C248" s="4">
        <f t="shared" si="17"/>
        <v>7.6471538585813903E-3</v>
      </c>
      <c r="D248" s="4">
        <f t="shared" si="18"/>
        <v>8.9876514445479838E-2</v>
      </c>
    </row>
    <row r="249" spans="1:4" x14ac:dyDescent="0.25">
      <c r="A249" s="3">
        <v>29068</v>
      </c>
      <c r="B249" s="2">
        <v>37.707999999999998</v>
      </c>
      <c r="C249" s="4">
        <f t="shared" si="17"/>
        <v>7.6425631981187347E-3</v>
      </c>
      <c r="D249" s="4">
        <f t="shared" si="18"/>
        <v>9.2700454953780209E-2</v>
      </c>
    </row>
    <row r="250" spans="1:4" x14ac:dyDescent="0.25">
      <c r="A250" s="3">
        <v>29099</v>
      </c>
      <c r="B250" s="2">
        <v>38.040999999999997</v>
      </c>
      <c r="C250" s="4">
        <f t="shared" si="17"/>
        <v>8.8310172907606344E-3</v>
      </c>
      <c r="D250" s="4">
        <f t="shared" si="18"/>
        <v>9.6092894600357193E-2</v>
      </c>
    </row>
    <row r="251" spans="1:4" x14ac:dyDescent="0.25">
      <c r="A251" s="3">
        <v>29129</v>
      </c>
      <c r="B251" s="2">
        <v>38.350999999999999</v>
      </c>
      <c r="C251" s="4">
        <f t="shared" si="17"/>
        <v>8.1491022843773742E-3</v>
      </c>
      <c r="D251" s="4">
        <f t="shared" si="18"/>
        <v>9.6338012063691636E-2</v>
      </c>
    </row>
    <row r="252" spans="1:4" x14ac:dyDescent="0.25">
      <c r="A252" s="3">
        <v>29160</v>
      </c>
      <c r="B252" s="2">
        <v>38.616999999999997</v>
      </c>
      <c r="C252" s="4">
        <f t="shared" si="17"/>
        <v>6.9359338739536369E-3</v>
      </c>
      <c r="D252" s="4">
        <f t="shared" si="18"/>
        <v>9.7697555429220984E-2</v>
      </c>
    </row>
    <row r="253" spans="1:4" x14ac:dyDescent="0.25">
      <c r="A253" s="3">
        <v>29190</v>
      </c>
      <c r="B253" s="2">
        <v>38.942</v>
      </c>
      <c r="C253" s="4">
        <f t="shared" si="17"/>
        <v>8.4159825983376457E-3</v>
      </c>
      <c r="D253" s="4">
        <f t="shared" si="18"/>
        <v>0.10176828405715099</v>
      </c>
    </row>
    <row r="254" spans="1:4" x14ac:dyDescent="0.25">
      <c r="A254" s="3">
        <v>29221</v>
      </c>
      <c r="B254" s="2">
        <v>39.348999999999997</v>
      </c>
      <c r="C254" s="4">
        <f t="shared" si="17"/>
        <v>1.0451440603975071E-2</v>
      </c>
      <c r="D254" s="4">
        <f t="shared" si="18"/>
        <v>0.10496756620145464</v>
      </c>
    </row>
    <row r="255" spans="1:4" x14ac:dyDescent="0.25">
      <c r="A255" s="3">
        <v>29252</v>
      </c>
      <c r="B255" s="2">
        <v>39.776000000000003</v>
      </c>
      <c r="C255" s="4">
        <f t="shared" si="17"/>
        <v>1.0851609951968433E-2</v>
      </c>
      <c r="D255" s="4">
        <f t="shared" si="18"/>
        <v>0.11099938550918953</v>
      </c>
    </row>
    <row r="256" spans="1:4" x14ac:dyDescent="0.25">
      <c r="A256" s="3">
        <v>29281</v>
      </c>
      <c r="B256" s="2">
        <v>40.264000000000003</v>
      </c>
      <c r="C256" s="4">
        <f t="shared" si="17"/>
        <v>1.2268704746580816E-2</v>
      </c>
      <c r="D256" s="4">
        <f t="shared" si="18"/>
        <v>0.1159335938582633</v>
      </c>
    </row>
    <row r="257" spans="1:4" x14ac:dyDescent="0.25">
      <c r="A257" s="3">
        <v>29312</v>
      </c>
      <c r="B257" s="2">
        <v>40.475000000000001</v>
      </c>
      <c r="C257" s="4">
        <f t="shared" si="17"/>
        <v>5.2404132724022112E-3</v>
      </c>
      <c r="D257" s="4">
        <f t="shared" si="18"/>
        <v>0.11021203061140517</v>
      </c>
    </row>
    <row r="258" spans="1:4" x14ac:dyDescent="0.25">
      <c r="A258" s="3">
        <v>29342</v>
      </c>
      <c r="B258" s="2">
        <v>40.79</v>
      </c>
      <c r="C258" s="4">
        <f t="shared" si="17"/>
        <v>7.7825818406422886E-3</v>
      </c>
      <c r="D258" s="4">
        <f t="shared" si="18"/>
        <v>0.10737070720781849</v>
      </c>
    </row>
    <row r="259" spans="1:4" x14ac:dyDescent="0.25">
      <c r="A259" s="3">
        <v>29373</v>
      </c>
      <c r="B259" s="2">
        <v>41.046999999999997</v>
      </c>
      <c r="C259" s="4">
        <f t="shared" si="17"/>
        <v>6.3005638636919326E-3</v>
      </c>
      <c r="D259" s="4">
        <f t="shared" si="18"/>
        <v>0.10525607194787012</v>
      </c>
    </row>
    <row r="260" spans="1:4" x14ac:dyDescent="0.25">
      <c r="A260" s="3">
        <v>29403</v>
      </c>
      <c r="B260" s="2">
        <v>41.365000000000002</v>
      </c>
      <c r="C260" s="4">
        <f t="shared" ref="C260:C323" si="19">B260/B259-1</f>
        <v>7.7472166053549341E-3</v>
      </c>
      <c r="D260" s="4">
        <f t="shared" si="18"/>
        <v>0.10536582758805002</v>
      </c>
    </row>
    <row r="261" spans="1:4" x14ac:dyDescent="0.25">
      <c r="A261" s="3">
        <v>29434</v>
      </c>
      <c r="B261" s="2">
        <v>41.710999999999999</v>
      </c>
      <c r="C261" s="4">
        <f t="shared" si="19"/>
        <v>8.3645594101291465E-3</v>
      </c>
      <c r="D261" s="4">
        <f t="shared" si="18"/>
        <v>0.10615784448923304</v>
      </c>
    </row>
    <row r="262" spans="1:4" x14ac:dyDescent="0.25">
      <c r="A262" s="3">
        <v>29465</v>
      </c>
      <c r="B262" s="2">
        <v>42.095999999999997</v>
      </c>
      <c r="C262" s="4">
        <f t="shared" si="19"/>
        <v>9.2301790894486757E-3</v>
      </c>
      <c r="D262" s="4">
        <f t="shared" si="18"/>
        <v>0.10659551536500089</v>
      </c>
    </row>
    <row r="263" spans="1:4" x14ac:dyDescent="0.25">
      <c r="A263" s="3">
        <v>29495</v>
      </c>
      <c r="B263" s="2">
        <v>42.433999999999997</v>
      </c>
      <c r="C263" s="4">
        <f t="shared" si="19"/>
        <v>8.0292664386165669E-3</v>
      </c>
      <c r="D263" s="4">
        <f t="shared" si="18"/>
        <v>0.10646397747125236</v>
      </c>
    </row>
    <row r="264" spans="1:4" x14ac:dyDescent="0.25">
      <c r="A264" s="3">
        <v>29526</v>
      </c>
      <c r="B264" s="2">
        <v>42.779000000000003</v>
      </c>
      <c r="C264" s="4">
        <f t="shared" si="19"/>
        <v>8.1302728943772884E-3</v>
      </c>
      <c r="D264" s="4">
        <f t="shared" si="18"/>
        <v>0.10777636792086409</v>
      </c>
    </row>
    <row r="265" spans="1:4" x14ac:dyDescent="0.25">
      <c r="A265" s="3">
        <v>29556</v>
      </c>
      <c r="B265" s="2">
        <v>43.057000000000002</v>
      </c>
      <c r="C265" s="4">
        <f t="shared" si="19"/>
        <v>6.4985156268262401E-3</v>
      </c>
      <c r="D265" s="4">
        <f t="shared" si="18"/>
        <v>0.10566997072569473</v>
      </c>
    </row>
    <row r="266" spans="1:4" x14ac:dyDescent="0.25">
      <c r="A266" s="3">
        <v>29587</v>
      </c>
      <c r="B266" s="2">
        <v>43.47</v>
      </c>
      <c r="C266" s="4">
        <f t="shared" si="19"/>
        <v>9.5919362705250144E-3</v>
      </c>
      <c r="D266" s="4">
        <f t="shared" si="18"/>
        <v>0.1047294721593941</v>
      </c>
    </row>
    <row r="267" spans="1:4" x14ac:dyDescent="0.25">
      <c r="A267" s="3">
        <v>29618</v>
      </c>
      <c r="B267" s="2">
        <v>43.91</v>
      </c>
      <c r="C267" s="4">
        <f t="shared" si="19"/>
        <v>1.0121923165401281E-2</v>
      </c>
      <c r="D267" s="4">
        <f t="shared" si="18"/>
        <v>0.10393201930812523</v>
      </c>
    </row>
    <row r="268" spans="1:4" x14ac:dyDescent="0.25">
      <c r="A268" s="3">
        <v>29646</v>
      </c>
      <c r="B268" s="2">
        <v>44.216000000000001</v>
      </c>
      <c r="C268" s="4">
        <f t="shared" si="19"/>
        <v>6.9687998178091792E-3</v>
      </c>
      <c r="D268" s="4">
        <f t="shared" si="18"/>
        <v>9.8152195509636275E-2</v>
      </c>
    </row>
    <row r="269" spans="1:4" x14ac:dyDescent="0.25">
      <c r="A269" s="3">
        <v>29677</v>
      </c>
      <c r="B269" s="2">
        <v>44.408999999999999</v>
      </c>
      <c r="C269" s="4">
        <f t="shared" si="19"/>
        <v>4.3649357698569702E-3</v>
      </c>
      <c r="D269" s="4">
        <f t="shared" si="18"/>
        <v>9.7195799876466982E-2</v>
      </c>
    </row>
    <row r="270" spans="1:4" x14ac:dyDescent="0.25">
      <c r="A270" s="3">
        <v>29707</v>
      </c>
      <c r="B270" s="2">
        <v>44.609000000000002</v>
      </c>
      <c r="C270" s="4">
        <f t="shared" si="19"/>
        <v>4.5035916143125743E-3</v>
      </c>
      <c r="D270" s="4">
        <f t="shared" si="18"/>
        <v>9.3625888698210424E-2</v>
      </c>
    </row>
    <row r="271" spans="1:4" x14ac:dyDescent="0.25">
      <c r="A271" s="3">
        <v>29738</v>
      </c>
      <c r="B271" s="2">
        <v>44.786999999999999</v>
      </c>
      <c r="C271" s="4">
        <f t="shared" si="19"/>
        <v>3.9902261875406353E-3</v>
      </c>
      <c r="D271" s="4">
        <f t="shared" ref="D271:D334" si="20">B271/B259-1</f>
        <v>9.1115063220211123E-2</v>
      </c>
    </row>
    <row r="272" spans="1:4" x14ac:dyDescent="0.25">
      <c r="A272" s="3">
        <v>29768</v>
      </c>
      <c r="B272" s="2">
        <v>45.057000000000002</v>
      </c>
      <c r="C272" s="4">
        <f t="shared" si="19"/>
        <v>6.0285350659790016E-3</v>
      </c>
      <c r="D272" s="4">
        <f t="shared" si="20"/>
        <v>8.9254200410975537E-2</v>
      </c>
    </row>
    <row r="273" spans="1:4" x14ac:dyDescent="0.25">
      <c r="A273" s="3">
        <v>29799</v>
      </c>
      <c r="B273" s="2">
        <v>45.338000000000001</v>
      </c>
      <c r="C273" s="4">
        <f t="shared" si="19"/>
        <v>6.2365448210044416E-3</v>
      </c>
      <c r="D273" s="4">
        <f t="shared" si="20"/>
        <v>8.6955479369950517E-2</v>
      </c>
    </row>
    <row r="274" spans="1:4" x14ac:dyDescent="0.25">
      <c r="A274" s="3">
        <v>29830</v>
      </c>
      <c r="B274" s="2">
        <v>45.613</v>
      </c>
      <c r="C274" s="4">
        <f t="shared" si="19"/>
        <v>6.0655520755215075E-3</v>
      </c>
      <c r="D274" s="4">
        <f t="shared" si="20"/>
        <v>8.3547130368681222E-2</v>
      </c>
    </row>
    <row r="275" spans="1:4" x14ac:dyDescent="0.25">
      <c r="A275" s="3">
        <v>29860</v>
      </c>
      <c r="B275" s="2">
        <v>45.82</v>
      </c>
      <c r="C275" s="4">
        <f t="shared" si="19"/>
        <v>4.5381799048516136E-3</v>
      </c>
      <c r="D275" s="4">
        <f t="shared" si="20"/>
        <v>7.9794504406843547E-2</v>
      </c>
    </row>
    <row r="276" spans="1:4" x14ac:dyDescent="0.25">
      <c r="A276" s="3">
        <v>29891</v>
      </c>
      <c r="B276" s="2">
        <v>46.064999999999998</v>
      </c>
      <c r="C276" s="4">
        <f t="shared" si="19"/>
        <v>5.3470100392840614E-3</v>
      </c>
      <c r="D276" s="4">
        <f t="shared" si="20"/>
        <v>7.6813389747305783E-2</v>
      </c>
    </row>
    <row r="277" spans="1:4" x14ac:dyDescent="0.25">
      <c r="A277" s="3">
        <v>29921</v>
      </c>
      <c r="B277" s="2">
        <v>46.207999999999998</v>
      </c>
      <c r="C277" s="4">
        <f t="shared" si="19"/>
        <v>3.1043091284055357E-3</v>
      </c>
      <c r="D277" s="4">
        <f t="shared" si="20"/>
        <v>7.3182060988921549E-2</v>
      </c>
    </row>
    <row r="278" spans="1:4" x14ac:dyDescent="0.25">
      <c r="A278" s="3">
        <v>29952</v>
      </c>
      <c r="B278" s="2">
        <v>46.482999999999997</v>
      </c>
      <c r="C278" s="4">
        <f t="shared" si="19"/>
        <v>5.9513504155124242E-3</v>
      </c>
      <c r="D278" s="4">
        <f t="shared" si="20"/>
        <v>6.9312169312169214E-2</v>
      </c>
    </row>
    <row r="279" spans="1:4" x14ac:dyDescent="0.25">
      <c r="A279" s="3">
        <v>29983</v>
      </c>
      <c r="B279" s="2">
        <v>46.622</v>
      </c>
      <c r="C279" s="4">
        <f t="shared" si="19"/>
        <v>2.9903405546114481E-3</v>
      </c>
      <c r="D279" s="4">
        <f t="shared" si="20"/>
        <v>6.1762696424504826E-2</v>
      </c>
    </row>
    <row r="280" spans="1:4" x14ac:dyDescent="0.25">
      <c r="A280" s="3">
        <v>30011</v>
      </c>
      <c r="B280" s="2">
        <v>46.741999999999997</v>
      </c>
      <c r="C280" s="4">
        <f t="shared" si="19"/>
        <v>2.5738921539186776E-3</v>
      </c>
      <c r="D280" s="4">
        <f t="shared" si="20"/>
        <v>5.7128641215849374E-2</v>
      </c>
    </row>
    <row r="281" spans="1:4" x14ac:dyDescent="0.25">
      <c r="A281" s="3">
        <v>30042</v>
      </c>
      <c r="B281" s="2">
        <v>46.765999999999998</v>
      </c>
      <c r="C281" s="4">
        <f t="shared" si="19"/>
        <v>5.1345684823078663E-4</v>
      </c>
      <c r="D281" s="4">
        <f t="shared" si="20"/>
        <v>5.3074827174671713E-2</v>
      </c>
    </row>
    <row r="282" spans="1:4" x14ac:dyDescent="0.25">
      <c r="A282" s="3">
        <v>30072</v>
      </c>
      <c r="B282" s="2">
        <v>47.042999999999999</v>
      </c>
      <c r="C282" s="4">
        <f t="shared" si="19"/>
        <v>5.9231065303853025E-3</v>
      </c>
      <c r="D282" s="4">
        <f t="shared" si="20"/>
        <v>5.4562980564460073E-2</v>
      </c>
    </row>
    <row r="283" spans="1:4" x14ac:dyDescent="0.25">
      <c r="A283" s="3">
        <v>30103</v>
      </c>
      <c r="B283" s="2">
        <v>47.384</v>
      </c>
      <c r="C283" s="4">
        <f t="shared" si="19"/>
        <v>7.2486873711286037E-3</v>
      </c>
      <c r="D283" s="4">
        <f t="shared" si="20"/>
        <v>5.7985576171657005E-2</v>
      </c>
    </row>
    <row r="284" spans="1:4" x14ac:dyDescent="0.25">
      <c r="A284" s="3">
        <v>30133</v>
      </c>
      <c r="B284" s="2">
        <v>47.664999999999999</v>
      </c>
      <c r="C284" s="4">
        <f t="shared" si="19"/>
        <v>5.9302718217120187E-3</v>
      </c>
      <c r="D284" s="4">
        <f t="shared" si="20"/>
        <v>5.7882238054020485E-2</v>
      </c>
    </row>
    <row r="285" spans="1:4" x14ac:dyDescent="0.25">
      <c r="A285" s="3">
        <v>30164</v>
      </c>
      <c r="B285" s="2">
        <v>47.813000000000002</v>
      </c>
      <c r="C285" s="4">
        <f t="shared" si="19"/>
        <v>3.1050036714570517E-3</v>
      </c>
      <c r="D285" s="4">
        <f t="shared" si="20"/>
        <v>5.4589968679694678E-2</v>
      </c>
    </row>
    <row r="286" spans="1:4" x14ac:dyDescent="0.25">
      <c r="A286" s="3">
        <v>30195</v>
      </c>
      <c r="B286" s="2">
        <v>47.945999999999998</v>
      </c>
      <c r="C286" s="4">
        <f t="shared" si="19"/>
        <v>2.7816702570429008E-3</v>
      </c>
      <c r="D286" s="4">
        <f t="shared" si="20"/>
        <v>5.1147699120864587E-2</v>
      </c>
    </row>
    <row r="287" spans="1:4" x14ac:dyDescent="0.25">
      <c r="A287" s="3">
        <v>30225</v>
      </c>
      <c r="B287" s="2">
        <v>48.215000000000003</v>
      </c>
      <c r="C287" s="4">
        <f t="shared" si="19"/>
        <v>5.6104784549286801E-3</v>
      </c>
      <c r="D287" s="4">
        <f t="shared" si="20"/>
        <v>5.2269751200349157E-2</v>
      </c>
    </row>
    <row r="288" spans="1:4" x14ac:dyDescent="0.25">
      <c r="A288" s="3">
        <v>30256</v>
      </c>
      <c r="B288" s="2">
        <v>48.359000000000002</v>
      </c>
      <c r="C288" s="4">
        <f t="shared" si="19"/>
        <v>2.9866224204084801E-3</v>
      </c>
      <c r="D288" s="4">
        <f t="shared" si="20"/>
        <v>4.9799196787148725E-2</v>
      </c>
    </row>
    <row r="289" spans="1:4" x14ac:dyDescent="0.25">
      <c r="A289" s="3">
        <v>30286</v>
      </c>
      <c r="B289" s="2">
        <v>48.432000000000002</v>
      </c>
      <c r="C289" s="4">
        <f t="shared" si="19"/>
        <v>1.5095432080896032E-3</v>
      </c>
      <c r="D289" s="4">
        <f t="shared" si="20"/>
        <v>4.8130193905817187E-2</v>
      </c>
    </row>
    <row r="290" spans="1:4" x14ac:dyDescent="0.25">
      <c r="A290" s="3">
        <v>30317</v>
      </c>
      <c r="B290" s="2">
        <v>48.658999999999999</v>
      </c>
      <c r="C290" s="4">
        <f t="shared" si="19"/>
        <v>4.6869838123553276E-3</v>
      </c>
      <c r="D290" s="4">
        <f t="shared" si="20"/>
        <v>4.6812813286577937E-2</v>
      </c>
    </row>
    <row r="291" spans="1:4" x14ac:dyDescent="0.25">
      <c r="A291" s="3">
        <v>30348</v>
      </c>
      <c r="B291" s="2">
        <v>48.741</v>
      </c>
      <c r="C291" s="4">
        <f t="shared" si="19"/>
        <v>1.6851969830864455E-3</v>
      </c>
      <c r="D291" s="4">
        <f t="shared" si="20"/>
        <v>4.5450645617948648E-2</v>
      </c>
    </row>
    <row r="292" spans="1:4" x14ac:dyDescent="0.25">
      <c r="A292" s="3">
        <v>30376</v>
      </c>
      <c r="B292" s="2">
        <v>48.804000000000002</v>
      </c>
      <c r="C292" s="4">
        <f t="shared" si="19"/>
        <v>1.2925463162429818E-3</v>
      </c>
      <c r="D292" s="4">
        <f t="shared" si="20"/>
        <v>4.4114500877155516E-2</v>
      </c>
    </row>
    <row r="293" spans="1:4" x14ac:dyDescent="0.25">
      <c r="A293" s="3">
        <v>30407</v>
      </c>
      <c r="B293" s="2">
        <v>49.027000000000001</v>
      </c>
      <c r="C293" s="4">
        <f t="shared" si="19"/>
        <v>4.569297598557398E-3</v>
      </c>
      <c r="D293" s="4">
        <f t="shared" si="20"/>
        <v>4.8347089766069384E-2</v>
      </c>
    </row>
    <row r="294" spans="1:4" x14ac:dyDescent="0.25">
      <c r="A294" s="3">
        <v>30437</v>
      </c>
      <c r="B294" s="2">
        <v>49.165999999999997</v>
      </c>
      <c r="C294" s="4">
        <f t="shared" si="19"/>
        <v>2.8351724559936287E-3</v>
      </c>
      <c r="D294" s="4">
        <f t="shared" si="20"/>
        <v>4.5128924600897014E-2</v>
      </c>
    </row>
    <row r="295" spans="1:4" x14ac:dyDescent="0.25">
      <c r="A295" s="3">
        <v>30468</v>
      </c>
      <c r="B295" s="2">
        <v>49.348999999999997</v>
      </c>
      <c r="C295" s="4">
        <f t="shared" si="19"/>
        <v>3.7220843672456372E-3</v>
      </c>
      <c r="D295" s="4">
        <f t="shared" si="20"/>
        <v>4.1469694411615743E-2</v>
      </c>
    </row>
    <row r="296" spans="1:4" x14ac:dyDescent="0.25">
      <c r="A296" s="3">
        <v>30498</v>
      </c>
      <c r="B296" s="2">
        <v>49.627000000000002</v>
      </c>
      <c r="C296" s="4">
        <f t="shared" si="19"/>
        <v>5.6333461670956542E-3</v>
      </c>
      <c r="D296" s="4">
        <f t="shared" si="20"/>
        <v>4.1162278401342789E-2</v>
      </c>
    </row>
    <row r="297" spans="1:4" x14ac:dyDescent="0.25">
      <c r="A297" s="3">
        <v>30529</v>
      </c>
      <c r="B297" s="2">
        <v>49.84</v>
      </c>
      <c r="C297" s="4">
        <f t="shared" si="19"/>
        <v>4.2920184576944465E-3</v>
      </c>
      <c r="D297" s="4">
        <f t="shared" si="20"/>
        <v>4.2394327902453233E-2</v>
      </c>
    </row>
    <row r="298" spans="1:4" x14ac:dyDescent="0.25">
      <c r="A298" s="3">
        <v>30560</v>
      </c>
      <c r="B298" s="2">
        <v>50.014000000000003</v>
      </c>
      <c r="C298" s="4">
        <f t="shared" si="19"/>
        <v>3.491171749598676E-3</v>
      </c>
      <c r="D298" s="4">
        <f t="shared" si="20"/>
        <v>4.3131856672089519E-2</v>
      </c>
    </row>
    <row r="299" spans="1:4" x14ac:dyDescent="0.25">
      <c r="A299" s="3">
        <v>30590</v>
      </c>
      <c r="B299" s="2">
        <v>50.098999999999997</v>
      </c>
      <c r="C299" s="4">
        <f t="shared" si="19"/>
        <v>1.6995241332424804E-3</v>
      </c>
      <c r="D299" s="4">
        <f t="shared" si="20"/>
        <v>3.9074976667012207E-2</v>
      </c>
    </row>
    <row r="300" spans="1:4" x14ac:dyDescent="0.25">
      <c r="A300" s="3">
        <v>30621</v>
      </c>
      <c r="B300" s="2">
        <v>50.17</v>
      </c>
      <c r="C300" s="4">
        <f t="shared" si="19"/>
        <v>1.4171939559672886E-3</v>
      </c>
      <c r="D300" s="4">
        <f t="shared" si="20"/>
        <v>3.7449078765069643E-2</v>
      </c>
    </row>
    <row r="301" spans="1:4" x14ac:dyDescent="0.25">
      <c r="A301" s="3">
        <v>30651</v>
      </c>
      <c r="B301" s="2">
        <v>50.198</v>
      </c>
      <c r="C301" s="4">
        <f t="shared" si="19"/>
        <v>5.5810245166432182E-4</v>
      </c>
      <c r="D301" s="4">
        <f t="shared" si="20"/>
        <v>3.6463495209778651E-2</v>
      </c>
    </row>
    <row r="302" spans="1:4" x14ac:dyDescent="0.25">
      <c r="A302" s="3">
        <v>30682</v>
      </c>
      <c r="B302" s="2">
        <v>50.415999999999997</v>
      </c>
      <c r="C302" s="4">
        <f t="shared" si="19"/>
        <v>4.342802502091736E-3</v>
      </c>
      <c r="D302" s="4">
        <f t="shared" si="20"/>
        <v>3.6108428040033669E-2</v>
      </c>
    </row>
    <row r="303" spans="1:4" x14ac:dyDescent="0.25">
      <c r="A303" s="3">
        <v>30713</v>
      </c>
      <c r="B303" s="2">
        <v>50.755000000000003</v>
      </c>
      <c r="C303" s="4">
        <f t="shared" si="19"/>
        <v>6.7240558552841279E-3</v>
      </c>
      <c r="D303" s="4">
        <f t="shared" si="20"/>
        <v>4.1320448903387375E-2</v>
      </c>
    </row>
    <row r="304" spans="1:4" x14ac:dyDescent="0.25">
      <c r="A304" s="3">
        <v>30742</v>
      </c>
      <c r="B304" s="2">
        <v>50.921999999999997</v>
      </c>
      <c r="C304" s="4">
        <f t="shared" si="19"/>
        <v>3.2903162250024209E-3</v>
      </c>
      <c r="D304" s="4">
        <f t="shared" si="20"/>
        <v>4.3398082124415982E-2</v>
      </c>
    </row>
    <row r="305" spans="1:4" x14ac:dyDescent="0.25">
      <c r="A305" s="3">
        <v>30773</v>
      </c>
      <c r="B305" s="2">
        <v>51.115000000000002</v>
      </c>
      <c r="C305" s="4">
        <f t="shared" si="19"/>
        <v>3.7901103648718681E-3</v>
      </c>
      <c r="D305" s="4">
        <f t="shared" si="20"/>
        <v>4.2588777612336148E-2</v>
      </c>
    </row>
    <row r="306" spans="1:4" x14ac:dyDescent="0.25">
      <c r="A306" s="3">
        <v>30803</v>
      </c>
      <c r="B306" s="2">
        <v>51.18</v>
      </c>
      <c r="C306" s="4">
        <f t="shared" si="19"/>
        <v>1.2716423750367412E-3</v>
      </c>
      <c r="D306" s="4">
        <f t="shared" si="20"/>
        <v>4.0963267298539607E-2</v>
      </c>
    </row>
    <row r="307" spans="1:4" x14ac:dyDescent="0.25">
      <c r="A307" s="3">
        <v>30834</v>
      </c>
      <c r="B307" s="2">
        <v>51.271000000000001</v>
      </c>
      <c r="C307" s="4">
        <f t="shared" si="19"/>
        <v>1.7780382962093721E-3</v>
      </c>
      <c r="D307" s="4">
        <f t="shared" si="20"/>
        <v>3.894709112646666E-2</v>
      </c>
    </row>
    <row r="308" spans="1:4" x14ac:dyDescent="0.25">
      <c r="A308" s="3">
        <v>30864</v>
      </c>
      <c r="B308" s="2">
        <v>51.454999999999998</v>
      </c>
      <c r="C308" s="4">
        <f t="shared" si="19"/>
        <v>3.5887733806634348E-3</v>
      </c>
      <c r="D308" s="4">
        <f t="shared" si="20"/>
        <v>3.683478751486069E-2</v>
      </c>
    </row>
    <row r="309" spans="1:4" x14ac:dyDescent="0.25">
      <c r="A309" s="3">
        <v>30895</v>
      </c>
      <c r="B309" s="2">
        <v>51.613</v>
      </c>
      <c r="C309" s="4">
        <f t="shared" si="19"/>
        <v>3.0706442522592248E-3</v>
      </c>
      <c r="D309" s="4">
        <f t="shared" si="20"/>
        <v>3.5573836276083348E-2</v>
      </c>
    </row>
    <row r="310" spans="1:4" x14ac:dyDescent="0.25">
      <c r="A310" s="3">
        <v>30926</v>
      </c>
      <c r="B310" s="2">
        <v>51.683</v>
      </c>
      <c r="C310" s="4">
        <f t="shared" si="19"/>
        <v>1.3562474570361083E-3</v>
      </c>
      <c r="D310" s="4">
        <f t="shared" si="20"/>
        <v>3.3370656216259453E-2</v>
      </c>
    </row>
    <row r="311" spans="1:4" x14ac:dyDescent="0.25">
      <c r="A311" s="3">
        <v>30956</v>
      </c>
      <c r="B311" s="2">
        <v>51.805</v>
      </c>
      <c r="C311" s="4">
        <f t="shared" si="19"/>
        <v>2.36054408606301E-3</v>
      </c>
      <c r="D311" s="4">
        <f t="shared" si="20"/>
        <v>3.4052575899718551E-2</v>
      </c>
    </row>
    <row r="312" spans="1:4" x14ac:dyDescent="0.25">
      <c r="A312" s="3">
        <v>30987</v>
      </c>
      <c r="B312" s="2">
        <v>51.877000000000002</v>
      </c>
      <c r="C312" s="4">
        <f t="shared" si="19"/>
        <v>1.3898272367531828E-3</v>
      </c>
      <c r="D312" s="4">
        <f t="shared" si="20"/>
        <v>3.4024317321108333E-2</v>
      </c>
    </row>
    <row r="313" spans="1:4" x14ac:dyDescent="0.25">
      <c r="A313" s="3">
        <v>31017</v>
      </c>
      <c r="B313" s="2">
        <v>52.023000000000003</v>
      </c>
      <c r="C313" s="4">
        <f t="shared" si="19"/>
        <v>2.814349326291099E-3</v>
      </c>
      <c r="D313" s="4">
        <f t="shared" si="20"/>
        <v>3.6356030120721972E-2</v>
      </c>
    </row>
    <row r="314" spans="1:4" x14ac:dyDescent="0.25">
      <c r="A314" s="3">
        <v>31048</v>
      </c>
      <c r="B314" s="2">
        <v>52.283000000000001</v>
      </c>
      <c r="C314" s="4">
        <f t="shared" si="19"/>
        <v>4.9977894392865263E-3</v>
      </c>
      <c r="D314" s="4">
        <f t="shared" si="20"/>
        <v>3.7031894636623486E-2</v>
      </c>
    </row>
    <row r="315" spans="1:4" x14ac:dyDescent="0.25">
      <c r="A315" s="3">
        <v>31079</v>
      </c>
      <c r="B315" s="2">
        <v>52.527000000000001</v>
      </c>
      <c r="C315" s="4">
        <f t="shared" si="19"/>
        <v>4.6669089378956752E-3</v>
      </c>
      <c r="D315" s="4">
        <f t="shared" si="20"/>
        <v>3.4912816471283525E-2</v>
      </c>
    </row>
    <row r="316" spans="1:4" x14ac:dyDescent="0.25">
      <c r="A316" s="3">
        <v>31107</v>
      </c>
      <c r="B316" s="2">
        <v>52.731999999999999</v>
      </c>
      <c r="C316" s="4">
        <f t="shared" si="19"/>
        <v>3.9027547737353618E-3</v>
      </c>
      <c r="D316" s="4">
        <f t="shared" si="20"/>
        <v>3.5544558344134281E-2</v>
      </c>
    </row>
    <row r="317" spans="1:4" x14ac:dyDescent="0.25">
      <c r="A317" s="3">
        <v>31138</v>
      </c>
      <c r="B317" s="2">
        <v>52.808</v>
      </c>
      <c r="C317" s="4">
        <f t="shared" si="19"/>
        <v>1.441250094819102E-3</v>
      </c>
      <c r="D317" s="4">
        <f t="shared" si="20"/>
        <v>3.3121392937493832E-2</v>
      </c>
    </row>
    <row r="318" spans="1:4" x14ac:dyDescent="0.25">
      <c r="A318" s="3">
        <v>31168</v>
      </c>
      <c r="B318" s="2">
        <v>52.933999999999997</v>
      </c>
      <c r="C318" s="4">
        <f t="shared" si="19"/>
        <v>2.3860021208907956E-3</v>
      </c>
      <c r="D318" s="4">
        <f t="shared" si="20"/>
        <v>3.4271199687377907E-2</v>
      </c>
    </row>
    <row r="319" spans="1:4" x14ac:dyDescent="0.25">
      <c r="A319" s="3">
        <v>31199</v>
      </c>
      <c r="B319" s="2">
        <v>53.078000000000003</v>
      </c>
      <c r="C319" s="4">
        <f t="shared" si="19"/>
        <v>2.7203687610988236E-3</v>
      </c>
      <c r="D319" s="4">
        <f t="shared" si="20"/>
        <v>3.5244095102494599E-2</v>
      </c>
    </row>
    <row r="320" spans="1:4" x14ac:dyDescent="0.25">
      <c r="A320" s="3">
        <v>31229</v>
      </c>
      <c r="B320" s="2">
        <v>53.207999999999998</v>
      </c>
      <c r="C320" s="4">
        <f t="shared" si="19"/>
        <v>2.4492256678849689E-3</v>
      </c>
      <c r="D320" s="4">
        <f t="shared" si="20"/>
        <v>3.4068603634243466E-2</v>
      </c>
    </row>
    <row r="321" spans="1:4" x14ac:dyDescent="0.25">
      <c r="A321" s="3">
        <v>31260</v>
      </c>
      <c r="B321" s="2">
        <v>53.384</v>
      </c>
      <c r="C321" s="4">
        <f t="shared" si="19"/>
        <v>3.3077732671777937E-3</v>
      </c>
      <c r="D321" s="4">
        <f t="shared" si="20"/>
        <v>3.4313060663011319E-2</v>
      </c>
    </row>
    <row r="322" spans="1:4" x14ac:dyDescent="0.25">
      <c r="A322" s="3">
        <v>31291</v>
      </c>
      <c r="B322" s="2">
        <v>53.473999999999997</v>
      </c>
      <c r="C322" s="4">
        <f t="shared" si="19"/>
        <v>1.6858983965233332E-3</v>
      </c>
      <c r="D322" s="4">
        <f t="shared" si="20"/>
        <v>3.4653561132287125E-2</v>
      </c>
    </row>
    <row r="323" spans="1:4" x14ac:dyDescent="0.25">
      <c r="A323" s="3">
        <v>31321</v>
      </c>
      <c r="B323" s="2">
        <v>53.563000000000002</v>
      </c>
      <c r="C323" s="4">
        <f t="shared" si="19"/>
        <v>1.6643602498411791E-3</v>
      </c>
      <c r="D323" s="4">
        <f t="shared" si="20"/>
        <v>3.3934948364057638E-2</v>
      </c>
    </row>
    <row r="324" spans="1:4" x14ac:dyDescent="0.25">
      <c r="A324" s="3">
        <v>31352</v>
      </c>
      <c r="B324" s="2">
        <v>53.719000000000001</v>
      </c>
      <c r="C324" s="4">
        <f t="shared" ref="C324:C387" si="21">B324/B323-1</f>
        <v>2.9124582267610055E-3</v>
      </c>
      <c r="D324" s="4">
        <f t="shared" si="20"/>
        <v>3.5507064787863474E-2</v>
      </c>
    </row>
    <row r="325" spans="1:4" x14ac:dyDescent="0.25">
      <c r="A325" s="3">
        <v>31382</v>
      </c>
      <c r="B325" s="2">
        <v>53.9</v>
      </c>
      <c r="C325" s="4">
        <f t="shared" si="21"/>
        <v>3.3693851337515124E-3</v>
      </c>
      <c r="D325" s="4">
        <f t="shared" si="20"/>
        <v>3.6080195298233475E-2</v>
      </c>
    </row>
    <row r="326" spans="1:4" x14ac:dyDescent="0.25">
      <c r="A326" s="3">
        <v>31413</v>
      </c>
      <c r="B326" s="2">
        <v>54.148000000000003</v>
      </c>
      <c r="C326" s="4">
        <f t="shared" si="21"/>
        <v>4.6011131725418597E-3</v>
      </c>
      <c r="D326" s="4">
        <f t="shared" si="20"/>
        <v>3.5671250693342094E-2</v>
      </c>
    </row>
    <row r="327" spans="1:4" x14ac:dyDescent="0.25">
      <c r="A327" s="3">
        <v>31444</v>
      </c>
      <c r="B327" s="2">
        <v>54.148000000000003</v>
      </c>
      <c r="C327" s="4">
        <f t="shared" si="21"/>
        <v>0</v>
      </c>
      <c r="D327" s="4">
        <f t="shared" si="20"/>
        <v>3.0860319454756535E-2</v>
      </c>
    </row>
    <row r="328" spans="1:4" x14ac:dyDescent="0.25">
      <c r="A328" s="3">
        <v>31472</v>
      </c>
      <c r="B328" s="2">
        <v>54.029000000000003</v>
      </c>
      <c r="C328" s="4">
        <f t="shared" si="21"/>
        <v>-2.1976804314102205E-3</v>
      </c>
      <c r="D328" s="4">
        <f t="shared" si="20"/>
        <v>2.4596070697110006E-2</v>
      </c>
    </row>
    <row r="329" spans="1:4" x14ac:dyDescent="0.25">
      <c r="A329" s="3">
        <v>31503</v>
      </c>
      <c r="B329" s="2">
        <v>53.917999999999999</v>
      </c>
      <c r="C329" s="4">
        <f t="shared" si="21"/>
        <v>-2.0544522386126696E-3</v>
      </c>
      <c r="D329" s="4">
        <f t="shared" si="20"/>
        <v>2.1019542493561527E-2</v>
      </c>
    </row>
    <row r="330" spans="1:4" x14ac:dyDescent="0.25">
      <c r="A330" s="3">
        <v>31533</v>
      </c>
      <c r="B330" s="2">
        <v>54.017000000000003</v>
      </c>
      <c r="C330" s="4">
        <f t="shared" si="21"/>
        <v>1.8361215178606116E-3</v>
      </c>
      <c r="D330" s="4">
        <f t="shared" si="20"/>
        <v>2.0459440057430056E-2</v>
      </c>
    </row>
    <row r="331" spans="1:4" x14ac:dyDescent="0.25">
      <c r="A331" s="3">
        <v>31564</v>
      </c>
      <c r="B331" s="2">
        <v>54.218000000000004</v>
      </c>
      <c r="C331" s="4">
        <f t="shared" si="21"/>
        <v>3.7210507803098203E-3</v>
      </c>
      <c r="D331" s="4">
        <f t="shared" si="20"/>
        <v>2.1477825087606872E-2</v>
      </c>
    </row>
    <row r="332" spans="1:4" x14ac:dyDescent="0.25">
      <c r="A332" s="3">
        <v>31594</v>
      </c>
      <c r="B332" s="2">
        <v>54.231000000000002</v>
      </c>
      <c r="C332" s="4">
        <f t="shared" si="21"/>
        <v>2.3977276919096013E-4</v>
      </c>
      <c r="D332" s="4">
        <f t="shared" si="20"/>
        <v>1.922643211547137E-2</v>
      </c>
    </row>
    <row r="333" spans="1:4" x14ac:dyDescent="0.25">
      <c r="A333" s="3">
        <v>31625</v>
      </c>
      <c r="B333" s="2">
        <v>54.3</v>
      </c>
      <c r="C333" s="4">
        <f t="shared" si="21"/>
        <v>1.2723350113403864E-3</v>
      </c>
      <c r="D333" s="4">
        <f t="shared" si="20"/>
        <v>1.7158699235725994E-2</v>
      </c>
    </row>
    <row r="334" spans="1:4" x14ac:dyDescent="0.25">
      <c r="A334" s="3">
        <v>31656</v>
      </c>
      <c r="B334" s="2">
        <v>54.476999999999997</v>
      </c>
      <c r="C334" s="4">
        <f t="shared" si="21"/>
        <v>3.2596685082872945E-3</v>
      </c>
      <c r="D334" s="4">
        <f t="shared" si="20"/>
        <v>1.8756778995399737E-2</v>
      </c>
    </row>
    <row r="335" spans="1:4" x14ac:dyDescent="0.25">
      <c r="A335" s="3">
        <v>31686</v>
      </c>
      <c r="B335" s="2">
        <v>54.575000000000003</v>
      </c>
      <c r="C335" s="4">
        <f t="shared" si="21"/>
        <v>1.7989243166842694E-3</v>
      </c>
      <c r="D335" s="4">
        <f t="shared" ref="D335:D398" si="22">B335/B323-1</f>
        <v>1.8893639265911144E-2</v>
      </c>
    </row>
    <row r="336" spans="1:4" x14ac:dyDescent="0.25">
      <c r="A336" s="3">
        <v>31717</v>
      </c>
      <c r="B336" s="2">
        <v>54.673000000000002</v>
      </c>
      <c r="C336" s="4">
        <f t="shared" si="21"/>
        <v>1.7956939990837473E-3</v>
      </c>
      <c r="D336" s="4">
        <f t="shared" si="22"/>
        <v>1.7759079655242926E-2</v>
      </c>
    </row>
    <row r="337" spans="1:4" x14ac:dyDescent="0.25">
      <c r="A337" s="3">
        <v>31747</v>
      </c>
      <c r="B337" s="2">
        <v>54.746000000000002</v>
      </c>
      <c r="C337" s="4">
        <f t="shared" si="21"/>
        <v>1.3352111645601461E-3</v>
      </c>
      <c r="D337" s="4">
        <f t="shared" si="22"/>
        <v>1.5695732838590049E-2</v>
      </c>
    </row>
    <row r="338" spans="1:4" x14ac:dyDescent="0.25">
      <c r="A338" s="3">
        <v>31778</v>
      </c>
      <c r="B338" s="2">
        <v>55.002000000000002</v>
      </c>
      <c r="C338" s="4">
        <f t="shared" si="21"/>
        <v>4.6761407226099116E-3</v>
      </c>
      <c r="D338" s="4">
        <f t="shared" si="22"/>
        <v>1.5771588978355622E-2</v>
      </c>
    </row>
    <row r="339" spans="1:4" x14ac:dyDescent="0.25">
      <c r="A339" s="3">
        <v>31809</v>
      </c>
      <c r="B339" s="2">
        <v>55.195</v>
      </c>
      <c r="C339" s="4">
        <f t="shared" si="21"/>
        <v>3.5089633104250506E-3</v>
      </c>
      <c r="D339" s="4">
        <f t="shared" si="22"/>
        <v>1.93358942158528E-2</v>
      </c>
    </row>
    <row r="340" spans="1:4" x14ac:dyDescent="0.25">
      <c r="A340" s="3">
        <v>31837</v>
      </c>
      <c r="B340" s="2">
        <v>55.341000000000001</v>
      </c>
      <c r="C340" s="4">
        <f t="shared" si="21"/>
        <v>2.6451671347043071E-3</v>
      </c>
      <c r="D340" s="4">
        <f t="shared" si="22"/>
        <v>2.4283255288826355E-2</v>
      </c>
    </row>
    <row r="341" spans="1:4" x14ac:dyDescent="0.25">
      <c r="A341" s="3">
        <v>31868</v>
      </c>
      <c r="B341" s="2">
        <v>55.546999999999997</v>
      </c>
      <c r="C341" s="4">
        <f t="shared" si="21"/>
        <v>3.7223758153990261E-3</v>
      </c>
      <c r="D341" s="4">
        <f t="shared" si="22"/>
        <v>3.0212544975703803E-2</v>
      </c>
    </row>
    <row r="342" spans="1:4" x14ac:dyDescent="0.25">
      <c r="A342" s="3">
        <v>31898</v>
      </c>
      <c r="B342" s="2">
        <v>55.688000000000002</v>
      </c>
      <c r="C342" s="4">
        <f t="shared" si="21"/>
        <v>2.5383909122005388E-3</v>
      </c>
      <c r="D342" s="4">
        <f t="shared" si="22"/>
        <v>3.0934705740785384E-2</v>
      </c>
    </row>
    <row r="343" spans="1:4" x14ac:dyDescent="0.25">
      <c r="A343" s="3">
        <v>31929</v>
      </c>
      <c r="B343" s="2">
        <v>55.899000000000001</v>
      </c>
      <c r="C343" s="4">
        <f t="shared" si="21"/>
        <v>3.7889671024278204E-3</v>
      </c>
      <c r="D343" s="4">
        <f t="shared" si="22"/>
        <v>3.1004463462318776E-2</v>
      </c>
    </row>
    <row r="344" spans="1:4" x14ac:dyDescent="0.25">
      <c r="A344" s="3">
        <v>31959</v>
      </c>
      <c r="B344" s="2">
        <v>56.027999999999999</v>
      </c>
      <c r="C344" s="4">
        <f t="shared" si="21"/>
        <v>2.3077335909407193E-3</v>
      </c>
      <c r="D344" s="4">
        <f t="shared" si="22"/>
        <v>3.3136029208386208E-2</v>
      </c>
    </row>
    <row r="345" spans="1:4" x14ac:dyDescent="0.25">
      <c r="A345" s="3">
        <v>31990</v>
      </c>
      <c r="B345" s="2">
        <v>56.25</v>
      </c>
      <c r="C345" s="4">
        <f t="shared" si="21"/>
        <v>3.9623045620047481E-3</v>
      </c>
      <c r="D345" s="4">
        <f t="shared" si="22"/>
        <v>3.5911602209944826E-2</v>
      </c>
    </row>
    <row r="346" spans="1:4" x14ac:dyDescent="0.25">
      <c r="A346" s="3">
        <v>32021</v>
      </c>
      <c r="B346" s="2">
        <v>56.439</v>
      </c>
      <c r="C346" s="4">
        <f t="shared" si="21"/>
        <v>3.3600000000000296E-3</v>
      </c>
      <c r="D346" s="4">
        <f t="shared" si="22"/>
        <v>3.6015199074838966E-2</v>
      </c>
    </row>
    <row r="347" spans="1:4" x14ac:dyDescent="0.25">
      <c r="A347" s="3">
        <v>32051</v>
      </c>
      <c r="B347" s="2">
        <v>56.618000000000002</v>
      </c>
      <c r="C347" s="4">
        <f t="shared" si="21"/>
        <v>3.1715657612643167E-3</v>
      </c>
      <c r="D347" s="4">
        <f t="shared" si="22"/>
        <v>3.743472285845173E-2</v>
      </c>
    </row>
    <row r="348" spans="1:4" x14ac:dyDescent="0.25">
      <c r="A348" s="3">
        <v>32082</v>
      </c>
      <c r="B348" s="2">
        <v>56.725999999999999</v>
      </c>
      <c r="C348" s="4">
        <f t="shared" si="21"/>
        <v>1.9075205764951253E-3</v>
      </c>
      <c r="D348" s="4">
        <f t="shared" si="22"/>
        <v>3.7550527682768342E-2</v>
      </c>
    </row>
    <row r="349" spans="1:4" x14ac:dyDescent="0.25">
      <c r="A349" s="3">
        <v>32112</v>
      </c>
      <c r="B349" s="2">
        <v>56.831000000000003</v>
      </c>
      <c r="C349" s="4">
        <f t="shared" si="21"/>
        <v>1.851003067376622E-3</v>
      </c>
      <c r="D349" s="4">
        <f t="shared" si="22"/>
        <v>3.8084974244693592E-2</v>
      </c>
    </row>
    <row r="350" spans="1:4" x14ac:dyDescent="0.25">
      <c r="A350" s="3">
        <v>32143</v>
      </c>
      <c r="B350" s="2">
        <v>57.051000000000002</v>
      </c>
      <c r="C350" s="4">
        <f t="shared" si="21"/>
        <v>3.8711266738222783E-3</v>
      </c>
      <c r="D350" s="4">
        <f t="shared" si="22"/>
        <v>3.7253190793061997E-2</v>
      </c>
    </row>
    <row r="351" spans="1:4" x14ac:dyDescent="0.25">
      <c r="A351" s="3">
        <v>32174</v>
      </c>
      <c r="B351" s="2">
        <v>57.134999999999998</v>
      </c>
      <c r="C351" s="4">
        <f t="shared" si="21"/>
        <v>1.4723668296785508E-3</v>
      </c>
      <c r="D351" s="4">
        <f t="shared" si="22"/>
        <v>3.5148111241960267E-2</v>
      </c>
    </row>
    <row r="352" spans="1:4" x14ac:dyDescent="0.25">
      <c r="A352" s="3">
        <v>32203</v>
      </c>
      <c r="B352" s="2">
        <v>57.332000000000001</v>
      </c>
      <c r="C352" s="4">
        <f t="shared" si="21"/>
        <v>3.4479740964383776E-3</v>
      </c>
      <c r="D352" s="4">
        <f t="shared" si="22"/>
        <v>3.5976942953687141E-2</v>
      </c>
    </row>
    <row r="353" spans="1:4" x14ac:dyDescent="0.25">
      <c r="A353" s="3">
        <v>32234</v>
      </c>
      <c r="B353" s="2">
        <v>57.610999999999997</v>
      </c>
      <c r="C353" s="4">
        <f t="shared" si="21"/>
        <v>4.866392241680062E-3</v>
      </c>
      <c r="D353" s="4">
        <f t="shared" si="22"/>
        <v>3.7157722289232531E-2</v>
      </c>
    </row>
    <row r="354" spans="1:4" x14ac:dyDescent="0.25">
      <c r="A354" s="3">
        <v>32264</v>
      </c>
      <c r="B354" s="2">
        <v>57.777999999999999</v>
      </c>
      <c r="C354" s="4">
        <f t="shared" si="21"/>
        <v>2.8987519744494428E-3</v>
      </c>
      <c r="D354" s="4">
        <f t="shared" si="22"/>
        <v>3.753052722310013E-2</v>
      </c>
    </row>
    <row r="355" spans="1:4" x14ac:dyDescent="0.25">
      <c r="A355" s="3">
        <v>32295</v>
      </c>
      <c r="B355" s="2">
        <v>58.024000000000001</v>
      </c>
      <c r="C355" s="4">
        <f t="shared" si="21"/>
        <v>4.2576759320156476E-3</v>
      </c>
      <c r="D355" s="4">
        <f t="shared" si="22"/>
        <v>3.8014991323637171E-2</v>
      </c>
    </row>
    <row r="356" spans="1:4" x14ac:dyDescent="0.25">
      <c r="A356" s="3">
        <v>32325</v>
      </c>
      <c r="B356" s="2">
        <v>58.305999999999997</v>
      </c>
      <c r="C356" s="4">
        <f t="shared" si="21"/>
        <v>4.860057907072779E-3</v>
      </c>
      <c r="D356" s="4">
        <f t="shared" si="22"/>
        <v>4.0658242307417769E-2</v>
      </c>
    </row>
    <row r="357" spans="1:4" x14ac:dyDescent="0.25">
      <c r="A357" s="3">
        <v>32356</v>
      </c>
      <c r="B357" s="2">
        <v>58.478999999999999</v>
      </c>
      <c r="C357" s="4">
        <f t="shared" si="21"/>
        <v>2.9671045861490164E-3</v>
      </c>
      <c r="D357" s="4">
        <f t="shared" si="22"/>
        <v>3.9626666666666699E-2</v>
      </c>
    </row>
    <row r="358" spans="1:4" x14ac:dyDescent="0.25">
      <c r="A358" s="3">
        <v>32387</v>
      </c>
      <c r="B358" s="2">
        <v>58.764000000000003</v>
      </c>
      <c r="C358" s="4">
        <f t="shared" si="21"/>
        <v>4.8735443492535779E-3</v>
      </c>
      <c r="D358" s="4">
        <f t="shared" si="22"/>
        <v>4.1194918407484238E-2</v>
      </c>
    </row>
    <row r="359" spans="1:4" x14ac:dyDescent="0.25">
      <c r="A359" s="3">
        <v>32417</v>
      </c>
      <c r="B359" s="2">
        <v>58.956000000000003</v>
      </c>
      <c r="C359" s="4">
        <f t="shared" si="21"/>
        <v>3.2673065141923807E-3</v>
      </c>
      <c r="D359" s="4">
        <f t="shared" si="22"/>
        <v>4.1294288035607085E-2</v>
      </c>
    </row>
    <row r="360" spans="1:4" x14ac:dyDescent="0.25">
      <c r="A360" s="3">
        <v>32448</v>
      </c>
      <c r="B360" s="2">
        <v>59.091999999999999</v>
      </c>
      <c r="C360" s="4">
        <f t="shared" si="21"/>
        <v>2.3068050749710522E-3</v>
      </c>
      <c r="D360" s="4">
        <f t="shared" si="22"/>
        <v>4.1709269118217485E-2</v>
      </c>
    </row>
    <row r="361" spans="1:4" x14ac:dyDescent="0.25">
      <c r="A361" s="3">
        <v>32478</v>
      </c>
      <c r="B361" s="2">
        <v>59.277000000000001</v>
      </c>
      <c r="C361" s="4">
        <f t="shared" si="21"/>
        <v>3.1307114330196839E-3</v>
      </c>
      <c r="D361" s="4">
        <f t="shared" si="22"/>
        <v>4.3039890200770703E-2</v>
      </c>
    </row>
    <row r="362" spans="1:4" x14ac:dyDescent="0.25">
      <c r="A362" s="3">
        <v>32509</v>
      </c>
      <c r="B362" s="2">
        <v>59.581000000000003</v>
      </c>
      <c r="C362" s="4">
        <f t="shared" si="21"/>
        <v>5.1284646658906752E-3</v>
      </c>
      <c r="D362" s="4">
        <f t="shared" si="22"/>
        <v>4.4346286655799316E-2</v>
      </c>
    </row>
    <row r="363" spans="1:4" x14ac:dyDescent="0.25">
      <c r="A363" s="3">
        <v>32540</v>
      </c>
      <c r="B363" s="2">
        <v>59.779000000000003</v>
      </c>
      <c r="C363" s="4">
        <f t="shared" si="21"/>
        <v>3.3232070626540988E-3</v>
      </c>
      <c r="D363" s="4">
        <f t="shared" si="22"/>
        <v>4.6276362999912557E-2</v>
      </c>
    </row>
    <row r="364" spans="1:4" x14ac:dyDescent="0.25">
      <c r="A364" s="3">
        <v>32568</v>
      </c>
      <c r="B364" s="2">
        <v>60.002000000000002</v>
      </c>
      <c r="C364" s="4">
        <f t="shared" si="21"/>
        <v>3.7304069991133115E-3</v>
      </c>
      <c r="D364" s="4">
        <f t="shared" si="22"/>
        <v>4.6570850484894954E-2</v>
      </c>
    </row>
    <row r="365" spans="1:4" x14ac:dyDescent="0.25">
      <c r="A365" s="3">
        <v>32599</v>
      </c>
      <c r="B365" s="2">
        <v>60.402000000000001</v>
      </c>
      <c r="C365" s="4">
        <f t="shared" si="21"/>
        <v>6.6664444518516053E-3</v>
      </c>
      <c r="D365" s="4">
        <f t="shared" si="22"/>
        <v>4.8445609345437513E-2</v>
      </c>
    </row>
    <row r="366" spans="1:4" x14ac:dyDescent="0.25">
      <c r="A366" s="3">
        <v>32629</v>
      </c>
      <c r="B366" s="2">
        <v>60.622</v>
      </c>
      <c r="C366" s="4">
        <f t="shared" si="21"/>
        <v>3.6422635012085536E-3</v>
      </c>
      <c r="D366" s="4">
        <f t="shared" si="22"/>
        <v>4.9222887604278398E-2</v>
      </c>
    </row>
    <row r="367" spans="1:4" x14ac:dyDescent="0.25">
      <c r="A367" s="3">
        <v>32660</v>
      </c>
      <c r="B367" s="2">
        <v>60.755000000000003</v>
      </c>
      <c r="C367" s="4">
        <f t="shared" si="21"/>
        <v>2.1939229982514963E-3</v>
      </c>
      <c r="D367" s="4">
        <f t="shared" si="22"/>
        <v>4.7066731007858742E-2</v>
      </c>
    </row>
    <row r="368" spans="1:4" x14ac:dyDescent="0.25">
      <c r="A368" s="3">
        <v>32690</v>
      </c>
      <c r="B368" s="2">
        <v>60.9</v>
      </c>
      <c r="C368" s="4">
        <f t="shared" si="21"/>
        <v>2.3866348448686736E-3</v>
      </c>
      <c r="D368" s="4">
        <f t="shared" si="22"/>
        <v>4.4489417898672556E-2</v>
      </c>
    </row>
    <row r="369" spans="1:4" x14ac:dyDescent="0.25">
      <c r="A369" s="3">
        <v>32721</v>
      </c>
      <c r="B369" s="2">
        <v>60.906999999999996</v>
      </c>
      <c r="C369" s="4">
        <f t="shared" si="21"/>
        <v>1.1494252873567312E-4</v>
      </c>
      <c r="D369" s="4">
        <f t="shared" si="22"/>
        <v>4.1519177824518083E-2</v>
      </c>
    </row>
    <row r="370" spans="1:4" x14ac:dyDescent="0.25">
      <c r="A370" s="3">
        <v>32752</v>
      </c>
      <c r="B370" s="2">
        <v>61.042999999999999</v>
      </c>
      <c r="C370" s="4">
        <f t="shared" si="21"/>
        <v>2.2329124731148564E-3</v>
      </c>
      <c r="D370" s="4">
        <f t="shared" si="22"/>
        <v>3.8782247634606248E-2</v>
      </c>
    </row>
    <row r="371" spans="1:4" x14ac:dyDescent="0.25">
      <c r="A371" s="3">
        <v>32782</v>
      </c>
      <c r="B371" s="2">
        <v>61.280999999999999</v>
      </c>
      <c r="C371" s="4">
        <f t="shared" si="21"/>
        <v>3.8988909457267074E-3</v>
      </c>
      <c r="D371" s="4">
        <f t="shared" si="22"/>
        <v>3.9436189700793767E-2</v>
      </c>
    </row>
    <row r="372" spans="1:4" x14ac:dyDescent="0.25">
      <c r="A372" s="3">
        <v>32813</v>
      </c>
      <c r="B372" s="2">
        <v>61.414999999999999</v>
      </c>
      <c r="C372" s="4">
        <f t="shared" si="21"/>
        <v>2.1866483902024392E-3</v>
      </c>
      <c r="D372" s="4">
        <f t="shared" si="22"/>
        <v>3.9311581940025819E-2</v>
      </c>
    </row>
    <row r="373" spans="1:4" x14ac:dyDescent="0.25">
      <c r="A373" s="3">
        <v>32843</v>
      </c>
      <c r="B373" s="2">
        <v>61.593000000000004</v>
      </c>
      <c r="C373" s="4">
        <f t="shared" si="21"/>
        <v>2.8983147439551882E-3</v>
      </c>
      <c r="D373" s="4">
        <f t="shared" si="22"/>
        <v>3.9070803178298474E-2</v>
      </c>
    </row>
    <row r="374" spans="1:4" x14ac:dyDescent="0.25">
      <c r="A374" s="3">
        <v>32874</v>
      </c>
      <c r="B374" s="2">
        <v>62.06</v>
      </c>
      <c r="C374" s="4">
        <f t="shared" si="21"/>
        <v>7.5820304255354021E-3</v>
      </c>
      <c r="D374" s="4">
        <f t="shared" si="22"/>
        <v>4.1607223779392744E-2</v>
      </c>
    </row>
    <row r="375" spans="1:4" x14ac:dyDescent="0.25">
      <c r="A375" s="3">
        <v>32905</v>
      </c>
      <c r="B375" s="2">
        <v>62.332999999999998</v>
      </c>
      <c r="C375" s="4">
        <f t="shared" si="21"/>
        <v>4.3989687399290656E-3</v>
      </c>
      <c r="D375" s="4">
        <f t="shared" si="22"/>
        <v>4.2724033523477978E-2</v>
      </c>
    </row>
    <row r="376" spans="1:4" x14ac:dyDescent="0.25">
      <c r="A376" s="3">
        <v>32933</v>
      </c>
      <c r="B376" s="2">
        <v>62.567999999999998</v>
      </c>
      <c r="C376" s="4">
        <f t="shared" si="21"/>
        <v>3.7700736367574095E-3</v>
      </c>
      <c r="D376" s="4">
        <f t="shared" si="22"/>
        <v>4.2765241158627898E-2</v>
      </c>
    </row>
    <row r="377" spans="1:4" x14ac:dyDescent="0.25">
      <c r="A377" s="3">
        <v>32964</v>
      </c>
      <c r="B377" s="2">
        <v>62.698999999999998</v>
      </c>
      <c r="C377" s="4">
        <f t="shared" si="21"/>
        <v>2.0937220304309001E-3</v>
      </c>
      <c r="D377" s="4">
        <f t="shared" si="22"/>
        <v>3.8028542101254947E-2</v>
      </c>
    </row>
    <row r="378" spans="1:4" x14ac:dyDescent="0.25">
      <c r="A378" s="3">
        <v>32994</v>
      </c>
      <c r="B378" s="2">
        <v>62.84</v>
      </c>
      <c r="C378" s="4">
        <f t="shared" si="21"/>
        <v>2.2488396944131406E-3</v>
      </c>
      <c r="D378" s="4">
        <f t="shared" si="22"/>
        <v>3.6587377519712305E-2</v>
      </c>
    </row>
    <row r="379" spans="1:4" x14ac:dyDescent="0.25">
      <c r="A379" s="3">
        <v>33025</v>
      </c>
      <c r="B379" s="2">
        <v>63.118000000000002</v>
      </c>
      <c r="C379" s="4">
        <f t="shared" si="21"/>
        <v>4.4239338001272888E-3</v>
      </c>
      <c r="D379" s="4">
        <f t="shared" si="22"/>
        <v>3.8893918196033272E-2</v>
      </c>
    </row>
    <row r="380" spans="1:4" x14ac:dyDescent="0.25">
      <c r="A380" s="3">
        <v>33055</v>
      </c>
      <c r="B380" s="2">
        <v>63.274000000000001</v>
      </c>
      <c r="C380" s="4">
        <f t="shared" si="21"/>
        <v>2.4715612028263223E-3</v>
      </c>
      <c r="D380" s="4">
        <f t="shared" si="22"/>
        <v>3.8981937602627248E-2</v>
      </c>
    </row>
    <row r="381" spans="1:4" x14ac:dyDescent="0.25">
      <c r="A381" s="3">
        <v>33086</v>
      </c>
      <c r="B381" s="2">
        <v>63.695</v>
      </c>
      <c r="C381" s="4">
        <f t="shared" si="21"/>
        <v>6.6536017953662263E-3</v>
      </c>
      <c r="D381" s="4">
        <f t="shared" si="22"/>
        <v>4.5774705698852447E-2</v>
      </c>
    </row>
    <row r="382" spans="1:4" x14ac:dyDescent="0.25">
      <c r="A382" s="3">
        <v>33117</v>
      </c>
      <c r="B382" s="2">
        <v>64.085999999999999</v>
      </c>
      <c r="C382" s="4">
        <f t="shared" si="21"/>
        <v>6.1386294057617086E-3</v>
      </c>
      <c r="D382" s="4">
        <f t="shared" si="22"/>
        <v>4.9850105663221012E-2</v>
      </c>
    </row>
    <row r="383" spans="1:4" x14ac:dyDescent="0.25">
      <c r="A383" s="3">
        <v>33147</v>
      </c>
      <c r="B383" s="2">
        <v>64.453000000000003</v>
      </c>
      <c r="C383" s="4">
        <f t="shared" si="21"/>
        <v>5.7266797740536113E-3</v>
      </c>
      <c r="D383" s="4">
        <f t="shared" si="22"/>
        <v>5.1761557415838544E-2</v>
      </c>
    </row>
    <row r="384" spans="1:4" x14ac:dyDescent="0.25">
      <c r="A384" s="3">
        <v>33178</v>
      </c>
      <c r="B384" s="2">
        <v>64.534000000000006</v>
      </c>
      <c r="C384" s="4">
        <f t="shared" si="21"/>
        <v>1.2567297100212205E-3</v>
      </c>
      <c r="D384" s="4">
        <f t="shared" si="22"/>
        <v>5.0785638687617096E-2</v>
      </c>
    </row>
    <row r="385" spans="1:4" x14ac:dyDescent="0.25">
      <c r="A385" s="3">
        <v>33208</v>
      </c>
      <c r="B385" s="2">
        <v>64.594999999999999</v>
      </c>
      <c r="C385" s="4">
        <f t="shared" si="21"/>
        <v>9.4523816902714053E-4</v>
      </c>
      <c r="D385" s="4">
        <f t="shared" si="22"/>
        <v>4.8739304791128868E-2</v>
      </c>
    </row>
    <row r="386" spans="1:4" x14ac:dyDescent="0.25">
      <c r="A386" s="3">
        <v>33239</v>
      </c>
      <c r="B386" s="2">
        <v>64.84</v>
      </c>
      <c r="C386" s="4">
        <f t="shared" si="21"/>
        <v>3.7928632247079541E-3</v>
      </c>
      <c r="D386" s="4">
        <f t="shared" si="22"/>
        <v>4.4795359329681039E-2</v>
      </c>
    </row>
    <row r="387" spans="1:4" x14ac:dyDescent="0.25">
      <c r="A387" s="3">
        <v>33270</v>
      </c>
      <c r="B387" s="2">
        <v>64.873000000000005</v>
      </c>
      <c r="C387" s="4">
        <f t="shared" si="21"/>
        <v>5.0894509561993928E-4</v>
      </c>
      <c r="D387" s="4">
        <f t="shared" si="22"/>
        <v>4.0748881010058913E-2</v>
      </c>
    </row>
    <row r="388" spans="1:4" x14ac:dyDescent="0.25">
      <c r="A388" s="3">
        <v>33298</v>
      </c>
      <c r="B388" s="2">
        <v>64.887</v>
      </c>
      <c r="C388" s="4">
        <f t="shared" ref="C388:C451" si="23">B388/B387-1</f>
        <v>2.1580626763051391E-4</v>
      </c>
      <c r="D388" s="4">
        <f t="shared" si="22"/>
        <v>3.706367472190264E-2</v>
      </c>
    </row>
    <row r="389" spans="1:4" x14ac:dyDescent="0.25">
      <c r="A389" s="3">
        <v>33329</v>
      </c>
      <c r="B389" s="2">
        <v>65.004000000000005</v>
      </c>
      <c r="C389" s="4">
        <f t="shared" si="23"/>
        <v>1.8031346802904746E-3</v>
      </c>
      <c r="D389" s="4">
        <f t="shared" si="22"/>
        <v>3.6762946777460614E-2</v>
      </c>
    </row>
    <row r="390" spans="1:4" x14ac:dyDescent="0.25">
      <c r="A390" s="3">
        <v>33359</v>
      </c>
      <c r="B390" s="2">
        <v>65.274000000000001</v>
      </c>
      <c r="C390" s="4">
        <f t="shared" si="23"/>
        <v>4.1535905482739111E-3</v>
      </c>
      <c r="D390" s="4">
        <f t="shared" si="22"/>
        <v>3.8733290897517536E-2</v>
      </c>
    </row>
    <row r="391" spans="1:4" x14ac:dyDescent="0.25">
      <c r="A391" s="3">
        <v>33390</v>
      </c>
      <c r="B391" s="2">
        <v>65.384</v>
      </c>
      <c r="C391" s="4">
        <f t="shared" si="23"/>
        <v>1.6852039096730831E-3</v>
      </c>
      <c r="D391" s="4">
        <f t="shared" si="22"/>
        <v>3.5901010805158506E-2</v>
      </c>
    </row>
    <row r="392" spans="1:4" x14ac:dyDescent="0.25">
      <c r="A392" s="3">
        <v>33420</v>
      </c>
      <c r="B392" s="2">
        <v>65.486999999999995</v>
      </c>
      <c r="C392" s="4">
        <f t="shared" si="23"/>
        <v>1.5753089440841972E-3</v>
      </c>
      <c r="D392" s="4">
        <f t="shared" si="22"/>
        <v>3.4974871195119439E-2</v>
      </c>
    </row>
    <row r="393" spans="1:4" x14ac:dyDescent="0.25">
      <c r="A393" s="3">
        <v>33451</v>
      </c>
      <c r="B393" s="2">
        <v>65.638999999999996</v>
      </c>
      <c r="C393" s="4">
        <f t="shared" si="23"/>
        <v>2.3210713576740094E-3</v>
      </c>
      <c r="D393" s="4">
        <f t="shared" si="22"/>
        <v>3.0520449014836304E-2</v>
      </c>
    </row>
    <row r="394" spans="1:4" x14ac:dyDescent="0.25">
      <c r="A394" s="3">
        <v>33482</v>
      </c>
      <c r="B394" s="2">
        <v>65.864999999999995</v>
      </c>
      <c r="C394" s="4">
        <f t="shared" si="23"/>
        <v>3.4430750011424927E-3</v>
      </c>
      <c r="D394" s="4">
        <f t="shared" si="22"/>
        <v>2.7759573073682153E-2</v>
      </c>
    </row>
    <row r="395" spans="1:4" x14ac:dyDescent="0.25">
      <c r="A395" s="3">
        <v>33512</v>
      </c>
      <c r="B395" s="2">
        <v>65.989000000000004</v>
      </c>
      <c r="C395" s="4">
        <f t="shared" si="23"/>
        <v>1.8826387307373516E-3</v>
      </c>
      <c r="D395" s="4">
        <f t="shared" si="22"/>
        <v>2.383131894558832E-2</v>
      </c>
    </row>
    <row r="396" spans="1:4" x14ac:dyDescent="0.25">
      <c r="A396" s="3">
        <v>33543</v>
      </c>
      <c r="B396" s="2">
        <v>66.132999999999996</v>
      </c>
      <c r="C396" s="4">
        <f t="shared" si="23"/>
        <v>2.1821818787979286E-3</v>
      </c>
      <c r="D396" s="4">
        <f t="shared" si="22"/>
        <v>2.4777636594663033E-2</v>
      </c>
    </row>
    <row r="397" spans="1:4" x14ac:dyDescent="0.25">
      <c r="A397" s="3">
        <v>33573</v>
      </c>
      <c r="B397" s="2">
        <v>66.299000000000007</v>
      </c>
      <c r="C397" s="4">
        <f t="shared" si="23"/>
        <v>2.5100932968413758E-3</v>
      </c>
      <c r="D397" s="4">
        <f t="shared" si="22"/>
        <v>2.6379750754702558E-2</v>
      </c>
    </row>
    <row r="398" spans="1:4" x14ac:dyDescent="0.25">
      <c r="A398" s="3">
        <v>33604</v>
      </c>
      <c r="B398" s="2">
        <v>66.388999999999996</v>
      </c>
      <c r="C398" s="4">
        <f t="shared" si="23"/>
        <v>1.3574865382584012E-3</v>
      </c>
      <c r="D398" s="4">
        <f t="shared" si="22"/>
        <v>2.3889574336829034E-2</v>
      </c>
    </row>
    <row r="399" spans="1:4" x14ac:dyDescent="0.25">
      <c r="A399" s="3">
        <v>33635</v>
      </c>
      <c r="B399" s="2">
        <v>66.557000000000002</v>
      </c>
      <c r="C399" s="4">
        <f t="shared" si="23"/>
        <v>2.5305396978416717E-3</v>
      </c>
      <c r="D399" s="4">
        <f t="shared" ref="D399:D462" si="24">B399/B387-1</f>
        <v>2.5958411049280761E-2</v>
      </c>
    </row>
    <row r="400" spans="1:4" x14ac:dyDescent="0.25">
      <c r="A400" s="3">
        <v>33664</v>
      </c>
      <c r="B400" s="2">
        <v>66.718000000000004</v>
      </c>
      <c r="C400" s="4">
        <f t="shared" si="23"/>
        <v>2.4189792208182403E-3</v>
      </c>
      <c r="D400" s="4">
        <f t="shared" si="24"/>
        <v>2.8218287176167811E-2</v>
      </c>
    </row>
    <row r="401" spans="1:4" x14ac:dyDescent="0.25">
      <c r="A401" s="3">
        <v>33695</v>
      </c>
      <c r="B401" s="2">
        <v>66.899000000000001</v>
      </c>
      <c r="C401" s="4">
        <f t="shared" si="23"/>
        <v>2.7129110584849236E-3</v>
      </c>
      <c r="D401" s="4">
        <f t="shared" si="24"/>
        <v>2.9152052181404153E-2</v>
      </c>
    </row>
    <row r="402" spans="1:4" x14ac:dyDescent="0.25">
      <c r="A402" s="3">
        <v>33725</v>
      </c>
      <c r="B402" s="2">
        <v>66.986999999999995</v>
      </c>
      <c r="C402" s="4">
        <f t="shared" si="23"/>
        <v>1.3154157760204566E-3</v>
      </c>
      <c r="D402" s="4">
        <f t="shared" si="24"/>
        <v>2.6243220884272445E-2</v>
      </c>
    </row>
    <row r="403" spans="1:4" x14ac:dyDescent="0.25">
      <c r="A403" s="3">
        <v>33756</v>
      </c>
      <c r="B403" s="2">
        <v>67.106999999999999</v>
      </c>
      <c r="C403" s="4">
        <f t="shared" si="23"/>
        <v>1.7913923597117076E-3</v>
      </c>
      <c r="D403" s="4">
        <f t="shared" si="24"/>
        <v>2.6352012724825569E-2</v>
      </c>
    </row>
    <row r="404" spans="1:4" x14ac:dyDescent="0.25">
      <c r="A404" s="3">
        <v>33786</v>
      </c>
      <c r="B404" s="2">
        <v>67.328000000000003</v>
      </c>
      <c r="C404" s="4">
        <f t="shared" si="23"/>
        <v>3.2932480963239197E-3</v>
      </c>
      <c r="D404" s="4">
        <f t="shared" si="24"/>
        <v>2.8112449799196915E-2</v>
      </c>
    </row>
    <row r="405" spans="1:4" x14ac:dyDescent="0.25">
      <c r="A405" s="3">
        <v>33817</v>
      </c>
      <c r="B405" s="2">
        <v>67.418000000000006</v>
      </c>
      <c r="C405" s="4">
        <f t="shared" si="23"/>
        <v>1.3367395437262619E-3</v>
      </c>
      <c r="D405" s="4">
        <f t="shared" si="24"/>
        <v>2.7102789500144997E-2</v>
      </c>
    </row>
    <row r="406" spans="1:4" x14ac:dyDescent="0.25">
      <c r="A406" s="3">
        <v>33848</v>
      </c>
      <c r="B406" s="2">
        <v>67.528000000000006</v>
      </c>
      <c r="C406" s="4">
        <f t="shared" si="23"/>
        <v>1.6316117357382254E-3</v>
      </c>
      <c r="D406" s="4">
        <f t="shared" si="24"/>
        <v>2.5248614590450247E-2</v>
      </c>
    </row>
    <row r="407" spans="1:4" x14ac:dyDescent="0.25">
      <c r="A407" s="3">
        <v>33878</v>
      </c>
      <c r="B407" s="2">
        <v>67.766999999999996</v>
      </c>
      <c r="C407" s="4">
        <f t="shared" si="23"/>
        <v>3.5392725980332163E-3</v>
      </c>
      <c r="D407" s="4">
        <f t="shared" si="24"/>
        <v>2.694388458682484E-2</v>
      </c>
    </row>
    <row r="408" spans="1:4" x14ac:dyDescent="0.25">
      <c r="A408" s="3">
        <v>33909</v>
      </c>
      <c r="B408" s="2">
        <v>67.900000000000006</v>
      </c>
      <c r="C408" s="4">
        <f t="shared" si="23"/>
        <v>1.9626071686811297E-3</v>
      </c>
      <c r="D408" s="4">
        <f t="shared" si="24"/>
        <v>2.6718884671797838E-2</v>
      </c>
    </row>
    <row r="409" spans="1:4" x14ac:dyDescent="0.25">
      <c r="A409" s="3">
        <v>33939</v>
      </c>
      <c r="B409" s="2">
        <v>68.018000000000001</v>
      </c>
      <c r="C409" s="4">
        <f t="shared" si="23"/>
        <v>1.7378497790867531E-3</v>
      </c>
      <c r="D409" s="4">
        <f t="shared" si="24"/>
        <v>2.5927992880737216E-2</v>
      </c>
    </row>
    <row r="410" spans="1:4" x14ac:dyDescent="0.25">
      <c r="A410" s="3">
        <v>33970</v>
      </c>
      <c r="B410" s="2">
        <v>68.183999999999997</v>
      </c>
      <c r="C410" s="4">
        <f t="shared" si="23"/>
        <v>2.4405304478225531E-3</v>
      </c>
      <c r="D410" s="4">
        <f t="shared" si="24"/>
        <v>2.7037611652532823E-2</v>
      </c>
    </row>
    <row r="411" spans="1:4" x14ac:dyDescent="0.25">
      <c r="A411" s="3">
        <v>34001</v>
      </c>
      <c r="B411" s="2">
        <v>68.287000000000006</v>
      </c>
      <c r="C411" s="4">
        <f t="shared" si="23"/>
        <v>1.5106183268802642E-3</v>
      </c>
      <c r="D411" s="4">
        <f t="shared" si="24"/>
        <v>2.5992758087053369E-2</v>
      </c>
    </row>
    <row r="412" spans="1:4" x14ac:dyDescent="0.25">
      <c r="A412" s="3">
        <v>34029</v>
      </c>
      <c r="B412" s="2">
        <v>68.427000000000007</v>
      </c>
      <c r="C412" s="4">
        <f t="shared" si="23"/>
        <v>2.0501706034823375E-3</v>
      </c>
      <c r="D412" s="4">
        <f t="shared" si="24"/>
        <v>2.5615276237297424E-2</v>
      </c>
    </row>
    <row r="413" spans="1:4" x14ac:dyDescent="0.25">
      <c r="A413" s="3">
        <v>34060</v>
      </c>
      <c r="B413" s="2">
        <v>68.608999999999995</v>
      </c>
      <c r="C413" s="4">
        <f t="shared" si="23"/>
        <v>2.6597688047114154E-3</v>
      </c>
      <c r="D413" s="4">
        <f t="shared" si="24"/>
        <v>2.5560920193126835E-2</v>
      </c>
    </row>
    <row r="414" spans="1:4" x14ac:dyDescent="0.25">
      <c r="A414" s="3">
        <v>34090</v>
      </c>
      <c r="B414" s="2">
        <v>68.820999999999998</v>
      </c>
      <c r="C414" s="4">
        <f t="shared" si="23"/>
        <v>3.089973618621622E-3</v>
      </c>
      <c r="D414" s="4">
        <f t="shared" si="24"/>
        <v>2.7378446564258807E-2</v>
      </c>
    </row>
    <row r="415" spans="1:4" x14ac:dyDescent="0.25">
      <c r="A415" s="3">
        <v>34121</v>
      </c>
      <c r="B415" s="2">
        <v>68.844999999999999</v>
      </c>
      <c r="C415" s="4">
        <f t="shared" si="23"/>
        <v>3.4873076531871661E-4</v>
      </c>
      <c r="D415" s="4">
        <f t="shared" si="24"/>
        <v>2.5898937517695675E-2</v>
      </c>
    </row>
    <row r="416" spans="1:4" x14ac:dyDescent="0.25">
      <c r="A416" s="3">
        <v>34151</v>
      </c>
      <c r="B416" s="2">
        <v>68.953999999999994</v>
      </c>
      <c r="C416" s="4">
        <f t="shared" si="23"/>
        <v>1.5832667586606064E-3</v>
      </c>
      <c r="D416" s="4">
        <f t="shared" si="24"/>
        <v>2.415042775665377E-2</v>
      </c>
    </row>
    <row r="417" spans="1:4" x14ac:dyDescent="0.25">
      <c r="A417" s="3">
        <v>34182</v>
      </c>
      <c r="B417" s="2">
        <v>69.072000000000003</v>
      </c>
      <c r="C417" s="4">
        <f t="shared" si="23"/>
        <v>1.7112857847261242E-3</v>
      </c>
      <c r="D417" s="4">
        <f t="shared" si="24"/>
        <v>2.4533507371918395E-2</v>
      </c>
    </row>
    <row r="418" spans="1:4" x14ac:dyDescent="0.25">
      <c r="A418" s="3">
        <v>34213</v>
      </c>
      <c r="B418" s="2">
        <v>69.144000000000005</v>
      </c>
      <c r="C418" s="4">
        <f t="shared" si="23"/>
        <v>1.0423905489924667E-3</v>
      </c>
      <c r="D418" s="4">
        <f t="shared" si="24"/>
        <v>2.3930813884610824E-2</v>
      </c>
    </row>
    <row r="419" spans="1:4" x14ac:dyDescent="0.25">
      <c r="A419" s="3">
        <v>34243</v>
      </c>
      <c r="B419" s="2">
        <v>69.361999999999995</v>
      </c>
      <c r="C419" s="4">
        <f t="shared" si="23"/>
        <v>3.1528404489180595E-3</v>
      </c>
      <c r="D419" s="4">
        <f t="shared" si="24"/>
        <v>2.3536529579293752E-2</v>
      </c>
    </row>
    <row r="420" spans="1:4" x14ac:dyDescent="0.25">
      <c r="A420" s="3">
        <v>34274</v>
      </c>
      <c r="B420" s="2">
        <v>69.492999999999995</v>
      </c>
      <c r="C420" s="4">
        <f t="shared" si="23"/>
        <v>1.8886421960151445E-3</v>
      </c>
      <c r="D420" s="4">
        <f t="shared" si="24"/>
        <v>2.3460972017672832E-2</v>
      </c>
    </row>
    <row r="421" spans="1:4" x14ac:dyDescent="0.25">
      <c r="A421" s="3">
        <v>34304</v>
      </c>
      <c r="B421" s="2">
        <v>69.509</v>
      </c>
      <c r="C421" s="4">
        <f t="shared" si="23"/>
        <v>2.3023901687957427E-4</v>
      </c>
      <c r="D421" s="4">
        <f t="shared" si="24"/>
        <v>2.1920668058455162E-2</v>
      </c>
    </row>
    <row r="422" spans="1:4" x14ac:dyDescent="0.25">
      <c r="A422" s="3">
        <v>34335</v>
      </c>
      <c r="B422" s="2">
        <v>69.531999999999996</v>
      </c>
      <c r="C422" s="4">
        <f t="shared" si="23"/>
        <v>3.3089240242256679E-4</v>
      </c>
      <c r="D422" s="4">
        <f t="shared" si="24"/>
        <v>1.9770034025577754E-2</v>
      </c>
    </row>
    <row r="423" spans="1:4" x14ac:dyDescent="0.25">
      <c r="A423" s="3">
        <v>34366</v>
      </c>
      <c r="B423" s="2">
        <v>69.692999999999998</v>
      </c>
      <c r="C423" s="4">
        <f t="shared" si="23"/>
        <v>2.3154806420064844E-3</v>
      </c>
      <c r="D423" s="4">
        <f t="shared" si="24"/>
        <v>2.0589570489258469E-2</v>
      </c>
    </row>
    <row r="424" spans="1:4" x14ac:dyDescent="0.25">
      <c r="A424" s="3">
        <v>34394</v>
      </c>
      <c r="B424" s="2">
        <v>69.885000000000005</v>
      </c>
      <c r="C424" s="4">
        <f t="shared" si="23"/>
        <v>2.7549395204684579E-3</v>
      </c>
      <c r="D424" s="4">
        <f t="shared" si="24"/>
        <v>2.1307378666315824E-2</v>
      </c>
    </row>
    <row r="425" spans="1:4" x14ac:dyDescent="0.25">
      <c r="A425" s="3">
        <v>34425</v>
      </c>
      <c r="B425" s="2">
        <v>69.968000000000004</v>
      </c>
      <c r="C425" s="4">
        <f t="shared" si="23"/>
        <v>1.1876654503828465E-3</v>
      </c>
      <c r="D425" s="4">
        <f t="shared" si="24"/>
        <v>1.980789692314433E-2</v>
      </c>
    </row>
    <row r="426" spans="1:4" x14ac:dyDescent="0.25">
      <c r="A426" s="3">
        <v>34455</v>
      </c>
      <c r="B426" s="2">
        <v>70.069000000000003</v>
      </c>
      <c r="C426" s="4">
        <f t="shared" si="23"/>
        <v>1.4435170363593652E-3</v>
      </c>
      <c r="D426" s="4">
        <f t="shared" si="24"/>
        <v>1.8133999796573708E-2</v>
      </c>
    </row>
    <row r="427" spans="1:4" x14ac:dyDescent="0.25">
      <c r="A427" s="3">
        <v>34486</v>
      </c>
      <c r="B427" s="2">
        <v>70.241</v>
      </c>
      <c r="C427" s="4">
        <f t="shared" si="23"/>
        <v>2.4547232014155984E-3</v>
      </c>
      <c r="D427" s="4">
        <f t="shared" si="24"/>
        <v>2.0277434817343343E-2</v>
      </c>
    </row>
    <row r="428" spans="1:4" x14ac:dyDescent="0.25">
      <c r="A428" s="3">
        <v>34516</v>
      </c>
      <c r="B428" s="2">
        <v>70.462000000000003</v>
      </c>
      <c r="C428" s="4">
        <f t="shared" si="23"/>
        <v>3.1463105593598772E-3</v>
      </c>
      <c r="D428" s="4">
        <f t="shared" si="24"/>
        <v>2.1869652231922831E-2</v>
      </c>
    </row>
    <row r="429" spans="1:4" x14ac:dyDescent="0.25">
      <c r="A429" s="3">
        <v>34547</v>
      </c>
      <c r="B429" s="2">
        <v>70.623000000000005</v>
      </c>
      <c r="C429" s="4">
        <f t="shared" si="23"/>
        <v>2.2849195310947756E-3</v>
      </c>
      <c r="D429" s="4">
        <f t="shared" si="24"/>
        <v>2.2454829742877047E-2</v>
      </c>
    </row>
    <row r="430" spans="1:4" x14ac:dyDescent="0.25">
      <c r="A430" s="3">
        <v>34578</v>
      </c>
      <c r="B430" s="2">
        <v>70.701999999999998</v>
      </c>
      <c r="C430" s="4">
        <f t="shared" si="23"/>
        <v>1.1186157484104342E-3</v>
      </c>
      <c r="D430" s="4">
        <f t="shared" si="24"/>
        <v>2.2532685410158404E-2</v>
      </c>
    </row>
    <row r="431" spans="1:4" x14ac:dyDescent="0.25">
      <c r="A431" s="3">
        <v>34608</v>
      </c>
      <c r="B431" s="2">
        <v>70.822000000000003</v>
      </c>
      <c r="C431" s="4">
        <f t="shared" si="23"/>
        <v>1.6972645752595383E-3</v>
      </c>
      <c r="D431" s="4">
        <f t="shared" si="24"/>
        <v>2.1048989360168413E-2</v>
      </c>
    </row>
    <row r="432" spans="1:4" x14ac:dyDescent="0.25">
      <c r="A432" s="3">
        <v>34639</v>
      </c>
      <c r="B432" s="2">
        <v>70.956999999999994</v>
      </c>
      <c r="C432" s="4">
        <f t="shared" si="23"/>
        <v>1.9061873429158105E-3</v>
      </c>
      <c r="D432" s="4">
        <f t="shared" si="24"/>
        <v>2.1066870044464947E-2</v>
      </c>
    </row>
    <row r="433" spans="1:4" x14ac:dyDescent="0.25">
      <c r="A433" s="3">
        <v>34669</v>
      </c>
      <c r="B433" s="2">
        <v>71.003</v>
      </c>
      <c r="C433" s="4">
        <f t="shared" si="23"/>
        <v>6.4827994419158763E-4</v>
      </c>
      <c r="D433" s="4">
        <f t="shared" si="24"/>
        <v>2.1493619531283814E-2</v>
      </c>
    </row>
    <row r="434" spans="1:4" x14ac:dyDescent="0.25">
      <c r="A434" s="3">
        <v>34700</v>
      </c>
      <c r="B434" s="2">
        <v>71.146000000000001</v>
      </c>
      <c r="C434" s="4">
        <f t="shared" si="23"/>
        <v>2.0139994084757973E-3</v>
      </c>
      <c r="D434" s="4">
        <f t="shared" si="24"/>
        <v>2.3212333889432335E-2</v>
      </c>
    </row>
    <row r="435" spans="1:4" x14ac:dyDescent="0.25">
      <c r="A435" s="3">
        <v>34731</v>
      </c>
      <c r="B435" s="2">
        <v>71.272000000000006</v>
      </c>
      <c r="C435" s="4">
        <f t="shared" si="23"/>
        <v>1.7710061001321442E-3</v>
      </c>
      <c r="D435" s="4">
        <f t="shared" si="24"/>
        <v>2.265650782718498E-2</v>
      </c>
    </row>
    <row r="436" spans="1:4" x14ac:dyDescent="0.25">
      <c r="A436" s="3">
        <v>34759</v>
      </c>
      <c r="B436" s="2">
        <v>71.403999999999996</v>
      </c>
      <c r="C436" s="4">
        <f t="shared" si="23"/>
        <v>1.8520597148949935E-3</v>
      </c>
      <c r="D436" s="4">
        <f t="shared" si="24"/>
        <v>2.1735708664234021E-2</v>
      </c>
    </row>
    <row r="437" spans="1:4" x14ac:dyDescent="0.25">
      <c r="A437" s="3">
        <v>34790</v>
      </c>
      <c r="B437" s="2">
        <v>71.591999999999999</v>
      </c>
      <c r="C437" s="4">
        <f t="shared" si="23"/>
        <v>2.6329057195675354E-3</v>
      </c>
      <c r="D437" s="4">
        <f t="shared" si="24"/>
        <v>2.3210610564829537E-2</v>
      </c>
    </row>
    <row r="438" spans="1:4" x14ac:dyDescent="0.25">
      <c r="A438" s="3">
        <v>34820</v>
      </c>
      <c r="B438" s="2">
        <v>71.701999999999998</v>
      </c>
      <c r="C438" s="4">
        <f t="shared" si="23"/>
        <v>1.5364845234104862E-3</v>
      </c>
      <c r="D438" s="4">
        <f t="shared" si="24"/>
        <v>2.3305598766929725E-2</v>
      </c>
    </row>
    <row r="439" spans="1:4" x14ac:dyDescent="0.25">
      <c r="A439" s="3">
        <v>34851</v>
      </c>
      <c r="B439" s="2">
        <v>71.772000000000006</v>
      </c>
      <c r="C439" s="4">
        <f t="shared" si="23"/>
        <v>9.7626286574992172E-4</v>
      </c>
      <c r="D439" s="4">
        <f t="shared" si="24"/>
        <v>2.1796386725701611E-2</v>
      </c>
    </row>
    <row r="440" spans="1:4" x14ac:dyDescent="0.25">
      <c r="A440" s="3">
        <v>34881</v>
      </c>
      <c r="B440" s="2">
        <v>71.861999999999995</v>
      </c>
      <c r="C440" s="4">
        <f t="shared" si="23"/>
        <v>1.253970907874713E-3</v>
      </c>
      <c r="D440" s="4">
        <f t="shared" si="24"/>
        <v>1.9868865487780552E-2</v>
      </c>
    </row>
    <row r="441" spans="1:4" x14ac:dyDescent="0.25">
      <c r="A441" s="3">
        <v>34912</v>
      </c>
      <c r="B441" s="2">
        <v>72.016999999999996</v>
      </c>
      <c r="C441" s="4">
        <f t="shared" si="23"/>
        <v>2.1569118588404823E-3</v>
      </c>
      <c r="D441" s="4">
        <f t="shared" si="24"/>
        <v>1.9738612066890315E-2</v>
      </c>
    </row>
    <row r="442" spans="1:4" x14ac:dyDescent="0.25">
      <c r="A442" s="3">
        <v>34943</v>
      </c>
      <c r="B442" s="2">
        <v>72.066000000000003</v>
      </c>
      <c r="C442" s="4">
        <f t="shared" si="23"/>
        <v>6.8039490675819714E-4</v>
      </c>
      <c r="D442" s="4">
        <f t="shared" si="24"/>
        <v>1.9292240672116767E-2</v>
      </c>
    </row>
    <row r="443" spans="1:4" x14ac:dyDescent="0.25">
      <c r="A443" s="3">
        <v>34973</v>
      </c>
      <c r="B443" s="2">
        <v>72.253</v>
      </c>
      <c r="C443" s="4">
        <f t="shared" si="23"/>
        <v>2.5948436155744936E-3</v>
      </c>
      <c r="D443" s="4">
        <f t="shared" si="24"/>
        <v>2.0205585834909945E-2</v>
      </c>
    </row>
    <row r="444" spans="1:4" x14ac:dyDescent="0.25">
      <c r="A444" s="3">
        <v>35004</v>
      </c>
      <c r="B444" s="2">
        <v>72.251000000000005</v>
      </c>
      <c r="C444" s="4">
        <f t="shared" si="23"/>
        <v>-2.7680511535788099E-5</v>
      </c>
      <c r="D444" s="4">
        <f t="shared" si="24"/>
        <v>1.8236396690953782E-2</v>
      </c>
    </row>
    <row r="445" spans="1:4" x14ac:dyDescent="0.25">
      <c r="A445" s="3">
        <v>35034</v>
      </c>
      <c r="B445" s="2">
        <v>72.39</v>
      </c>
      <c r="C445" s="4">
        <f t="shared" si="23"/>
        <v>1.9238488048607394E-3</v>
      </c>
      <c r="D445" s="4">
        <f t="shared" si="24"/>
        <v>1.9534385871019522E-2</v>
      </c>
    </row>
    <row r="446" spans="1:4" x14ac:dyDescent="0.25">
      <c r="A446" s="3">
        <v>35065</v>
      </c>
      <c r="B446" s="2">
        <v>72.551000000000002</v>
      </c>
      <c r="C446" s="4">
        <f t="shared" si="23"/>
        <v>2.2240640972510661E-3</v>
      </c>
      <c r="D446" s="4">
        <f t="shared" si="24"/>
        <v>1.9748123576870169E-2</v>
      </c>
    </row>
    <row r="447" spans="1:4" x14ac:dyDescent="0.25">
      <c r="A447" s="3">
        <v>35096</v>
      </c>
      <c r="B447" s="2">
        <v>72.665000000000006</v>
      </c>
      <c r="C447" s="4">
        <f t="shared" si="23"/>
        <v>1.5713084588773185E-3</v>
      </c>
      <c r="D447" s="4">
        <f t="shared" si="24"/>
        <v>1.9544842294309195E-2</v>
      </c>
    </row>
    <row r="448" spans="1:4" x14ac:dyDescent="0.25">
      <c r="A448" s="3">
        <v>35125</v>
      </c>
      <c r="B448" s="2">
        <v>72.884</v>
      </c>
      <c r="C448" s="4">
        <f t="shared" si="23"/>
        <v>3.013830592444755E-3</v>
      </c>
      <c r="D448" s="4">
        <f t="shared" si="24"/>
        <v>2.0727130132765836E-2</v>
      </c>
    </row>
    <row r="449" spans="1:4" x14ac:dyDescent="0.25">
      <c r="A449" s="3">
        <v>35156</v>
      </c>
      <c r="B449" s="2">
        <v>73.102999999999994</v>
      </c>
      <c r="C449" s="4">
        <f t="shared" si="23"/>
        <v>3.0047747104988698E-3</v>
      </c>
      <c r="D449" s="4">
        <f t="shared" si="24"/>
        <v>2.1105710135210565E-2</v>
      </c>
    </row>
    <row r="450" spans="1:4" x14ac:dyDescent="0.25">
      <c r="A450" s="3">
        <v>35186</v>
      </c>
      <c r="B450" s="2">
        <v>73.228999999999999</v>
      </c>
      <c r="C450" s="4">
        <f t="shared" si="23"/>
        <v>1.7235954748779925E-3</v>
      </c>
      <c r="D450" s="4">
        <f t="shared" si="24"/>
        <v>2.1296477085715804E-2</v>
      </c>
    </row>
    <row r="451" spans="1:4" x14ac:dyDescent="0.25">
      <c r="A451" s="3">
        <v>35217</v>
      </c>
      <c r="B451" s="2">
        <v>73.227999999999994</v>
      </c>
      <c r="C451" s="4">
        <f t="shared" si="23"/>
        <v>-1.365579210432788E-5</v>
      </c>
      <c r="D451" s="4">
        <f t="shared" si="24"/>
        <v>2.0286462687398865E-2</v>
      </c>
    </row>
    <row r="452" spans="1:4" x14ac:dyDescent="0.25">
      <c r="A452" s="3">
        <v>35247</v>
      </c>
      <c r="B452" s="2">
        <v>73.382999999999996</v>
      </c>
      <c r="C452" s="4">
        <f t="shared" ref="C452:C515" si="25">B452/B451-1</f>
        <v>2.1166766810509774E-3</v>
      </c>
      <c r="D452" s="4">
        <f t="shared" si="24"/>
        <v>2.1165567337396718E-2</v>
      </c>
    </row>
    <row r="453" spans="1:4" x14ac:dyDescent="0.25">
      <c r="A453" s="3">
        <v>35278</v>
      </c>
      <c r="B453" s="2">
        <v>73.453000000000003</v>
      </c>
      <c r="C453" s="4">
        <f t="shared" si="25"/>
        <v>9.5389940449441823E-4</v>
      </c>
      <c r="D453" s="4">
        <f t="shared" si="24"/>
        <v>1.9939736451115797E-2</v>
      </c>
    </row>
    <row r="454" spans="1:4" x14ac:dyDescent="0.25">
      <c r="A454" s="3">
        <v>35309</v>
      </c>
      <c r="B454" s="2">
        <v>73.66</v>
      </c>
      <c r="C454" s="4">
        <f t="shared" si="25"/>
        <v>2.8181285992401328E-3</v>
      </c>
      <c r="D454" s="4">
        <f t="shared" si="24"/>
        <v>2.2118613493186778E-2</v>
      </c>
    </row>
    <row r="455" spans="1:4" x14ac:dyDescent="0.25">
      <c r="A455" s="3">
        <v>35339</v>
      </c>
      <c r="B455" s="2">
        <v>73.882999999999996</v>
      </c>
      <c r="C455" s="4">
        <f t="shared" si="25"/>
        <v>3.0274232962259617E-3</v>
      </c>
      <c r="D455" s="4">
        <f t="shared" si="24"/>
        <v>2.255961690172037E-2</v>
      </c>
    </row>
    <row r="456" spans="1:4" x14ac:dyDescent="0.25">
      <c r="A456" s="3">
        <v>35370</v>
      </c>
      <c r="B456" s="2">
        <v>74.015000000000001</v>
      </c>
      <c r="C456" s="4">
        <f t="shared" si="25"/>
        <v>1.7866085567721512E-3</v>
      </c>
      <c r="D456" s="4">
        <f t="shared" si="24"/>
        <v>2.4414886991183549E-2</v>
      </c>
    </row>
    <row r="457" spans="1:4" x14ac:dyDescent="0.25">
      <c r="A457" s="3">
        <v>35400</v>
      </c>
      <c r="B457" s="2">
        <v>74.099999999999994</v>
      </c>
      <c r="C457" s="4">
        <f t="shared" si="25"/>
        <v>1.1484158616494877E-3</v>
      </c>
      <c r="D457" s="4">
        <f t="shared" si="24"/>
        <v>2.3622047244094446E-2</v>
      </c>
    </row>
    <row r="458" spans="1:4" x14ac:dyDescent="0.25">
      <c r="A458" s="3">
        <v>35431</v>
      </c>
      <c r="B458" s="2">
        <v>74.195999999999998</v>
      </c>
      <c r="C458" s="4">
        <f t="shared" si="25"/>
        <v>1.2955465587045634E-3</v>
      </c>
      <c r="D458" s="4">
        <f t="shared" si="24"/>
        <v>2.2673705393447374E-2</v>
      </c>
    </row>
    <row r="459" spans="1:4" x14ac:dyDescent="0.25">
      <c r="A459" s="3">
        <v>35462</v>
      </c>
      <c r="B459" s="2">
        <v>74.352000000000004</v>
      </c>
      <c r="C459" s="4">
        <f t="shared" si="25"/>
        <v>2.1025392204432336E-3</v>
      </c>
      <c r="D459" s="4">
        <f t="shared" si="24"/>
        <v>2.321612881029389E-2</v>
      </c>
    </row>
    <row r="460" spans="1:4" x14ac:dyDescent="0.25">
      <c r="A460" s="3">
        <v>35490</v>
      </c>
      <c r="B460" s="2">
        <v>74.430000000000007</v>
      </c>
      <c r="C460" s="4">
        <f t="shared" si="25"/>
        <v>1.0490639122013867E-3</v>
      </c>
      <c r="D460" s="4">
        <f t="shared" si="24"/>
        <v>2.1211788595576708E-2</v>
      </c>
    </row>
    <row r="461" spans="1:4" x14ac:dyDescent="0.25">
      <c r="A461" s="3">
        <v>35521</v>
      </c>
      <c r="B461" s="2">
        <v>74.503</v>
      </c>
      <c r="C461" s="4">
        <f t="shared" si="25"/>
        <v>9.8078731694206667E-4</v>
      </c>
      <c r="D461" s="4">
        <f t="shared" si="24"/>
        <v>1.9151060831976929E-2</v>
      </c>
    </row>
    <row r="462" spans="1:4" x14ac:dyDescent="0.25">
      <c r="A462" s="3">
        <v>35551</v>
      </c>
      <c r="B462" s="2">
        <v>74.468999999999994</v>
      </c>
      <c r="C462" s="4">
        <f t="shared" si="25"/>
        <v>-4.5635746211569739E-4</v>
      </c>
      <c r="D462" s="4">
        <f t="shared" si="24"/>
        <v>1.693318220923401E-2</v>
      </c>
    </row>
    <row r="463" spans="1:4" x14ac:dyDescent="0.25">
      <c r="A463" s="3">
        <v>35582</v>
      </c>
      <c r="B463" s="2">
        <v>74.564999999999998</v>
      </c>
      <c r="C463" s="4">
        <f t="shared" si="25"/>
        <v>1.2891270192967319E-3</v>
      </c>
      <c r="D463" s="4">
        <f t="shared" ref="D463:D526" si="26">B463/B451-1</f>
        <v>1.8258043371388144E-2</v>
      </c>
    </row>
    <row r="464" spans="1:4" x14ac:dyDescent="0.25">
      <c r="A464" s="3">
        <v>35612</v>
      </c>
      <c r="B464" s="2">
        <v>74.608999999999995</v>
      </c>
      <c r="C464" s="4">
        <f t="shared" si="25"/>
        <v>5.900891839334399E-4</v>
      </c>
      <c r="D464" s="4">
        <f t="shared" si="26"/>
        <v>1.6706866712998814E-2</v>
      </c>
    </row>
    <row r="465" spans="1:4" x14ac:dyDescent="0.25">
      <c r="A465" s="3">
        <v>35643</v>
      </c>
      <c r="B465" s="2">
        <v>74.668999999999997</v>
      </c>
      <c r="C465" s="4">
        <f t="shared" si="25"/>
        <v>8.0419252369012817E-4</v>
      </c>
      <c r="D465" s="4">
        <f t="shared" si="26"/>
        <v>1.6554803752059088E-2</v>
      </c>
    </row>
    <row r="466" spans="1:4" x14ac:dyDescent="0.25">
      <c r="A466" s="3">
        <v>35674</v>
      </c>
      <c r="B466" s="2">
        <v>74.849000000000004</v>
      </c>
      <c r="C466" s="4">
        <f t="shared" si="25"/>
        <v>2.4106389532470018E-3</v>
      </c>
      <c r="D466" s="4">
        <f t="shared" si="26"/>
        <v>1.6141732283464716E-2</v>
      </c>
    </row>
    <row r="467" spans="1:4" x14ac:dyDescent="0.25">
      <c r="A467" s="3">
        <v>35704</v>
      </c>
      <c r="B467" s="2">
        <v>74.945999999999998</v>
      </c>
      <c r="C467" s="4">
        <f t="shared" si="25"/>
        <v>1.2959424975615974E-3</v>
      </c>
      <c r="D467" s="4">
        <f t="shared" si="26"/>
        <v>1.4387612847339692E-2</v>
      </c>
    </row>
    <row r="468" spans="1:4" x14ac:dyDescent="0.25">
      <c r="A468" s="3">
        <v>35735</v>
      </c>
      <c r="B468" s="2">
        <v>74.95</v>
      </c>
      <c r="C468" s="4">
        <f t="shared" si="25"/>
        <v>5.3371761001397289E-5</v>
      </c>
      <c r="D468" s="4">
        <f t="shared" si="26"/>
        <v>1.2632574478146363E-2</v>
      </c>
    </row>
    <row r="469" spans="1:4" x14ac:dyDescent="0.25">
      <c r="A469" s="3">
        <v>35765</v>
      </c>
      <c r="B469" s="2">
        <v>74.933999999999997</v>
      </c>
      <c r="C469" s="4">
        <f t="shared" si="25"/>
        <v>-2.1347565043372541E-4</v>
      </c>
      <c r="D469" s="4">
        <f t="shared" si="26"/>
        <v>1.1255060728744937E-2</v>
      </c>
    </row>
    <row r="470" spans="1:4" x14ac:dyDescent="0.25">
      <c r="A470" s="3">
        <v>35796</v>
      </c>
      <c r="B470" s="2">
        <v>74.971000000000004</v>
      </c>
      <c r="C470" s="4">
        <f t="shared" si="25"/>
        <v>4.9376784904064941E-4</v>
      </c>
      <c r="D470" s="4">
        <f t="shared" si="26"/>
        <v>1.0445307024637529E-2</v>
      </c>
    </row>
    <row r="471" spans="1:4" x14ac:dyDescent="0.25">
      <c r="A471" s="3">
        <v>35827</v>
      </c>
      <c r="B471" s="2">
        <v>74.932000000000002</v>
      </c>
      <c r="C471" s="4">
        <f t="shared" si="25"/>
        <v>-5.2020114444251142E-4</v>
      </c>
      <c r="D471" s="4">
        <f t="shared" si="26"/>
        <v>7.8007316548309724E-3</v>
      </c>
    </row>
    <row r="472" spans="1:4" x14ac:dyDescent="0.25">
      <c r="A472" s="3">
        <v>35855</v>
      </c>
      <c r="B472" s="2">
        <v>74.944000000000003</v>
      </c>
      <c r="C472" s="4">
        <f t="shared" si="25"/>
        <v>1.601451983130886E-4</v>
      </c>
      <c r="D472" s="4">
        <f t="shared" si="26"/>
        <v>6.9058175466880645E-3</v>
      </c>
    </row>
    <row r="473" spans="1:4" x14ac:dyDescent="0.25">
      <c r="A473" s="3">
        <v>35886</v>
      </c>
      <c r="B473" s="2">
        <v>75.037000000000006</v>
      </c>
      <c r="C473" s="4">
        <f t="shared" si="25"/>
        <v>1.2409265584971685E-3</v>
      </c>
      <c r="D473" s="4">
        <f t="shared" si="26"/>
        <v>7.1674966108747906E-3</v>
      </c>
    </row>
    <row r="474" spans="1:4" x14ac:dyDescent="0.25">
      <c r="A474" s="3">
        <v>35916</v>
      </c>
      <c r="B474" s="2">
        <v>75.14</v>
      </c>
      <c r="C474" s="4">
        <f t="shared" si="25"/>
        <v>1.3726561562961148E-3</v>
      </c>
      <c r="D474" s="4">
        <f t="shared" si="26"/>
        <v>9.0104607286254357E-3</v>
      </c>
    </row>
    <row r="475" spans="1:4" x14ac:dyDescent="0.25">
      <c r="A475" s="3">
        <v>35947</v>
      </c>
      <c r="B475" s="2">
        <v>75.075999999999993</v>
      </c>
      <c r="C475" s="4">
        <f t="shared" si="25"/>
        <v>-8.5174341229710127E-4</v>
      </c>
      <c r="D475" s="4">
        <f t="shared" si="26"/>
        <v>6.8530812043183786E-3</v>
      </c>
    </row>
    <row r="476" spans="1:4" x14ac:dyDescent="0.25">
      <c r="A476" s="3">
        <v>35977</v>
      </c>
      <c r="B476" s="2">
        <v>75.262</v>
      </c>
      <c r="C476" s="4">
        <f t="shared" si="25"/>
        <v>2.4774894773298417E-3</v>
      </c>
      <c r="D476" s="4">
        <f t="shared" si="26"/>
        <v>8.7522952994947278E-3</v>
      </c>
    </row>
    <row r="477" spans="1:4" x14ac:dyDescent="0.25">
      <c r="A477" s="3">
        <v>36008</v>
      </c>
      <c r="B477" s="2">
        <v>75.366</v>
      </c>
      <c r="C477" s="4">
        <f t="shared" si="25"/>
        <v>1.3818394408864343E-3</v>
      </c>
      <c r="D477" s="4">
        <f t="shared" si="26"/>
        <v>9.3345297245175374E-3</v>
      </c>
    </row>
    <row r="478" spans="1:4" x14ac:dyDescent="0.25">
      <c r="A478" s="3">
        <v>36039</v>
      </c>
      <c r="B478" s="2">
        <v>75.322000000000003</v>
      </c>
      <c r="C478" s="4">
        <f t="shared" si="25"/>
        <v>-5.8381763659998143E-4</v>
      </c>
      <c r="D478" s="4">
        <f t="shared" si="26"/>
        <v>6.3193897046052161E-3</v>
      </c>
    </row>
    <row r="479" spans="1:4" x14ac:dyDescent="0.25">
      <c r="A479" s="3">
        <v>36069</v>
      </c>
      <c r="B479" s="2">
        <v>75.486999999999995</v>
      </c>
      <c r="C479" s="4">
        <f t="shared" si="25"/>
        <v>2.1905950452720813E-3</v>
      </c>
      <c r="D479" s="4">
        <f t="shared" si="26"/>
        <v>7.2185306754195544E-3</v>
      </c>
    </row>
    <row r="480" spans="1:4" x14ac:dyDescent="0.25">
      <c r="A480" s="3">
        <v>36100</v>
      </c>
      <c r="B480" s="2">
        <v>75.491</v>
      </c>
      <c r="C480" s="4">
        <f t="shared" si="25"/>
        <v>5.2989256428270792E-5</v>
      </c>
      <c r="D480" s="4">
        <f t="shared" si="26"/>
        <v>7.2181454302868708E-3</v>
      </c>
    </row>
    <row r="481" spans="1:4" x14ac:dyDescent="0.25">
      <c r="A481" s="3">
        <v>36130</v>
      </c>
      <c r="B481" s="2">
        <v>75.566999999999993</v>
      </c>
      <c r="C481" s="4">
        <f t="shared" si="25"/>
        <v>1.0067425255990692E-3</v>
      </c>
      <c r="D481" s="4">
        <f t="shared" si="26"/>
        <v>8.4474337416926559E-3</v>
      </c>
    </row>
    <row r="482" spans="1:4" x14ac:dyDescent="0.25">
      <c r="A482" s="3">
        <v>36161</v>
      </c>
      <c r="B482" s="2">
        <v>75.704999999999998</v>
      </c>
      <c r="C482" s="4">
        <f t="shared" si="25"/>
        <v>1.8261939735599864E-3</v>
      </c>
      <c r="D482" s="4">
        <f t="shared" si="26"/>
        <v>9.7904523082257278E-3</v>
      </c>
    </row>
    <row r="483" spans="1:4" x14ac:dyDescent="0.25">
      <c r="A483" s="3">
        <v>36192</v>
      </c>
      <c r="B483" s="2">
        <v>75.686999999999998</v>
      </c>
      <c r="C483" s="4">
        <f t="shared" si="25"/>
        <v>-2.3776500891614649E-4</v>
      </c>
      <c r="D483" s="4">
        <f t="shared" si="26"/>
        <v>1.0075802060534933E-2</v>
      </c>
    </row>
    <row r="484" spans="1:4" x14ac:dyDescent="0.25">
      <c r="A484" s="3">
        <v>36220</v>
      </c>
      <c r="B484" s="2">
        <v>75.745999999999995</v>
      </c>
      <c r="C484" s="4">
        <f t="shared" si="25"/>
        <v>7.7952620661414507E-4</v>
      </c>
      <c r="D484" s="4">
        <f t="shared" si="26"/>
        <v>1.0701323654995543E-2</v>
      </c>
    </row>
    <row r="485" spans="1:4" x14ac:dyDescent="0.25">
      <c r="A485" s="3">
        <v>36251</v>
      </c>
      <c r="B485" s="2">
        <v>76.096000000000004</v>
      </c>
      <c r="C485" s="4">
        <f t="shared" si="25"/>
        <v>4.6207060438836489E-3</v>
      </c>
      <c r="D485" s="4">
        <f t="shared" si="26"/>
        <v>1.4113037568133091E-2</v>
      </c>
    </row>
    <row r="486" spans="1:4" x14ac:dyDescent="0.25">
      <c r="A486" s="3">
        <v>36281</v>
      </c>
      <c r="B486" s="2">
        <v>76.134</v>
      </c>
      <c r="C486" s="4">
        <f t="shared" si="25"/>
        <v>4.9936921783011456E-4</v>
      </c>
      <c r="D486" s="4">
        <f t="shared" si="26"/>
        <v>1.3228639872238546E-2</v>
      </c>
    </row>
    <row r="487" spans="1:4" x14ac:dyDescent="0.25">
      <c r="A487" s="3">
        <v>36312</v>
      </c>
      <c r="B487" s="2">
        <v>76.150000000000006</v>
      </c>
      <c r="C487" s="4">
        <f t="shared" si="25"/>
        <v>2.101557779705665E-4</v>
      </c>
      <c r="D487" s="4">
        <f t="shared" si="26"/>
        <v>1.4305503756193882E-2</v>
      </c>
    </row>
    <row r="488" spans="1:4" x14ac:dyDescent="0.25">
      <c r="A488" s="3">
        <v>36342</v>
      </c>
      <c r="B488" s="2">
        <v>76.352000000000004</v>
      </c>
      <c r="C488" s="4">
        <f t="shared" si="25"/>
        <v>2.6526592252134051E-3</v>
      </c>
      <c r="D488" s="4">
        <f t="shared" si="26"/>
        <v>1.4482740293906726E-2</v>
      </c>
    </row>
    <row r="489" spans="1:4" x14ac:dyDescent="0.25">
      <c r="A489" s="3">
        <v>36373</v>
      </c>
      <c r="B489" s="2">
        <v>76.486000000000004</v>
      </c>
      <c r="C489" s="4">
        <f t="shared" si="25"/>
        <v>1.755029337803915E-3</v>
      </c>
      <c r="D489" s="4">
        <f t="shared" si="26"/>
        <v>1.4860812568001647E-2</v>
      </c>
    </row>
    <row r="490" spans="1:4" x14ac:dyDescent="0.25">
      <c r="A490" s="3">
        <v>36404</v>
      </c>
      <c r="B490" s="2">
        <v>76.754000000000005</v>
      </c>
      <c r="C490" s="4">
        <f t="shared" si="25"/>
        <v>3.5039092121433857E-3</v>
      </c>
      <c r="D490" s="4">
        <f t="shared" si="26"/>
        <v>1.901170972624211E-2</v>
      </c>
    </row>
    <row r="491" spans="1:4" x14ac:dyDescent="0.25">
      <c r="A491" s="3">
        <v>36434</v>
      </c>
      <c r="B491" s="2">
        <v>76.876000000000005</v>
      </c>
      <c r="C491" s="4">
        <f t="shared" si="25"/>
        <v>1.5894937071683213E-3</v>
      </c>
      <c r="D491" s="4">
        <f t="shared" si="26"/>
        <v>1.8400519294713202E-2</v>
      </c>
    </row>
    <row r="492" spans="1:4" x14ac:dyDescent="0.25">
      <c r="A492" s="3">
        <v>36465</v>
      </c>
      <c r="B492" s="2">
        <v>76.942999999999998</v>
      </c>
      <c r="C492" s="4">
        <f t="shared" si="25"/>
        <v>8.7153337842749146E-4</v>
      </c>
      <c r="D492" s="4">
        <f t="shared" si="26"/>
        <v>1.9234080883813842E-2</v>
      </c>
    </row>
    <row r="493" spans="1:4" x14ac:dyDescent="0.25">
      <c r="A493" s="3">
        <v>36495</v>
      </c>
      <c r="B493" s="2">
        <v>77.128</v>
      </c>
      <c r="C493" s="4">
        <f t="shared" si="25"/>
        <v>2.4043772662880603E-3</v>
      </c>
      <c r="D493" s="4">
        <f t="shared" si="26"/>
        <v>2.0657165164688296E-2</v>
      </c>
    </row>
    <row r="494" spans="1:4" x14ac:dyDescent="0.25">
      <c r="A494" s="3">
        <v>36526</v>
      </c>
      <c r="B494" s="2">
        <v>77.347999999999999</v>
      </c>
      <c r="C494" s="4">
        <f t="shared" si="25"/>
        <v>2.8524012031947432E-3</v>
      </c>
      <c r="D494" s="4">
        <f t="shared" si="26"/>
        <v>2.1702661647183152E-2</v>
      </c>
    </row>
    <row r="495" spans="1:4" x14ac:dyDescent="0.25">
      <c r="A495" s="3">
        <v>36557</v>
      </c>
      <c r="B495" s="2">
        <v>77.596999999999994</v>
      </c>
      <c r="C495" s="4">
        <f t="shared" si="25"/>
        <v>3.2192170450431323E-3</v>
      </c>
      <c r="D495" s="4">
        <f t="shared" si="26"/>
        <v>2.523550940055741E-2</v>
      </c>
    </row>
    <row r="496" spans="1:4" x14ac:dyDescent="0.25">
      <c r="A496" s="3">
        <v>36586</v>
      </c>
      <c r="B496" s="2">
        <v>77.927999999999997</v>
      </c>
      <c r="C496" s="4">
        <f t="shared" si="25"/>
        <v>4.2656288258566821E-3</v>
      </c>
      <c r="D496" s="4">
        <f t="shared" si="26"/>
        <v>2.8806801679296612E-2</v>
      </c>
    </row>
    <row r="497" spans="1:4" x14ac:dyDescent="0.25">
      <c r="A497" s="3">
        <v>36617</v>
      </c>
      <c r="B497" s="2">
        <v>77.850999999999999</v>
      </c>
      <c r="C497" s="4">
        <f t="shared" si="25"/>
        <v>-9.8809157170720585E-4</v>
      </c>
      <c r="D497" s="4">
        <f t="shared" si="26"/>
        <v>2.3062973086627414E-2</v>
      </c>
    </row>
    <row r="498" spans="1:4" x14ac:dyDescent="0.25">
      <c r="A498" s="3">
        <v>36647</v>
      </c>
      <c r="B498" s="2">
        <v>77.906000000000006</v>
      </c>
      <c r="C498" s="4">
        <f t="shared" si="25"/>
        <v>7.064777587957316E-4</v>
      </c>
      <c r="D498" s="4">
        <f t="shared" si="26"/>
        <v>2.3274752410224142E-2</v>
      </c>
    </row>
    <row r="499" spans="1:4" x14ac:dyDescent="0.25">
      <c r="A499" s="3">
        <v>36678</v>
      </c>
      <c r="B499" s="2">
        <v>78.161000000000001</v>
      </c>
      <c r="C499" s="4">
        <f t="shared" si="25"/>
        <v>3.2731753651835671E-3</v>
      </c>
      <c r="D499" s="4">
        <f t="shared" si="26"/>
        <v>2.6408404464871804E-2</v>
      </c>
    </row>
    <row r="500" spans="1:4" x14ac:dyDescent="0.25">
      <c r="A500" s="3">
        <v>36708</v>
      </c>
      <c r="B500" s="2">
        <v>78.349000000000004</v>
      </c>
      <c r="C500" s="4">
        <f t="shared" si="25"/>
        <v>2.4052916416115178E-3</v>
      </c>
      <c r="D500" s="4">
        <f t="shared" si="26"/>
        <v>2.6155176026823046E-2</v>
      </c>
    </row>
    <row r="501" spans="1:4" x14ac:dyDescent="0.25">
      <c r="A501" s="3">
        <v>36739</v>
      </c>
      <c r="B501" s="2">
        <v>78.34</v>
      </c>
      <c r="C501" s="4">
        <f t="shared" si="25"/>
        <v>-1.1487064289272819E-4</v>
      </c>
      <c r="D501" s="4">
        <f t="shared" si="26"/>
        <v>2.423973014669345E-2</v>
      </c>
    </row>
    <row r="502" spans="1:4" x14ac:dyDescent="0.25">
      <c r="A502" s="3">
        <v>36770</v>
      </c>
      <c r="B502" s="2">
        <v>78.676000000000002</v>
      </c>
      <c r="C502" s="4">
        <f t="shared" si="25"/>
        <v>4.2889966811334723E-3</v>
      </c>
      <c r="D502" s="4">
        <f t="shared" si="26"/>
        <v>2.5041040206373655E-2</v>
      </c>
    </row>
    <row r="503" spans="1:4" x14ac:dyDescent="0.25">
      <c r="A503" s="3">
        <v>36800</v>
      </c>
      <c r="B503" s="2">
        <v>78.787000000000006</v>
      </c>
      <c r="C503" s="4">
        <f t="shared" si="25"/>
        <v>1.4108495602216387E-3</v>
      </c>
      <c r="D503" s="4">
        <f t="shared" si="26"/>
        <v>2.485821322649473E-2</v>
      </c>
    </row>
    <row r="504" spans="1:4" x14ac:dyDescent="0.25">
      <c r="A504" s="3">
        <v>36831</v>
      </c>
      <c r="B504" s="2">
        <v>78.888000000000005</v>
      </c>
      <c r="C504" s="4">
        <f t="shared" si="25"/>
        <v>1.2819373754553443E-3</v>
      </c>
      <c r="D504" s="4">
        <f t="shared" si="26"/>
        <v>2.5278452880703961E-2</v>
      </c>
    </row>
    <row r="505" spans="1:4" x14ac:dyDescent="0.25">
      <c r="A505" s="3">
        <v>36861</v>
      </c>
      <c r="B505" s="2">
        <v>78.991</v>
      </c>
      <c r="C505" s="4">
        <f t="shared" si="25"/>
        <v>1.3056485143494445E-3</v>
      </c>
      <c r="D505" s="4">
        <f t="shared" si="26"/>
        <v>2.4154652007053246E-2</v>
      </c>
    </row>
    <row r="506" spans="1:4" x14ac:dyDescent="0.25">
      <c r="A506" s="3">
        <v>36892</v>
      </c>
      <c r="B506" s="2">
        <v>79.347999999999999</v>
      </c>
      <c r="C506" s="4">
        <f t="shared" si="25"/>
        <v>4.5195022217721093E-3</v>
      </c>
      <c r="D506" s="4">
        <f t="shared" si="26"/>
        <v>2.585716502042712E-2</v>
      </c>
    </row>
    <row r="507" spans="1:4" x14ac:dyDescent="0.25">
      <c r="A507" s="3">
        <v>36923</v>
      </c>
      <c r="B507" s="2">
        <v>79.457999999999998</v>
      </c>
      <c r="C507" s="4">
        <f t="shared" si="25"/>
        <v>1.3862983314008037E-3</v>
      </c>
      <c r="D507" s="4">
        <f t="shared" si="26"/>
        <v>2.3982885936312037E-2</v>
      </c>
    </row>
    <row r="508" spans="1:4" x14ac:dyDescent="0.25">
      <c r="A508" s="3">
        <v>36951</v>
      </c>
      <c r="B508" s="2">
        <v>79.462000000000003</v>
      </c>
      <c r="C508" s="4">
        <f t="shared" si="25"/>
        <v>5.0341060686243111E-5</v>
      </c>
      <c r="D508" s="4">
        <f t="shared" si="26"/>
        <v>1.9684837285699697E-2</v>
      </c>
    </row>
    <row r="509" spans="1:4" x14ac:dyDescent="0.25">
      <c r="A509" s="3">
        <v>36982</v>
      </c>
      <c r="B509" s="2">
        <v>79.605000000000004</v>
      </c>
      <c r="C509" s="4">
        <f t="shared" si="25"/>
        <v>1.7996023256399152E-3</v>
      </c>
      <c r="D509" s="4">
        <f t="shared" si="26"/>
        <v>2.2530217980501366E-2</v>
      </c>
    </row>
    <row r="510" spans="1:4" x14ac:dyDescent="0.25">
      <c r="A510" s="3">
        <v>37012</v>
      </c>
      <c r="B510" s="2">
        <v>79.817999999999998</v>
      </c>
      <c r="C510" s="4">
        <f t="shared" si="25"/>
        <v>2.6757113246653752E-3</v>
      </c>
      <c r="D510" s="4">
        <f t="shared" si="26"/>
        <v>2.4542397247965475E-2</v>
      </c>
    </row>
    <row r="511" spans="1:4" x14ac:dyDescent="0.25">
      <c r="A511" s="3">
        <v>37043</v>
      </c>
      <c r="B511" s="2">
        <v>79.962000000000003</v>
      </c>
      <c r="C511" s="4">
        <f t="shared" si="25"/>
        <v>1.8041043373675514E-3</v>
      </c>
      <c r="D511" s="4">
        <f t="shared" si="26"/>
        <v>2.3042182162459568E-2</v>
      </c>
    </row>
    <row r="512" spans="1:4" x14ac:dyDescent="0.25">
      <c r="A512" s="3">
        <v>37073</v>
      </c>
      <c r="B512" s="2">
        <v>79.935000000000002</v>
      </c>
      <c r="C512" s="4">
        <f t="shared" si="25"/>
        <v>-3.3766038868465742E-4</v>
      </c>
      <c r="D512" s="4">
        <f t="shared" si="26"/>
        <v>2.024275995864655E-2</v>
      </c>
    </row>
    <row r="513" spans="1:4" x14ac:dyDescent="0.25">
      <c r="A513" s="3">
        <v>37104</v>
      </c>
      <c r="B513" s="2">
        <v>79.929000000000002</v>
      </c>
      <c r="C513" s="4">
        <f t="shared" si="25"/>
        <v>-7.5060987052011363E-5</v>
      </c>
      <c r="D513" s="4">
        <f t="shared" si="26"/>
        <v>2.0283380137860574E-2</v>
      </c>
    </row>
    <row r="514" spans="1:4" x14ac:dyDescent="0.25">
      <c r="A514" s="3">
        <v>37135</v>
      </c>
      <c r="B514" s="2">
        <v>79.662999999999997</v>
      </c>
      <c r="C514" s="4">
        <f t="shared" si="25"/>
        <v>-3.3279535587834586E-3</v>
      </c>
      <c r="D514" s="4">
        <f t="shared" si="26"/>
        <v>1.2545121765214162E-2</v>
      </c>
    </row>
    <row r="515" spans="1:4" x14ac:dyDescent="0.25">
      <c r="A515" s="3">
        <v>37165</v>
      </c>
      <c r="B515" s="2">
        <v>79.951999999999998</v>
      </c>
      <c r="C515" s="4">
        <f t="shared" si="25"/>
        <v>3.6277820318089127E-3</v>
      </c>
      <c r="D515" s="4">
        <f t="shared" si="26"/>
        <v>1.47867033901532E-2</v>
      </c>
    </row>
    <row r="516" spans="1:4" x14ac:dyDescent="0.25">
      <c r="A516" s="3">
        <v>37196</v>
      </c>
      <c r="B516" s="2">
        <v>79.903000000000006</v>
      </c>
      <c r="C516" s="4">
        <f t="shared" ref="C516:C579" si="27">B516/B515-1</f>
        <v>-6.12867720632293E-4</v>
      </c>
      <c r="D516" s="4">
        <f t="shared" si="26"/>
        <v>1.2866342155968047E-2</v>
      </c>
    </row>
    <row r="517" spans="1:4" x14ac:dyDescent="0.25">
      <c r="A517" s="3">
        <v>37226</v>
      </c>
      <c r="B517" s="2">
        <v>79.819000000000003</v>
      </c>
      <c r="C517" s="4">
        <f t="shared" si="27"/>
        <v>-1.051274670538116E-3</v>
      </c>
      <c r="D517" s="4">
        <f t="shared" si="26"/>
        <v>1.0482206833690055E-2</v>
      </c>
    </row>
    <row r="518" spans="1:4" x14ac:dyDescent="0.25">
      <c r="A518" s="3">
        <v>37257</v>
      </c>
      <c r="B518" s="2">
        <v>79.879000000000005</v>
      </c>
      <c r="C518" s="4">
        <f t="shared" si="27"/>
        <v>7.5170072288566203E-4</v>
      </c>
      <c r="D518" s="4">
        <f t="shared" si="26"/>
        <v>6.6920401270353924E-3</v>
      </c>
    </row>
    <row r="519" spans="1:4" x14ac:dyDescent="0.25">
      <c r="A519" s="3">
        <v>37288</v>
      </c>
      <c r="B519" s="2">
        <v>80.010999999999996</v>
      </c>
      <c r="C519" s="4">
        <f t="shared" si="27"/>
        <v>1.6524994053503939E-3</v>
      </c>
      <c r="D519" s="4">
        <f t="shared" si="26"/>
        <v>6.9596516398600095E-3</v>
      </c>
    </row>
    <row r="520" spans="1:4" x14ac:dyDescent="0.25">
      <c r="A520" s="3">
        <v>37316</v>
      </c>
      <c r="B520" s="2">
        <v>80.233000000000004</v>
      </c>
      <c r="C520" s="4">
        <f t="shared" si="27"/>
        <v>2.7746184899577475E-3</v>
      </c>
      <c r="D520" s="4">
        <f t="shared" si="26"/>
        <v>9.702751000478127E-3</v>
      </c>
    </row>
    <row r="521" spans="1:4" x14ac:dyDescent="0.25">
      <c r="A521" s="3">
        <v>37347</v>
      </c>
      <c r="B521" s="2">
        <v>80.58</v>
      </c>
      <c r="C521" s="4">
        <f t="shared" si="27"/>
        <v>4.3249037179213801E-3</v>
      </c>
      <c r="D521" s="4">
        <f t="shared" si="26"/>
        <v>1.2247974373468917E-2</v>
      </c>
    </row>
    <row r="522" spans="1:4" x14ac:dyDescent="0.25">
      <c r="A522" s="3">
        <v>37377</v>
      </c>
      <c r="B522" s="2">
        <v>80.637</v>
      </c>
      <c r="C522" s="4">
        <f t="shared" si="27"/>
        <v>7.0737155621736214E-4</v>
      </c>
      <c r="D522" s="4">
        <f t="shared" si="26"/>
        <v>1.0260843418777643E-2</v>
      </c>
    </row>
    <row r="523" spans="1:4" x14ac:dyDescent="0.25">
      <c r="A523" s="3">
        <v>37408</v>
      </c>
      <c r="B523" s="2">
        <v>80.734999999999999</v>
      </c>
      <c r="C523" s="4">
        <f t="shared" si="27"/>
        <v>1.215322990686607E-3</v>
      </c>
      <c r="D523" s="4">
        <f t="shared" si="26"/>
        <v>9.6670918686374563E-3</v>
      </c>
    </row>
    <row r="524" spans="1:4" x14ac:dyDescent="0.25">
      <c r="A524" s="3">
        <v>37438</v>
      </c>
      <c r="B524" s="2">
        <v>80.897000000000006</v>
      </c>
      <c r="C524" s="4">
        <f t="shared" si="27"/>
        <v>2.0065646869387166E-3</v>
      </c>
      <c r="D524" s="4">
        <f t="shared" si="26"/>
        <v>1.2034778257334233E-2</v>
      </c>
    </row>
    <row r="525" spans="1:4" x14ac:dyDescent="0.25">
      <c r="A525" s="3">
        <v>37469</v>
      </c>
      <c r="B525" s="2">
        <v>81.048000000000002</v>
      </c>
      <c r="C525" s="4">
        <f t="shared" si="27"/>
        <v>1.8665710718568373E-3</v>
      </c>
      <c r="D525" s="4">
        <f t="shared" si="26"/>
        <v>1.3999924933378427E-2</v>
      </c>
    </row>
    <row r="526" spans="1:4" x14ac:dyDescent="0.25">
      <c r="A526" s="3">
        <v>37500</v>
      </c>
      <c r="B526" s="2">
        <v>81.191000000000003</v>
      </c>
      <c r="C526" s="4">
        <f t="shared" si="27"/>
        <v>1.7643865363734523E-3</v>
      </c>
      <c r="D526" s="4">
        <f t="shared" si="26"/>
        <v>1.9180799116277347E-2</v>
      </c>
    </row>
    <row r="527" spans="1:4" x14ac:dyDescent="0.25">
      <c r="A527" s="3">
        <v>37530</v>
      </c>
      <c r="B527" s="2">
        <v>81.341999999999999</v>
      </c>
      <c r="C527" s="4">
        <f t="shared" si="27"/>
        <v>1.8598120481334579E-3</v>
      </c>
      <c r="D527" s="4">
        <f t="shared" ref="D527:D590" si="28">B527/B515-1</f>
        <v>1.7385431258755357E-2</v>
      </c>
    </row>
    <row r="528" spans="1:4" x14ac:dyDescent="0.25">
      <c r="A528" s="3">
        <v>37561</v>
      </c>
      <c r="B528" s="2">
        <v>81.423000000000002</v>
      </c>
      <c r="C528" s="4">
        <f t="shared" si="27"/>
        <v>9.9579552998463328E-4</v>
      </c>
      <c r="D528" s="4">
        <f t="shared" si="28"/>
        <v>1.9023065466878597E-2</v>
      </c>
    </row>
    <row r="529" spans="1:4" x14ac:dyDescent="0.25">
      <c r="A529" s="3">
        <v>37591</v>
      </c>
      <c r="B529" s="2">
        <v>81.494</v>
      </c>
      <c r="C529" s="4">
        <f t="shared" si="27"/>
        <v>8.7198948699995782E-4</v>
      </c>
      <c r="D529" s="4">
        <f t="shared" si="28"/>
        <v>2.0984978513887587E-2</v>
      </c>
    </row>
    <row r="530" spans="1:4" x14ac:dyDescent="0.25">
      <c r="A530" s="3">
        <v>37622</v>
      </c>
      <c r="B530" s="2">
        <v>81.715999999999994</v>
      </c>
      <c r="C530" s="4">
        <f t="shared" si="27"/>
        <v>2.7241269295898984E-3</v>
      </c>
      <c r="D530" s="4">
        <f t="shared" si="28"/>
        <v>2.2997283391128942E-2</v>
      </c>
    </row>
    <row r="531" spans="1:4" x14ac:dyDescent="0.25">
      <c r="A531" s="3">
        <v>37653</v>
      </c>
      <c r="B531" s="2">
        <v>82.039000000000001</v>
      </c>
      <c r="C531" s="4">
        <f t="shared" si="27"/>
        <v>3.9527142787214586E-3</v>
      </c>
      <c r="D531" s="4">
        <f t="shared" si="28"/>
        <v>2.534651485420758E-2</v>
      </c>
    </row>
    <row r="532" spans="1:4" x14ac:dyDescent="0.25">
      <c r="A532" s="3">
        <v>37681</v>
      </c>
      <c r="B532" s="2">
        <v>82.227000000000004</v>
      </c>
      <c r="C532" s="4">
        <f t="shared" si="27"/>
        <v>2.2915930228306625E-3</v>
      </c>
      <c r="D532" s="4">
        <f t="shared" si="28"/>
        <v>2.485261675370487E-2</v>
      </c>
    </row>
    <row r="533" spans="1:4" x14ac:dyDescent="0.25">
      <c r="A533" s="3">
        <v>37712</v>
      </c>
      <c r="B533" s="2">
        <v>82.063000000000002</v>
      </c>
      <c r="C533" s="4">
        <f t="shared" si="27"/>
        <v>-1.9944786992107666E-3</v>
      </c>
      <c r="D533" s="4">
        <f t="shared" si="28"/>
        <v>1.8404070488955204E-2</v>
      </c>
    </row>
    <row r="534" spans="1:4" x14ac:dyDescent="0.25">
      <c r="A534" s="3">
        <v>37742</v>
      </c>
      <c r="B534" s="2">
        <v>81.953000000000003</v>
      </c>
      <c r="C534" s="4">
        <f t="shared" si="27"/>
        <v>-1.34043356933089E-3</v>
      </c>
      <c r="D534" s="4">
        <f t="shared" si="28"/>
        <v>1.6320051589220785E-2</v>
      </c>
    </row>
    <row r="535" spans="1:4" x14ac:dyDescent="0.25">
      <c r="A535" s="3">
        <v>37773</v>
      </c>
      <c r="B535" s="2">
        <v>82.03</v>
      </c>
      <c r="C535" s="4">
        <f t="shared" si="27"/>
        <v>9.3956292021024623E-4</v>
      </c>
      <c r="D535" s="4">
        <f t="shared" si="28"/>
        <v>1.6040131293738824E-2</v>
      </c>
    </row>
    <row r="536" spans="1:4" x14ac:dyDescent="0.25">
      <c r="A536" s="3">
        <v>37803</v>
      </c>
      <c r="B536" s="2">
        <v>82.263000000000005</v>
      </c>
      <c r="C536" s="4">
        <f t="shared" si="27"/>
        <v>2.8404242350359432E-3</v>
      </c>
      <c r="D536" s="4">
        <f t="shared" si="28"/>
        <v>1.6885669431499384E-2</v>
      </c>
    </row>
    <row r="537" spans="1:4" x14ac:dyDescent="0.25">
      <c r="A537" s="3">
        <v>37834</v>
      </c>
      <c r="B537" s="2">
        <v>82.528999999999996</v>
      </c>
      <c r="C537" s="4">
        <f t="shared" si="27"/>
        <v>3.2335314783071833E-3</v>
      </c>
      <c r="D537" s="4">
        <f t="shared" si="28"/>
        <v>1.8273122100483485E-2</v>
      </c>
    </row>
    <row r="538" spans="1:4" x14ac:dyDescent="0.25">
      <c r="A538" s="3">
        <v>37865</v>
      </c>
      <c r="B538" s="2">
        <v>82.772999999999996</v>
      </c>
      <c r="C538" s="4">
        <f t="shared" si="27"/>
        <v>2.956536490203332E-3</v>
      </c>
      <c r="D538" s="4">
        <f t="shared" si="28"/>
        <v>1.9484918279119467E-2</v>
      </c>
    </row>
    <row r="539" spans="1:4" x14ac:dyDescent="0.25">
      <c r="A539" s="3">
        <v>37895</v>
      </c>
      <c r="B539" s="2">
        <v>82.766999999999996</v>
      </c>
      <c r="C539" s="4">
        <f t="shared" si="27"/>
        <v>-7.2487405313292896E-5</v>
      </c>
      <c r="D539" s="4">
        <f t="shared" si="28"/>
        <v>1.751862506454227E-2</v>
      </c>
    </row>
    <row r="540" spans="1:4" x14ac:dyDescent="0.25">
      <c r="A540" s="3">
        <v>37926</v>
      </c>
      <c r="B540" s="2">
        <v>82.87</v>
      </c>
      <c r="C540" s="4">
        <f t="shared" si="27"/>
        <v>1.2444573320284924E-3</v>
      </c>
      <c r="D540" s="4">
        <f t="shared" si="28"/>
        <v>1.7771391375901224E-2</v>
      </c>
    </row>
    <row r="541" spans="1:4" x14ac:dyDescent="0.25">
      <c r="A541" s="3">
        <v>37956</v>
      </c>
      <c r="B541" s="2">
        <v>83.063999999999993</v>
      </c>
      <c r="C541" s="4">
        <f t="shared" si="27"/>
        <v>2.3410160492336463E-3</v>
      </c>
      <c r="D541" s="4">
        <f t="shared" si="28"/>
        <v>1.9265221979532177E-2</v>
      </c>
    </row>
    <row r="542" spans="1:4" x14ac:dyDescent="0.25">
      <c r="A542" s="3">
        <v>37987</v>
      </c>
      <c r="B542" s="2">
        <v>83.412000000000006</v>
      </c>
      <c r="C542" s="4">
        <f t="shared" si="27"/>
        <v>4.1895405952039333E-3</v>
      </c>
      <c r="D542" s="4">
        <f t="shared" si="28"/>
        <v>2.0754809339664337E-2</v>
      </c>
    </row>
    <row r="543" spans="1:4" x14ac:dyDescent="0.25">
      <c r="A543" s="3">
        <v>38018</v>
      </c>
      <c r="B543" s="2">
        <v>83.608000000000004</v>
      </c>
      <c r="C543" s="4">
        <f t="shared" si="27"/>
        <v>2.3497818059752262E-3</v>
      </c>
      <c r="D543" s="4">
        <f t="shared" si="28"/>
        <v>1.9125050280963896E-2</v>
      </c>
    </row>
    <row r="544" spans="1:4" x14ac:dyDescent="0.25">
      <c r="A544" s="3">
        <v>38047</v>
      </c>
      <c r="B544" s="2">
        <v>83.745999999999995</v>
      </c>
      <c r="C544" s="4">
        <f t="shared" si="27"/>
        <v>1.6505597550473539E-3</v>
      </c>
      <c r="D544" s="4">
        <f t="shared" si="28"/>
        <v>1.8473250878665137E-2</v>
      </c>
    </row>
    <row r="545" spans="1:4" x14ac:dyDescent="0.25">
      <c r="A545" s="3">
        <v>38078</v>
      </c>
      <c r="B545" s="2">
        <v>83.897999999999996</v>
      </c>
      <c r="C545" s="4">
        <f t="shared" si="27"/>
        <v>1.8150120602775655E-3</v>
      </c>
      <c r="D545" s="4">
        <f t="shared" si="28"/>
        <v>2.2360869088383195E-2</v>
      </c>
    </row>
    <row r="546" spans="1:4" x14ac:dyDescent="0.25">
      <c r="A546" s="3">
        <v>38108</v>
      </c>
      <c r="B546" s="2">
        <v>84.171999999999997</v>
      </c>
      <c r="C546" s="4">
        <f t="shared" si="27"/>
        <v>3.2658704617511969E-3</v>
      </c>
      <c r="D546" s="4">
        <f t="shared" si="28"/>
        <v>2.7076495064244144E-2</v>
      </c>
    </row>
    <row r="547" spans="1:4" x14ac:dyDescent="0.25">
      <c r="A547" s="3">
        <v>38139</v>
      </c>
      <c r="B547" s="2">
        <v>84.415000000000006</v>
      </c>
      <c r="C547" s="4">
        <f t="shared" si="27"/>
        <v>2.8869457776934393E-3</v>
      </c>
      <c r="D547" s="4">
        <f t="shared" si="28"/>
        <v>2.9074728757771506E-2</v>
      </c>
    </row>
    <row r="548" spans="1:4" x14ac:dyDescent="0.25">
      <c r="A548" s="3">
        <v>38169</v>
      </c>
      <c r="B548" s="2">
        <v>84.498999999999995</v>
      </c>
      <c r="C548" s="4">
        <f t="shared" si="27"/>
        <v>9.9508381211865782E-4</v>
      </c>
      <c r="D548" s="4">
        <f t="shared" si="28"/>
        <v>2.7181114231185299E-2</v>
      </c>
    </row>
    <row r="549" spans="1:4" x14ac:dyDescent="0.25">
      <c r="A549" s="3">
        <v>38200</v>
      </c>
      <c r="B549" s="2">
        <v>84.546000000000006</v>
      </c>
      <c r="C549" s="4">
        <f t="shared" si="27"/>
        <v>5.5621960023199968E-4</v>
      </c>
      <c r="D549" s="4">
        <f t="shared" si="28"/>
        <v>2.4439893855493278E-2</v>
      </c>
    </row>
    <row r="550" spans="1:4" x14ac:dyDescent="0.25">
      <c r="A550" s="3">
        <v>38231</v>
      </c>
      <c r="B550" s="2">
        <v>84.713999999999999</v>
      </c>
      <c r="C550" s="4">
        <f t="shared" si="27"/>
        <v>1.9870839542970309E-3</v>
      </c>
      <c r="D550" s="4">
        <f t="shared" si="28"/>
        <v>2.3449675618861354E-2</v>
      </c>
    </row>
    <row r="551" spans="1:4" x14ac:dyDescent="0.25">
      <c r="A551" s="3">
        <v>38261</v>
      </c>
      <c r="B551" s="2">
        <v>85.076999999999998</v>
      </c>
      <c r="C551" s="4">
        <f t="shared" si="27"/>
        <v>4.2850060202563878E-3</v>
      </c>
      <c r="D551" s="4">
        <f t="shared" si="28"/>
        <v>2.7909674145492724E-2</v>
      </c>
    </row>
    <row r="552" spans="1:4" x14ac:dyDescent="0.25">
      <c r="A552" s="3">
        <v>38292</v>
      </c>
      <c r="B552" s="2">
        <v>85.403000000000006</v>
      </c>
      <c r="C552" s="4">
        <f t="shared" si="27"/>
        <v>3.8318229368690115E-3</v>
      </c>
      <c r="D552" s="4">
        <f t="shared" si="28"/>
        <v>3.0565946663448695E-2</v>
      </c>
    </row>
    <row r="553" spans="1:4" x14ac:dyDescent="0.25">
      <c r="A553" s="3">
        <v>38322</v>
      </c>
      <c r="B553" s="2">
        <v>85.445999999999998</v>
      </c>
      <c r="C553" s="4">
        <f t="shared" si="27"/>
        <v>5.0349519337711257E-4</v>
      </c>
      <c r="D553" s="4">
        <f t="shared" si="28"/>
        <v>2.8676683039583928E-2</v>
      </c>
    </row>
    <row r="554" spans="1:4" x14ac:dyDescent="0.25">
      <c r="A554" s="3">
        <v>38353</v>
      </c>
      <c r="B554" s="2">
        <v>85.555999999999997</v>
      </c>
      <c r="C554" s="4">
        <f t="shared" si="27"/>
        <v>1.2873627788310138E-3</v>
      </c>
      <c r="D554" s="4">
        <f t="shared" si="28"/>
        <v>2.5703735673524131E-2</v>
      </c>
    </row>
    <row r="555" spans="1:4" x14ac:dyDescent="0.25">
      <c r="A555" s="3">
        <v>38384</v>
      </c>
      <c r="B555" s="2">
        <v>85.790999999999997</v>
      </c>
      <c r="C555" s="4">
        <f t="shared" si="27"/>
        <v>2.7467389779793905E-3</v>
      </c>
      <c r="D555" s="4">
        <f t="shared" si="28"/>
        <v>2.6109941632379563E-2</v>
      </c>
    </row>
    <row r="556" spans="1:4" x14ac:dyDescent="0.25">
      <c r="A556" s="3">
        <v>38412</v>
      </c>
      <c r="B556" s="2">
        <v>86.037999999999997</v>
      </c>
      <c r="C556" s="4">
        <f t="shared" si="27"/>
        <v>2.8790898812229848E-3</v>
      </c>
      <c r="D556" s="4">
        <f t="shared" si="28"/>
        <v>2.7368471329973998E-2</v>
      </c>
    </row>
    <row r="557" spans="1:4" x14ac:dyDescent="0.25">
      <c r="A557" s="3">
        <v>38443</v>
      </c>
      <c r="B557" s="2">
        <v>86.266000000000005</v>
      </c>
      <c r="C557" s="4">
        <f t="shared" si="27"/>
        <v>2.6499918640601194E-3</v>
      </c>
      <c r="D557" s="4">
        <f t="shared" si="28"/>
        <v>2.8224749100097757E-2</v>
      </c>
    </row>
    <row r="558" spans="1:4" x14ac:dyDescent="0.25">
      <c r="A558" s="3">
        <v>38473</v>
      </c>
      <c r="B558" s="2">
        <v>86.308000000000007</v>
      </c>
      <c r="C558" s="4">
        <f t="shared" si="27"/>
        <v>4.8686620453008977E-4</v>
      </c>
      <c r="D558" s="4">
        <f t="shared" si="28"/>
        <v>2.5376609798983152E-2</v>
      </c>
    </row>
    <row r="559" spans="1:4" x14ac:dyDescent="0.25">
      <c r="A559" s="3">
        <v>38504</v>
      </c>
      <c r="B559" s="2">
        <v>86.356999999999999</v>
      </c>
      <c r="C559" s="4">
        <f t="shared" si="27"/>
        <v>5.6773416137545496E-4</v>
      </c>
      <c r="D559" s="4">
        <f t="shared" si="28"/>
        <v>2.3005390037315498E-2</v>
      </c>
    </row>
    <row r="560" spans="1:4" x14ac:dyDescent="0.25">
      <c r="A560" s="3">
        <v>38534</v>
      </c>
      <c r="B560" s="2">
        <v>86.721999999999994</v>
      </c>
      <c r="C560" s="4">
        <f t="shared" si="27"/>
        <v>4.2266405734334711E-3</v>
      </c>
      <c r="D560" s="4">
        <f t="shared" si="28"/>
        <v>2.6308003645013622E-2</v>
      </c>
    </row>
    <row r="561" spans="1:4" x14ac:dyDescent="0.25">
      <c r="A561" s="3">
        <v>38565</v>
      </c>
      <c r="B561" s="2">
        <v>87.069000000000003</v>
      </c>
      <c r="C561" s="4">
        <f t="shared" si="27"/>
        <v>4.0012914831299984E-3</v>
      </c>
      <c r="D561" s="4">
        <f t="shared" si="28"/>
        <v>2.9841742956496997E-2</v>
      </c>
    </row>
    <row r="562" spans="1:4" x14ac:dyDescent="0.25">
      <c r="A562" s="3">
        <v>38596</v>
      </c>
      <c r="B562" s="2">
        <v>87.905000000000001</v>
      </c>
      <c r="C562" s="4">
        <f t="shared" si="27"/>
        <v>9.6015803558098245E-3</v>
      </c>
      <c r="D562" s="4">
        <f t="shared" si="28"/>
        <v>3.7667917935642281E-2</v>
      </c>
    </row>
    <row r="563" spans="1:4" x14ac:dyDescent="0.25">
      <c r="A563" s="3">
        <v>38626</v>
      </c>
      <c r="B563" s="2">
        <v>88.037999999999997</v>
      </c>
      <c r="C563" s="4">
        <f t="shared" si="27"/>
        <v>1.5129969853819869E-3</v>
      </c>
      <c r="D563" s="4">
        <f t="shared" si="28"/>
        <v>3.4803766000211622E-2</v>
      </c>
    </row>
    <row r="564" spans="1:4" x14ac:dyDescent="0.25">
      <c r="A564" s="3">
        <v>38657</v>
      </c>
      <c r="B564" s="2">
        <v>87.85</v>
      </c>
      <c r="C564" s="4">
        <f t="shared" si="27"/>
        <v>-2.1354415138917782E-3</v>
      </c>
      <c r="D564" s="4">
        <f t="shared" si="28"/>
        <v>2.8652389260330313E-2</v>
      </c>
    </row>
    <row r="565" spans="1:4" x14ac:dyDescent="0.25">
      <c r="A565" s="3">
        <v>38687</v>
      </c>
      <c r="B565" s="2">
        <v>87.850999999999999</v>
      </c>
      <c r="C565" s="4">
        <f t="shared" si="27"/>
        <v>1.1383039271617434E-5</v>
      </c>
      <c r="D565" s="4">
        <f t="shared" si="28"/>
        <v>2.8146431664443083E-2</v>
      </c>
    </row>
    <row r="566" spans="1:4" x14ac:dyDescent="0.25">
      <c r="A566" s="3">
        <v>38718</v>
      </c>
      <c r="B566" s="2">
        <v>88.278999999999996</v>
      </c>
      <c r="C566" s="4">
        <f t="shared" si="27"/>
        <v>4.871885351333427E-3</v>
      </c>
      <c r="D566" s="4">
        <f t="shared" si="28"/>
        <v>3.1827107391649845E-2</v>
      </c>
    </row>
    <row r="567" spans="1:4" x14ac:dyDescent="0.25">
      <c r="A567" s="3">
        <v>38749</v>
      </c>
      <c r="B567" s="2">
        <v>88.322999999999993</v>
      </c>
      <c r="C567" s="4">
        <f t="shared" si="27"/>
        <v>4.9841978273423848E-4</v>
      </c>
      <c r="D567" s="4">
        <f t="shared" si="28"/>
        <v>2.9513585341119697E-2</v>
      </c>
    </row>
    <row r="568" spans="1:4" x14ac:dyDescent="0.25">
      <c r="A568" s="3">
        <v>38777</v>
      </c>
      <c r="B568" s="2">
        <v>88.472999999999999</v>
      </c>
      <c r="C568" s="4">
        <f t="shared" si="27"/>
        <v>1.6983118779934081E-3</v>
      </c>
      <c r="D568" s="4">
        <f t="shared" si="28"/>
        <v>2.8301448197308288E-2</v>
      </c>
    </row>
    <row r="569" spans="1:4" x14ac:dyDescent="0.25">
      <c r="A569" s="3">
        <v>38808</v>
      </c>
      <c r="B569" s="2">
        <v>88.85</v>
      </c>
      <c r="C569" s="4">
        <f t="shared" si="27"/>
        <v>4.2611870288109532E-3</v>
      </c>
      <c r="D569" s="4">
        <f t="shared" si="28"/>
        <v>2.9953863631094313E-2</v>
      </c>
    </row>
    <row r="570" spans="1:4" x14ac:dyDescent="0.25">
      <c r="A570" s="3">
        <v>38838</v>
      </c>
      <c r="B570" s="2">
        <v>89.07</v>
      </c>
      <c r="C570" s="4">
        <f t="shared" si="27"/>
        <v>2.4760832864378912E-3</v>
      </c>
      <c r="D570" s="4">
        <f t="shared" si="28"/>
        <v>3.2001668443249587E-2</v>
      </c>
    </row>
    <row r="571" spans="1:4" x14ac:dyDescent="0.25">
      <c r="A571" s="3">
        <v>38869</v>
      </c>
      <c r="B571" s="2">
        <v>89.284999999999997</v>
      </c>
      <c r="C571" s="4">
        <f t="shared" si="27"/>
        <v>2.41383181767163E-3</v>
      </c>
      <c r="D571" s="4">
        <f t="shared" si="28"/>
        <v>3.3905763284968193E-2</v>
      </c>
    </row>
    <row r="572" spans="1:4" x14ac:dyDescent="0.25">
      <c r="A572" s="3">
        <v>38899</v>
      </c>
      <c r="B572" s="2">
        <v>89.600999999999999</v>
      </c>
      <c r="C572" s="4">
        <f t="shared" si="27"/>
        <v>3.5392283138264702E-3</v>
      </c>
      <c r="D572" s="4">
        <f t="shared" si="28"/>
        <v>3.3198035100666656E-2</v>
      </c>
    </row>
    <row r="573" spans="1:4" x14ac:dyDescent="0.25">
      <c r="A573" s="3">
        <v>38930</v>
      </c>
      <c r="B573" s="2">
        <v>89.885000000000005</v>
      </c>
      <c r="C573" s="4">
        <f t="shared" si="27"/>
        <v>3.1696074820595221E-3</v>
      </c>
      <c r="D573" s="4">
        <f t="shared" si="28"/>
        <v>3.2342165409043444E-2</v>
      </c>
    </row>
    <row r="574" spans="1:4" x14ac:dyDescent="0.25">
      <c r="A574" s="3">
        <v>38961</v>
      </c>
      <c r="B574" s="2">
        <v>89.646000000000001</v>
      </c>
      <c r="C574" s="4">
        <f t="shared" si="27"/>
        <v>-2.6589531067475747E-3</v>
      </c>
      <c r="D574" s="4">
        <f t="shared" si="28"/>
        <v>1.9805471816165099E-2</v>
      </c>
    </row>
    <row r="575" spans="1:4" x14ac:dyDescent="0.25">
      <c r="A575" s="3">
        <v>38991</v>
      </c>
      <c r="B575" s="2">
        <v>89.427999999999997</v>
      </c>
      <c r="C575" s="4">
        <f t="shared" si="27"/>
        <v>-2.4317872520804862E-3</v>
      </c>
      <c r="D575" s="4">
        <f t="shared" si="28"/>
        <v>1.5788636725050598E-2</v>
      </c>
    </row>
    <row r="576" spans="1:4" x14ac:dyDescent="0.25">
      <c r="A576" s="3">
        <v>39022</v>
      </c>
      <c r="B576" s="2">
        <v>89.460999999999999</v>
      </c>
      <c r="C576" s="4">
        <f t="shared" si="27"/>
        <v>3.6901194256833136E-4</v>
      </c>
      <c r="D576" s="4">
        <f t="shared" si="28"/>
        <v>1.833807626636319E-2</v>
      </c>
    </row>
    <row r="577" spans="1:4" x14ac:dyDescent="0.25">
      <c r="A577" s="3">
        <v>39052</v>
      </c>
      <c r="B577" s="2">
        <v>89.789000000000001</v>
      </c>
      <c r="C577" s="4">
        <f t="shared" si="27"/>
        <v>3.6664021193593133E-3</v>
      </c>
      <c r="D577" s="4">
        <f t="shared" si="28"/>
        <v>2.2060078997393262E-2</v>
      </c>
    </row>
    <row r="578" spans="1:4" x14ac:dyDescent="0.25">
      <c r="A578" s="3">
        <v>39083</v>
      </c>
      <c r="B578" s="2">
        <v>90.108999999999995</v>
      </c>
      <c r="C578" s="4">
        <f t="shared" si="27"/>
        <v>3.5639109467751062E-3</v>
      </c>
      <c r="D578" s="4">
        <f t="shared" si="28"/>
        <v>2.0729731872812351E-2</v>
      </c>
    </row>
    <row r="579" spans="1:4" x14ac:dyDescent="0.25">
      <c r="A579" s="3">
        <v>39114</v>
      </c>
      <c r="B579" s="2">
        <v>90.394000000000005</v>
      </c>
      <c r="C579" s="4">
        <f t="shared" si="27"/>
        <v>3.1628361206983424E-3</v>
      </c>
      <c r="D579" s="4">
        <f t="shared" si="28"/>
        <v>2.3448025995493893E-2</v>
      </c>
    </row>
    <row r="580" spans="1:4" x14ac:dyDescent="0.25">
      <c r="A580" s="3">
        <v>39142</v>
      </c>
      <c r="B580" s="2">
        <v>90.715000000000003</v>
      </c>
      <c r="C580" s="4">
        <f t="shared" ref="C580:C643" si="29">B580/B579-1</f>
        <v>3.5511206496006142E-3</v>
      </c>
      <c r="D580" s="4">
        <f t="shared" si="28"/>
        <v>2.53410645055554E-2</v>
      </c>
    </row>
    <row r="581" spans="1:4" x14ac:dyDescent="0.25">
      <c r="A581" s="3">
        <v>39173</v>
      </c>
      <c r="B581" s="2">
        <v>90.906000000000006</v>
      </c>
      <c r="C581" s="4">
        <f t="shared" si="29"/>
        <v>2.105495232320953E-3</v>
      </c>
      <c r="D581" s="4">
        <f t="shared" si="28"/>
        <v>2.3140123804164414E-2</v>
      </c>
    </row>
    <row r="582" spans="1:4" x14ac:dyDescent="0.25">
      <c r="A582" s="3">
        <v>39203</v>
      </c>
      <c r="B582" s="2">
        <v>91.16</v>
      </c>
      <c r="C582" s="4">
        <f t="shared" si="29"/>
        <v>2.7940949992297792E-3</v>
      </c>
      <c r="D582" s="4">
        <f t="shared" si="28"/>
        <v>2.3464690692713619E-2</v>
      </c>
    </row>
    <row r="583" spans="1:4" x14ac:dyDescent="0.25">
      <c r="A583" s="3">
        <v>39234</v>
      </c>
      <c r="B583" s="2">
        <v>91.352000000000004</v>
      </c>
      <c r="C583" s="4">
        <f t="shared" si="29"/>
        <v>2.1061869240897035E-3</v>
      </c>
      <c r="D583" s="4">
        <f t="shared" si="28"/>
        <v>2.3150585204681828E-2</v>
      </c>
    </row>
    <row r="584" spans="1:4" x14ac:dyDescent="0.25">
      <c r="A584" s="3">
        <v>39264</v>
      </c>
      <c r="B584" s="2">
        <v>91.498999999999995</v>
      </c>
      <c r="C584" s="4">
        <f t="shared" si="29"/>
        <v>1.6091601716436976E-3</v>
      </c>
      <c r="D584" s="4">
        <f t="shared" si="28"/>
        <v>2.1182799299114929E-2</v>
      </c>
    </row>
    <row r="585" spans="1:4" x14ac:dyDescent="0.25">
      <c r="A585" s="3">
        <v>39295</v>
      </c>
      <c r="B585" s="2">
        <v>91.558000000000007</v>
      </c>
      <c r="C585" s="4">
        <f t="shared" si="29"/>
        <v>6.4481579033670577E-4</v>
      </c>
      <c r="D585" s="4">
        <f t="shared" si="28"/>
        <v>1.8612671747232579E-2</v>
      </c>
    </row>
    <row r="586" spans="1:4" x14ac:dyDescent="0.25">
      <c r="A586" s="3">
        <v>39326</v>
      </c>
      <c r="B586" s="2">
        <v>91.900999999999996</v>
      </c>
      <c r="C586" s="4">
        <f t="shared" si="29"/>
        <v>3.7462592018173702E-3</v>
      </c>
      <c r="D586" s="4">
        <f t="shared" si="28"/>
        <v>2.5154496575418905E-2</v>
      </c>
    </row>
    <row r="587" spans="1:4" x14ac:dyDescent="0.25">
      <c r="A587" s="3">
        <v>39356</v>
      </c>
      <c r="B587" s="2">
        <v>92.162000000000006</v>
      </c>
      <c r="C587" s="4">
        <f t="shared" si="29"/>
        <v>2.8400126222785094E-3</v>
      </c>
      <c r="D587" s="4">
        <f t="shared" si="28"/>
        <v>3.0572080332781804E-2</v>
      </c>
    </row>
    <row r="588" spans="1:4" x14ac:dyDescent="0.25">
      <c r="A588" s="3">
        <v>39387</v>
      </c>
      <c r="B588" s="2">
        <v>92.641999999999996</v>
      </c>
      <c r="C588" s="4">
        <f t="shared" si="29"/>
        <v>5.208220307718836E-3</v>
      </c>
      <c r="D588" s="4">
        <f t="shared" si="28"/>
        <v>3.5557393724639841E-2</v>
      </c>
    </row>
    <row r="589" spans="1:4" x14ac:dyDescent="0.25">
      <c r="A589" s="3">
        <v>39417</v>
      </c>
      <c r="B589" s="2">
        <v>92.855000000000004</v>
      </c>
      <c r="C589" s="4">
        <f t="shared" si="29"/>
        <v>2.2991731612012067E-3</v>
      </c>
      <c r="D589" s="4">
        <f t="shared" si="28"/>
        <v>3.4146721758790077E-2</v>
      </c>
    </row>
    <row r="590" spans="1:4" x14ac:dyDescent="0.25">
      <c r="A590" s="3">
        <v>39448</v>
      </c>
      <c r="B590" s="2">
        <v>93.102000000000004</v>
      </c>
      <c r="C590" s="4">
        <f t="shared" si="29"/>
        <v>2.66006138603192E-3</v>
      </c>
      <c r="D590" s="4">
        <f t="shared" si="28"/>
        <v>3.3215328102631281E-2</v>
      </c>
    </row>
    <row r="591" spans="1:4" x14ac:dyDescent="0.25">
      <c r="A591" s="3">
        <v>39479</v>
      </c>
      <c r="B591" s="2">
        <v>93.298000000000002</v>
      </c>
      <c r="C591" s="4">
        <f t="shared" si="29"/>
        <v>2.1052179330196541E-3</v>
      </c>
      <c r="D591" s="4">
        <f t="shared" ref="D591:D654" si="30">B591/B579-1</f>
        <v>3.2126026063676649E-2</v>
      </c>
    </row>
    <row r="592" spans="1:4" x14ac:dyDescent="0.25">
      <c r="A592" s="3">
        <v>39508</v>
      </c>
      <c r="B592" s="2">
        <v>93.587000000000003</v>
      </c>
      <c r="C592" s="4">
        <f t="shared" si="29"/>
        <v>3.0976012347532222E-3</v>
      </c>
      <c r="D592" s="4">
        <f t="shared" si="30"/>
        <v>3.1659593231549321E-2</v>
      </c>
    </row>
    <row r="593" spans="1:4" x14ac:dyDescent="0.25">
      <c r="A593" s="3">
        <v>39539</v>
      </c>
      <c r="B593" s="2">
        <v>93.784999999999997</v>
      </c>
      <c r="C593" s="4">
        <f t="shared" si="29"/>
        <v>2.1156784596150224E-3</v>
      </c>
      <c r="D593" s="4">
        <f t="shared" si="30"/>
        <v>3.1670076782610579E-2</v>
      </c>
    </row>
    <row r="594" spans="1:4" x14ac:dyDescent="0.25">
      <c r="A594" s="3">
        <v>39569</v>
      </c>
      <c r="B594" s="2">
        <v>94.206000000000003</v>
      </c>
      <c r="C594" s="4">
        <f t="shared" si="29"/>
        <v>4.488990776776669E-3</v>
      </c>
      <c r="D594" s="4">
        <f t="shared" si="30"/>
        <v>3.3413777972795211E-2</v>
      </c>
    </row>
    <row r="595" spans="1:4" x14ac:dyDescent="0.25">
      <c r="A595" s="3">
        <v>39600</v>
      </c>
      <c r="B595" s="2">
        <v>94.876000000000005</v>
      </c>
      <c r="C595" s="4">
        <f t="shared" si="29"/>
        <v>7.1120735409635483E-3</v>
      </c>
      <c r="D595" s="4">
        <f t="shared" si="30"/>
        <v>3.8576057448112877E-2</v>
      </c>
    </row>
    <row r="596" spans="1:4" x14ac:dyDescent="0.25">
      <c r="A596" s="3">
        <v>39630</v>
      </c>
      <c r="B596" s="2">
        <v>95.284999999999997</v>
      </c>
      <c r="C596" s="4">
        <f t="shared" si="29"/>
        <v>4.3108900037942544E-3</v>
      </c>
      <c r="D596" s="4">
        <f t="shared" si="30"/>
        <v>4.1377501393457861E-2</v>
      </c>
    </row>
    <row r="597" spans="1:4" x14ac:dyDescent="0.25">
      <c r="A597" s="3">
        <v>39661</v>
      </c>
      <c r="B597" s="2">
        <v>95.203999999999994</v>
      </c>
      <c r="C597" s="4">
        <f t="shared" si="29"/>
        <v>-8.5008133494257621E-4</v>
      </c>
      <c r="D597" s="4">
        <f t="shared" si="30"/>
        <v>3.9821752331855143E-2</v>
      </c>
    </row>
    <row r="598" spans="1:4" x14ac:dyDescent="0.25">
      <c r="A598" s="3">
        <v>39692</v>
      </c>
      <c r="B598" s="2">
        <v>95.307000000000002</v>
      </c>
      <c r="C598" s="4">
        <f t="shared" si="29"/>
        <v>1.081887315659058E-3</v>
      </c>
      <c r="D598" s="4">
        <f t="shared" si="30"/>
        <v>3.7061620657011352E-2</v>
      </c>
    </row>
    <row r="599" spans="1:4" x14ac:dyDescent="0.25">
      <c r="A599" s="3">
        <v>39722</v>
      </c>
      <c r="B599" s="2">
        <v>94.727000000000004</v>
      </c>
      <c r="C599" s="4">
        <f t="shared" si="29"/>
        <v>-6.0855970705194773E-3</v>
      </c>
      <c r="D599" s="4">
        <f t="shared" si="30"/>
        <v>2.7831427269373377E-2</v>
      </c>
    </row>
    <row r="600" spans="1:4" x14ac:dyDescent="0.25">
      <c r="A600" s="3">
        <v>39753</v>
      </c>
      <c r="B600" s="2">
        <v>93.643000000000001</v>
      </c>
      <c r="C600" s="4">
        <f t="shared" si="29"/>
        <v>-1.1443411065482967E-2</v>
      </c>
      <c r="D600" s="4">
        <f t="shared" si="30"/>
        <v>1.0805034433626348E-2</v>
      </c>
    </row>
    <row r="601" spans="1:4" x14ac:dyDescent="0.25">
      <c r="A601" s="3">
        <v>39783</v>
      </c>
      <c r="B601" s="2">
        <v>93.138999999999996</v>
      </c>
      <c r="C601" s="4">
        <f t="shared" si="29"/>
        <v>-5.3821428190041765E-3</v>
      </c>
      <c r="D601" s="4">
        <f t="shared" si="30"/>
        <v>3.0585321199718685E-3</v>
      </c>
    </row>
    <row r="602" spans="1:4" x14ac:dyDescent="0.25">
      <c r="A602" s="3">
        <v>39814</v>
      </c>
      <c r="B602" s="2">
        <v>93.173000000000002</v>
      </c>
      <c r="C602" s="4">
        <f t="shared" si="29"/>
        <v>3.6504579177365493E-4</v>
      </c>
      <c r="D602" s="4">
        <f t="shared" si="30"/>
        <v>7.6260445532860821E-4</v>
      </c>
    </row>
    <row r="603" spans="1:4" x14ac:dyDescent="0.25">
      <c r="A603" s="3">
        <v>39845</v>
      </c>
      <c r="B603" s="2">
        <v>93.363</v>
      </c>
      <c r="C603" s="4">
        <f t="shared" si="29"/>
        <v>2.0392173698389193E-3</v>
      </c>
      <c r="D603" s="4">
        <f t="shared" si="30"/>
        <v>6.9669231923508157E-4</v>
      </c>
    </row>
    <row r="604" spans="1:4" x14ac:dyDescent="0.25">
      <c r="A604" s="3">
        <v>39873</v>
      </c>
      <c r="B604" s="2">
        <v>93.284000000000006</v>
      </c>
      <c r="C604" s="4">
        <f t="shared" si="29"/>
        <v>-8.4615961355138936E-4</v>
      </c>
      <c r="D604" s="4">
        <f t="shared" si="30"/>
        <v>-3.2376291578958272E-3</v>
      </c>
    </row>
    <row r="605" spans="1:4" x14ac:dyDescent="0.25">
      <c r="A605" s="3">
        <v>39904</v>
      </c>
      <c r="B605" s="2">
        <v>93.432000000000002</v>
      </c>
      <c r="C605" s="4">
        <f t="shared" si="29"/>
        <v>1.586552892242965E-3</v>
      </c>
      <c r="D605" s="4">
        <f t="shared" si="30"/>
        <v>-3.7639281334967967E-3</v>
      </c>
    </row>
    <row r="606" spans="1:4" x14ac:dyDescent="0.25">
      <c r="A606" s="3">
        <v>39934</v>
      </c>
      <c r="B606" s="2">
        <v>93.546000000000006</v>
      </c>
      <c r="C606" s="4">
        <f t="shared" si="29"/>
        <v>1.2201387105061912E-3</v>
      </c>
      <c r="D606" s="4">
        <f t="shared" si="30"/>
        <v>-7.0059231896056895E-3</v>
      </c>
    </row>
    <row r="607" spans="1:4" x14ac:dyDescent="0.25">
      <c r="A607" s="3">
        <v>39965</v>
      </c>
      <c r="B607" s="2">
        <v>94.1</v>
      </c>
      <c r="C607" s="4">
        <f t="shared" si="29"/>
        <v>5.9222200842365957E-3</v>
      </c>
      <c r="D607" s="4">
        <f t="shared" si="30"/>
        <v>-8.1790969265147506E-3</v>
      </c>
    </row>
    <row r="608" spans="1:4" x14ac:dyDescent="0.25">
      <c r="A608" s="3">
        <v>39995</v>
      </c>
      <c r="B608" s="2">
        <v>94.105999999999995</v>
      </c>
      <c r="C608" s="4">
        <f t="shared" si="29"/>
        <v>6.3761955366725687E-5</v>
      </c>
      <c r="D608" s="4">
        <f t="shared" si="30"/>
        <v>-1.2373406097497042E-2</v>
      </c>
    </row>
    <row r="609" spans="1:4" x14ac:dyDescent="0.25">
      <c r="A609" s="3">
        <v>40026</v>
      </c>
      <c r="B609" s="2">
        <v>94.378</v>
      </c>
      <c r="C609" s="4">
        <f t="shared" si="29"/>
        <v>2.890357681763156E-3</v>
      </c>
      <c r="D609" s="4">
        <f t="shared" si="30"/>
        <v>-8.6761060459643602E-3</v>
      </c>
    </row>
    <row r="610" spans="1:4" x14ac:dyDescent="0.25">
      <c r="A610" s="3">
        <v>40057</v>
      </c>
      <c r="B610" s="2">
        <v>94.536000000000001</v>
      </c>
      <c r="C610" s="4">
        <f t="shared" si="29"/>
        <v>1.6741189684037483E-3</v>
      </c>
      <c r="D610" s="4">
        <f t="shared" si="30"/>
        <v>-8.0896471402940318E-3</v>
      </c>
    </row>
    <row r="611" spans="1:4" x14ac:dyDescent="0.25">
      <c r="A611" s="3">
        <v>40087</v>
      </c>
      <c r="B611" s="2">
        <v>94.899000000000001</v>
      </c>
      <c r="C611" s="4">
        <f t="shared" si="29"/>
        <v>3.8398070576288745E-3</v>
      </c>
      <c r="D611" s="4">
        <f t="shared" si="30"/>
        <v>1.8157441912021177E-3</v>
      </c>
    </row>
    <row r="612" spans="1:4" x14ac:dyDescent="0.25">
      <c r="A612" s="3">
        <v>40118</v>
      </c>
      <c r="B612" s="2">
        <v>95.135000000000005</v>
      </c>
      <c r="C612" s="4">
        <f t="shared" si="29"/>
        <v>2.4868544452523178E-3</v>
      </c>
      <c r="D612" s="4">
        <f t="shared" si="30"/>
        <v>1.5932851361020184E-2</v>
      </c>
    </row>
    <row r="613" spans="1:4" x14ac:dyDescent="0.25">
      <c r="A613" s="3">
        <v>40148</v>
      </c>
      <c r="B613" s="2">
        <v>95.174999999999997</v>
      </c>
      <c r="C613" s="4">
        <f t="shared" si="29"/>
        <v>4.2045514269184459E-4</v>
      </c>
      <c r="D613" s="4">
        <f t="shared" si="30"/>
        <v>2.1859800942677143E-2</v>
      </c>
    </row>
    <row r="614" spans="1:4" x14ac:dyDescent="0.25">
      <c r="A614" s="3">
        <v>40179</v>
      </c>
      <c r="B614" s="2">
        <v>95.366</v>
      </c>
      <c r="C614" s="4">
        <f t="shared" si="29"/>
        <v>2.0068295245601053E-3</v>
      </c>
      <c r="D614" s="4">
        <f t="shared" si="30"/>
        <v>2.3536861537140519E-2</v>
      </c>
    </row>
    <row r="615" spans="1:4" x14ac:dyDescent="0.25">
      <c r="A615" s="3">
        <v>40210</v>
      </c>
      <c r="B615" s="2">
        <v>95.350999999999999</v>
      </c>
      <c r="C615" s="4">
        <f t="shared" si="29"/>
        <v>-1.5728876119369684E-4</v>
      </c>
      <c r="D615" s="4">
        <f t="shared" si="30"/>
        <v>2.1293231794179635E-2</v>
      </c>
    </row>
    <row r="616" spans="1:4" x14ac:dyDescent="0.25">
      <c r="A616" s="3">
        <v>40238</v>
      </c>
      <c r="B616" s="2">
        <v>95.468000000000004</v>
      </c>
      <c r="C616" s="4">
        <f t="shared" si="29"/>
        <v>1.2270453377520862E-3</v>
      </c>
      <c r="D616" s="4">
        <f t="shared" si="30"/>
        <v>2.3412375112559447E-2</v>
      </c>
    </row>
    <row r="617" spans="1:4" x14ac:dyDescent="0.25">
      <c r="A617" s="3">
        <v>40269</v>
      </c>
      <c r="B617" s="2">
        <v>95.507000000000005</v>
      </c>
      <c r="C617" s="4">
        <f t="shared" si="29"/>
        <v>4.0851384757201181E-4</v>
      </c>
      <c r="D617" s="4">
        <f t="shared" si="30"/>
        <v>2.2208665125438953E-2</v>
      </c>
    </row>
    <row r="618" spans="1:4" x14ac:dyDescent="0.25">
      <c r="A618" s="3">
        <v>40299</v>
      </c>
      <c r="B618" s="2">
        <v>95.527000000000001</v>
      </c>
      <c r="C618" s="4">
        <f t="shared" si="29"/>
        <v>2.0940873443819896E-4</v>
      </c>
      <c r="D618" s="4">
        <f t="shared" si="30"/>
        <v>2.1176747268723428E-2</v>
      </c>
    </row>
    <row r="619" spans="1:4" x14ac:dyDescent="0.25">
      <c r="A619" s="3">
        <v>40330</v>
      </c>
      <c r="B619" s="2">
        <v>95.474000000000004</v>
      </c>
      <c r="C619" s="4">
        <f t="shared" si="29"/>
        <v>-5.5481696274350956E-4</v>
      </c>
      <c r="D619" s="4">
        <f t="shared" si="30"/>
        <v>1.4601487778958644E-2</v>
      </c>
    </row>
    <row r="620" spans="1:4" x14ac:dyDescent="0.25">
      <c r="A620" s="3">
        <v>40360</v>
      </c>
      <c r="B620" s="2">
        <v>95.555999999999997</v>
      </c>
      <c r="C620" s="4">
        <f t="shared" si="29"/>
        <v>8.588725726375035E-4</v>
      </c>
      <c r="D620" s="4">
        <f t="shared" si="30"/>
        <v>1.5408156759399105E-2</v>
      </c>
    </row>
    <row r="621" spans="1:4" x14ac:dyDescent="0.25">
      <c r="A621" s="3">
        <v>40391</v>
      </c>
      <c r="B621" s="2">
        <v>95.683999999999997</v>
      </c>
      <c r="C621" s="4">
        <f t="shared" si="29"/>
        <v>1.339528653355071E-3</v>
      </c>
      <c r="D621" s="4">
        <f t="shared" si="30"/>
        <v>1.383797071351367E-2</v>
      </c>
    </row>
    <row r="622" spans="1:4" x14ac:dyDescent="0.25">
      <c r="A622" s="3">
        <v>40422</v>
      </c>
      <c r="B622" s="2">
        <v>95.772999999999996</v>
      </c>
      <c r="C622" s="4">
        <f t="shared" si="29"/>
        <v>9.3014506082522708E-4</v>
      </c>
      <c r="D622" s="4">
        <f t="shared" si="30"/>
        <v>1.3084962342388096E-2</v>
      </c>
    </row>
    <row r="623" spans="1:4" x14ac:dyDescent="0.25">
      <c r="A623" s="3">
        <v>40452</v>
      </c>
      <c r="B623" s="2">
        <v>96.057000000000002</v>
      </c>
      <c r="C623" s="4">
        <f t="shared" si="29"/>
        <v>2.9653451390267982E-3</v>
      </c>
      <c r="D623" s="4">
        <f t="shared" si="30"/>
        <v>1.2202446811873768E-2</v>
      </c>
    </row>
    <row r="624" spans="1:4" x14ac:dyDescent="0.25">
      <c r="A624" s="3">
        <v>40483</v>
      </c>
      <c r="B624" s="2">
        <v>96.238</v>
      </c>
      <c r="C624" s="4">
        <f t="shared" si="29"/>
        <v>1.884297864809481E-3</v>
      </c>
      <c r="D624" s="4">
        <f t="shared" si="30"/>
        <v>1.1594050559730951E-2</v>
      </c>
    </row>
    <row r="625" spans="1:4" x14ac:dyDescent="0.25">
      <c r="A625" s="3">
        <v>40513</v>
      </c>
      <c r="B625" s="2">
        <v>96.456000000000003</v>
      </c>
      <c r="C625" s="4">
        <f t="shared" si="29"/>
        <v>2.2652174816601978E-3</v>
      </c>
      <c r="D625" s="4">
        <f t="shared" si="30"/>
        <v>1.3459416863672136E-2</v>
      </c>
    </row>
    <row r="626" spans="1:4" x14ac:dyDescent="0.25">
      <c r="A626" s="3">
        <v>40544</v>
      </c>
      <c r="B626" s="2">
        <v>96.774000000000001</v>
      </c>
      <c r="C626" s="4">
        <f t="shared" si="29"/>
        <v>3.2968400099526729E-3</v>
      </c>
      <c r="D626" s="4">
        <f t="shared" si="30"/>
        <v>1.4764171717383645E-2</v>
      </c>
    </row>
    <row r="627" spans="1:4" x14ac:dyDescent="0.25">
      <c r="A627" s="3">
        <v>40575</v>
      </c>
      <c r="B627" s="2">
        <v>97.054000000000002</v>
      </c>
      <c r="C627" s="4">
        <f t="shared" si="29"/>
        <v>2.893339120011662E-3</v>
      </c>
      <c r="D627" s="4">
        <f t="shared" si="30"/>
        <v>1.7860326582836095E-2</v>
      </c>
    </row>
    <row r="628" spans="1:4" x14ac:dyDescent="0.25">
      <c r="A628" s="3">
        <v>40603</v>
      </c>
      <c r="B628" s="2">
        <v>97.445999999999998</v>
      </c>
      <c r="C628" s="4">
        <f t="shared" si="29"/>
        <v>4.038988604282201E-3</v>
      </c>
      <c r="D628" s="4">
        <f t="shared" si="30"/>
        <v>2.071898437172659E-2</v>
      </c>
    </row>
    <row r="629" spans="1:4" x14ac:dyDescent="0.25">
      <c r="A629" s="3">
        <v>40634</v>
      </c>
      <c r="B629" s="2">
        <v>97.853999999999999</v>
      </c>
      <c r="C629" s="4">
        <f t="shared" si="29"/>
        <v>4.1869343020750627E-3</v>
      </c>
      <c r="D629" s="4">
        <f t="shared" si="30"/>
        <v>2.4574114986336104E-2</v>
      </c>
    </row>
    <row r="630" spans="1:4" x14ac:dyDescent="0.25">
      <c r="A630" s="3">
        <v>40664</v>
      </c>
      <c r="B630" s="2">
        <v>98.153000000000006</v>
      </c>
      <c r="C630" s="4">
        <f t="shared" si="29"/>
        <v>3.0555725877328133E-3</v>
      </c>
      <c r="D630" s="4">
        <f t="shared" si="30"/>
        <v>2.7489610267254383E-2</v>
      </c>
    </row>
    <row r="631" spans="1:4" x14ac:dyDescent="0.25">
      <c r="A631" s="3">
        <v>40695</v>
      </c>
      <c r="B631" s="2">
        <v>98.135999999999996</v>
      </c>
      <c r="C631" s="4">
        <f t="shared" si="29"/>
        <v>-1.731989852578053E-4</v>
      </c>
      <c r="D631" s="4">
        <f t="shared" si="30"/>
        <v>2.7881936443429511E-2</v>
      </c>
    </row>
    <row r="632" spans="1:4" x14ac:dyDescent="0.25">
      <c r="A632" s="3">
        <v>40725</v>
      </c>
      <c r="B632" s="2">
        <v>98.316000000000003</v>
      </c>
      <c r="C632" s="4">
        <f t="shared" si="29"/>
        <v>1.8341892883346755E-3</v>
      </c>
      <c r="D632" s="4">
        <f t="shared" si="30"/>
        <v>2.8883586587969523E-2</v>
      </c>
    </row>
    <row r="633" spans="1:4" x14ac:dyDescent="0.25">
      <c r="A633" s="3">
        <v>40756</v>
      </c>
      <c r="B633" s="2">
        <v>98.555000000000007</v>
      </c>
      <c r="C633" s="4">
        <f t="shared" si="29"/>
        <v>2.4309369787216539E-3</v>
      </c>
      <c r="D633" s="4">
        <f t="shared" si="30"/>
        <v>3.0005016512687721E-2</v>
      </c>
    </row>
    <row r="634" spans="1:4" x14ac:dyDescent="0.25">
      <c r="A634" s="3">
        <v>40787</v>
      </c>
      <c r="B634" s="2">
        <v>98.698999999999998</v>
      </c>
      <c r="C634" s="4">
        <f t="shared" si="29"/>
        <v>1.4611130840647135E-3</v>
      </c>
      <c r="D634" s="4">
        <f t="shared" si="30"/>
        <v>3.0551408016873172E-2</v>
      </c>
    </row>
    <row r="635" spans="1:4" x14ac:dyDescent="0.25">
      <c r="A635" s="3">
        <v>40817</v>
      </c>
      <c r="B635" s="2">
        <v>98.704999999999998</v>
      </c>
      <c r="C635" s="4">
        <f t="shared" si="29"/>
        <v>6.0790889472084331E-5</v>
      </c>
      <c r="D635" s="4">
        <f t="shared" si="30"/>
        <v>2.7566965447598735E-2</v>
      </c>
    </row>
    <row r="636" spans="1:4" x14ac:dyDescent="0.25">
      <c r="A636" s="3">
        <v>40848</v>
      </c>
      <c r="B636" s="2">
        <v>98.908000000000001</v>
      </c>
      <c r="C636" s="4">
        <f t="shared" si="29"/>
        <v>2.0566334025631239E-3</v>
      </c>
      <c r="D636" s="4">
        <f t="shared" si="30"/>
        <v>2.7743718697396114E-2</v>
      </c>
    </row>
    <row r="637" spans="1:4" x14ac:dyDescent="0.25">
      <c r="A637" s="3">
        <v>40878</v>
      </c>
      <c r="B637" s="2">
        <v>98.965000000000003</v>
      </c>
      <c r="C637" s="4">
        <f t="shared" si="29"/>
        <v>5.7629312087992268E-4</v>
      </c>
      <c r="D637" s="4">
        <f t="shared" si="30"/>
        <v>2.6011860330098724E-2</v>
      </c>
    </row>
    <row r="638" spans="1:4" x14ac:dyDescent="0.25">
      <c r="A638" s="3">
        <v>40909</v>
      </c>
      <c r="B638" s="2">
        <v>99.32</v>
      </c>
      <c r="C638" s="4">
        <f t="shared" si="29"/>
        <v>3.58712676198647E-3</v>
      </c>
      <c r="D638" s="4">
        <f t="shared" si="30"/>
        <v>2.6308719284105164E-2</v>
      </c>
    </row>
    <row r="639" spans="1:4" x14ac:dyDescent="0.25">
      <c r="A639" s="3">
        <v>40940</v>
      </c>
      <c r="B639" s="2">
        <v>99.555999999999997</v>
      </c>
      <c r="C639" s="4">
        <f t="shared" si="29"/>
        <v>2.3761578735401745E-3</v>
      </c>
      <c r="D639" s="4">
        <f t="shared" si="30"/>
        <v>2.577946297937217E-2</v>
      </c>
    </row>
    <row r="640" spans="1:4" x14ac:dyDescent="0.25">
      <c r="A640" s="3">
        <v>40969</v>
      </c>
      <c r="B640" s="2">
        <v>99.736999999999995</v>
      </c>
      <c r="C640" s="4">
        <f t="shared" si="29"/>
        <v>1.8180722407488137E-3</v>
      </c>
      <c r="D640" s="4">
        <f t="shared" si="30"/>
        <v>2.3510457073661284E-2</v>
      </c>
    </row>
    <row r="641" spans="1:4" x14ac:dyDescent="0.25">
      <c r="A641" s="3">
        <v>41000</v>
      </c>
      <c r="B641" s="2">
        <v>99.873000000000005</v>
      </c>
      <c r="C641" s="4">
        <f t="shared" si="29"/>
        <v>1.3635862317897818E-3</v>
      </c>
      <c r="D641" s="4">
        <f t="shared" si="30"/>
        <v>2.0632779446931204E-2</v>
      </c>
    </row>
    <row r="642" spans="1:4" x14ac:dyDescent="0.25">
      <c r="A642" s="3">
        <v>41030</v>
      </c>
      <c r="B642" s="2">
        <v>99.754999999999995</v>
      </c>
      <c r="C642" s="4">
        <f t="shared" si="29"/>
        <v>-1.1815005056422523E-3</v>
      </c>
      <c r="D642" s="4">
        <f t="shared" si="30"/>
        <v>1.6321457316638144E-2</v>
      </c>
    </row>
    <row r="643" spans="1:4" x14ac:dyDescent="0.25">
      <c r="A643" s="3">
        <v>41061</v>
      </c>
      <c r="B643" s="2">
        <v>99.700999999999993</v>
      </c>
      <c r="C643" s="4">
        <f t="shared" si="29"/>
        <v>-5.4132624931080287E-4</v>
      </c>
      <c r="D643" s="4">
        <f t="shared" si="30"/>
        <v>1.5947256868019899E-2</v>
      </c>
    </row>
    <row r="644" spans="1:4" x14ac:dyDescent="0.25">
      <c r="A644" s="3">
        <v>41091</v>
      </c>
      <c r="B644" s="2">
        <v>99.738</v>
      </c>
      <c r="C644" s="4">
        <f t="shared" ref="C644:C707" si="31">B644/B643-1</f>
        <v>3.7110961775721485E-4</v>
      </c>
      <c r="D644" s="4">
        <f t="shared" si="30"/>
        <v>1.446356645917235E-2</v>
      </c>
    </row>
    <row r="645" spans="1:4" x14ac:dyDescent="0.25">
      <c r="A645" s="3">
        <v>41122</v>
      </c>
      <c r="B645" s="2">
        <v>100.07</v>
      </c>
      <c r="C645" s="4">
        <f t="shared" si="31"/>
        <v>3.3287212496739826E-3</v>
      </c>
      <c r="D645" s="4">
        <f t="shared" si="30"/>
        <v>1.5372127238597599E-2</v>
      </c>
    </row>
    <row r="646" spans="1:4" x14ac:dyDescent="0.25">
      <c r="A646" s="3">
        <v>41153</v>
      </c>
      <c r="B646" s="2">
        <v>100.378</v>
      </c>
      <c r="C646" s="4">
        <f t="shared" si="31"/>
        <v>3.0778455081443834E-3</v>
      </c>
      <c r="D646" s="4">
        <f t="shared" si="30"/>
        <v>1.7011317237256796E-2</v>
      </c>
    </row>
    <row r="647" spans="1:4" x14ac:dyDescent="0.25">
      <c r="A647" s="3">
        <v>41183</v>
      </c>
      <c r="B647" s="2">
        <v>100.672</v>
      </c>
      <c r="C647" s="4">
        <f t="shared" si="31"/>
        <v>2.9289286497040656E-3</v>
      </c>
      <c r="D647" s="4">
        <f t="shared" si="30"/>
        <v>1.9928068486905426E-2</v>
      </c>
    </row>
    <row r="648" spans="1:4" x14ac:dyDescent="0.25">
      <c r="A648" s="3">
        <v>41214</v>
      </c>
      <c r="B648" s="2">
        <v>100.605</v>
      </c>
      <c r="C648" s="4">
        <f t="shared" si="31"/>
        <v>-6.6552765416394433E-4</v>
      </c>
      <c r="D648" s="4">
        <f t="shared" si="30"/>
        <v>1.7157358353217189E-2</v>
      </c>
    </row>
    <row r="649" spans="1:4" x14ac:dyDescent="0.25">
      <c r="A649" s="3">
        <v>41244</v>
      </c>
      <c r="B649" s="2">
        <v>100.595</v>
      </c>
      <c r="C649" s="4">
        <f t="shared" si="31"/>
        <v>-9.9398638238712422E-5</v>
      </c>
      <c r="D649" s="4">
        <f t="shared" si="30"/>
        <v>1.6470469357853679E-2</v>
      </c>
    </row>
    <row r="650" spans="1:4" x14ac:dyDescent="0.25">
      <c r="A650" s="3">
        <v>41275</v>
      </c>
      <c r="B650" s="2">
        <v>100.782</v>
      </c>
      <c r="C650" s="4">
        <f t="shared" si="31"/>
        <v>1.8589393110990393E-3</v>
      </c>
      <c r="D650" s="4">
        <f t="shared" si="30"/>
        <v>1.4720096657269366E-2</v>
      </c>
    </row>
    <row r="651" spans="1:4" x14ac:dyDescent="0.25">
      <c r="A651" s="3">
        <v>41306</v>
      </c>
      <c r="B651" s="2">
        <v>101.149</v>
      </c>
      <c r="C651" s="4">
        <f t="shared" si="31"/>
        <v>3.6415232878888038E-3</v>
      </c>
      <c r="D651" s="4">
        <f t="shared" si="30"/>
        <v>1.6001044638193518E-2</v>
      </c>
    </row>
    <row r="652" spans="1:4" x14ac:dyDescent="0.25">
      <c r="A652" s="3">
        <v>41334</v>
      </c>
      <c r="B652" s="2">
        <v>101.015</v>
      </c>
      <c r="C652" s="4">
        <f t="shared" si="31"/>
        <v>-1.3247782973633271E-3</v>
      </c>
      <c r="D652" s="4">
        <f t="shared" si="30"/>
        <v>1.2813700031081732E-2</v>
      </c>
    </row>
    <row r="653" spans="1:4" x14ac:dyDescent="0.25">
      <c r="A653" s="3">
        <v>41365</v>
      </c>
      <c r="B653" s="2">
        <v>100.94</v>
      </c>
      <c r="C653" s="4">
        <f t="shared" si="31"/>
        <v>-7.4246399049648915E-4</v>
      </c>
      <c r="D653" s="4">
        <f t="shared" si="30"/>
        <v>1.0683568131526933E-2</v>
      </c>
    </row>
    <row r="654" spans="1:4" x14ac:dyDescent="0.25">
      <c r="A654" s="3">
        <v>41395</v>
      </c>
      <c r="B654" s="2">
        <v>101.006</v>
      </c>
      <c r="C654" s="4">
        <f t="shared" si="31"/>
        <v>6.5385377451954163E-4</v>
      </c>
      <c r="D654" s="4">
        <f t="shared" si="30"/>
        <v>1.2540724775700562E-2</v>
      </c>
    </row>
    <row r="655" spans="1:4" x14ac:dyDescent="0.25">
      <c r="A655" s="3">
        <v>41426</v>
      </c>
      <c r="B655" s="2">
        <v>101.226</v>
      </c>
      <c r="C655" s="4">
        <f t="shared" si="31"/>
        <v>2.1780884303903569E-3</v>
      </c>
      <c r="D655" s="4">
        <f t="shared" ref="D655:D718" si="32">B655/B643-1</f>
        <v>1.5295734245393877E-2</v>
      </c>
    </row>
    <row r="656" spans="1:4" x14ac:dyDescent="0.25">
      <c r="A656" s="3">
        <v>41456</v>
      </c>
      <c r="B656" s="2">
        <v>101.351</v>
      </c>
      <c r="C656" s="4">
        <f t="shared" si="31"/>
        <v>1.2348606089345182E-3</v>
      </c>
      <c r="D656" s="4">
        <f t="shared" si="32"/>
        <v>1.6172371613627723E-2</v>
      </c>
    </row>
    <row r="657" spans="1:4" x14ac:dyDescent="0.25">
      <c r="A657" s="3">
        <v>41487</v>
      </c>
      <c r="B657" s="2">
        <v>101.503</v>
      </c>
      <c r="C657" s="4">
        <f t="shared" si="31"/>
        <v>1.4997385324269086E-3</v>
      </c>
      <c r="D657" s="4">
        <f t="shared" si="32"/>
        <v>1.4319976016788249E-2</v>
      </c>
    </row>
    <row r="658" spans="1:4" x14ac:dyDescent="0.25">
      <c r="A658" s="3">
        <v>41518</v>
      </c>
      <c r="B658" s="2">
        <v>101.545</v>
      </c>
      <c r="C658" s="4">
        <f t="shared" si="31"/>
        <v>4.1378087347165859E-4</v>
      </c>
      <c r="D658" s="4">
        <f t="shared" si="32"/>
        <v>1.1626053517703072E-2</v>
      </c>
    </row>
    <row r="659" spans="1:4" x14ac:dyDescent="0.25">
      <c r="A659" s="3">
        <v>41548</v>
      </c>
      <c r="B659" s="2">
        <v>101.711</v>
      </c>
      <c r="C659" s="4">
        <f t="shared" si="31"/>
        <v>1.6347432172927334E-3</v>
      </c>
      <c r="D659" s="4">
        <f t="shared" si="32"/>
        <v>1.0320645263827144E-2</v>
      </c>
    </row>
    <row r="660" spans="1:4" x14ac:dyDescent="0.25">
      <c r="A660" s="3">
        <v>41579</v>
      </c>
      <c r="B660" s="2">
        <v>101.86499999999999</v>
      </c>
      <c r="C660" s="4">
        <f t="shared" si="31"/>
        <v>1.5140938541553517E-3</v>
      </c>
      <c r="D660" s="4">
        <f t="shared" si="32"/>
        <v>1.252422841807066E-2</v>
      </c>
    </row>
    <row r="661" spans="1:4" x14ac:dyDescent="0.25">
      <c r="A661" s="3">
        <v>41609</v>
      </c>
      <c r="B661" s="2">
        <v>102.065</v>
      </c>
      <c r="C661" s="4">
        <f t="shared" si="31"/>
        <v>1.963382908751754E-3</v>
      </c>
      <c r="D661" s="4">
        <f t="shared" si="32"/>
        <v>1.4613052338585453E-2</v>
      </c>
    </row>
    <row r="662" spans="1:4" x14ac:dyDescent="0.25">
      <c r="A662" s="3">
        <v>41640</v>
      </c>
      <c r="B662" s="2">
        <v>102.254</v>
      </c>
      <c r="C662" s="4">
        <f t="shared" si="31"/>
        <v>1.8517611326116512E-3</v>
      </c>
      <c r="D662" s="4">
        <f t="shared" si="32"/>
        <v>1.4605782778670973E-2</v>
      </c>
    </row>
    <row r="663" spans="1:4" x14ac:dyDescent="0.25">
      <c r="A663" s="3">
        <v>41671</v>
      </c>
      <c r="B663" s="2">
        <v>102.30800000000001</v>
      </c>
      <c r="C663" s="4">
        <f t="shared" si="31"/>
        <v>5.2809670037357037E-4</v>
      </c>
      <c r="D663" s="4">
        <f t="shared" si="32"/>
        <v>1.1458343631672196E-2</v>
      </c>
    </row>
    <row r="664" spans="1:4" x14ac:dyDescent="0.25">
      <c r="A664" s="3">
        <v>41699</v>
      </c>
      <c r="B664" s="2">
        <v>102.509</v>
      </c>
      <c r="C664" s="4">
        <f t="shared" si="31"/>
        <v>1.9646557453962821E-3</v>
      </c>
      <c r="D664" s="4">
        <f t="shared" si="32"/>
        <v>1.4789882690689593E-2</v>
      </c>
    </row>
    <row r="665" spans="1:4" x14ac:dyDescent="0.25">
      <c r="A665" s="3">
        <v>41730</v>
      </c>
      <c r="B665" s="2">
        <v>102.69799999999999</v>
      </c>
      <c r="C665" s="4">
        <f t="shared" si="31"/>
        <v>1.8437405496101178E-3</v>
      </c>
      <c r="D665" s="4">
        <f t="shared" si="32"/>
        <v>1.74162869031107E-2</v>
      </c>
    </row>
    <row r="666" spans="1:4" x14ac:dyDescent="0.25">
      <c r="A666" s="3">
        <v>41760</v>
      </c>
      <c r="B666" s="2">
        <v>102.866</v>
      </c>
      <c r="C666" s="4">
        <f t="shared" si="31"/>
        <v>1.6358643790532756E-3</v>
      </c>
      <c r="D666" s="4">
        <f t="shared" si="32"/>
        <v>1.841474763875417E-2</v>
      </c>
    </row>
    <row r="667" spans="1:4" x14ac:dyDescent="0.25">
      <c r="A667" s="3">
        <v>41791</v>
      </c>
      <c r="B667" s="2">
        <v>102.976</v>
      </c>
      <c r="C667" s="4">
        <f t="shared" si="31"/>
        <v>1.0693523613243272E-3</v>
      </c>
      <c r="D667" s="4">
        <f t="shared" si="32"/>
        <v>1.7288048525082589E-2</v>
      </c>
    </row>
    <row r="668" spans="1:4" x14ac:dyDescent="0.25">
      <c r="A668" s="3">
        <v>41821</v>
      </c>
      <c r="B668" s="2">
        <v>103.128</v>
      </c>
      <c r="C668" s="4">
        <f t="shared" si="31"/>
        <v>1.4760720944686501E-3</v>
      </c>
      <c r="D668" s="4">
        <f t="shared" si="32"/>
        <v>1.7533127448175145E-2</v>
      </c>
    </row>
    <row r="669" spans="1:4" x14ac:dyDescent="0.25">
      <c r="A669" s="3">
        <v>41852</v>
      </c>
      <c r="B669" s="2">
        <v>103.11</v>
      </c>
      <c r="C669" s="4">
        <f t="shared" si="31"/>
        <v>-1.7454037700725955E-4</v>
      </c>
      <c r="D669" s="4">
        <f t="shared" si="32"/>
        <v>1.5832044373072618E-2</v>
      </c>
    </row>
    <row r="670" spans="1:4" x14ac:dyDescent="0.25">
      <c r="A670" s="3">
        <v>41883</v>
      </c>
      <c r="B670" s="2">
        <v>103.13200000000001</v>
      </c>
      <c r="C670" s="4">
        <f t="shared" si="31"/>
        <v>2.1336436815055926E-4</v>
      </c>
      <c r="D670" s="4">
        <f t="shared" si="32"/>
        <v>1.5628539071347758E-2</v>
      </c>
    </row>
    <row r="671" spans="1:4" x14ac:dyDescent="0.25">
      <c r="A671" s="3">
        <v>41913</v>
      </c>
      <c r="B671" s="2">
        <v>103.10299999999999</v>
      </c>
      <c r="C671" s="4">
        <f t="shared" si="31"/>
        <v>-2.8119303416995756E-4</v>
      </c>
      <c r="D671" s="4">
        <f t="shared" si="32"/>
        <v>1.3685835357041043E-2</v>
      </c>
    </row>
    <row r="672" spans="1:4" x14ac:dyDescent="0.25">
      <c r="A672" s="3">
        <v>41944</v>
      </c>
      <c r="B672" s="2">
        <v>103.021</v>
      </c>
      <c r="C672" s="4">
        <f t="shared" si="31"/>
        <v>-7.9532118367064975E-4</v>
      </c>
      <c r="D672" s="4">
        <f t="shared" si="32"/>
        <v>1.1348353212585316E-2</v>
      </c>
    </row>
    <row r="673" spans="1:4" x14ac:dyDescent="0.25">
      <c r="A673" s="3">
        <v>41974</v>
      </c>
      <c r="B673" s="2">
        <v>102.852</v>
      </c>
      <c r="C673" s="4">
        <f t="shared" si="31"/>
        <v>-1.6404422399316498E-3</v>
      </c>
      <c r="D673" s="4">
        <f t="shared" si="32"/>
        <v>7.7107725469065524E-3</v>
      </c>
    </row>
    <row r="674" spans="1:4" x14ac:dyDescent="0.25">
      <c r="A674" s="3">
        <v>42005</v>
      </c>
      <c r="B674" s="2">
        <v>102.374</v>
      </c>
      <c r="C674" s="4">
        <f t="shared" si="31"/>
        <v>-4.6474545949520829E-3</v>
      </c>
      <c r="D674" s="4">
        <f t="shared" si="32"/>
        <v>1.1735482230523786E-3</v>
      </c>
    </row>
    <row r="675" spans="1:4" x14ac:dyDescent="0.25">
      <c r="A675" s="3">
        <v>42036</v>
      </c>
      <c r="B675" s="2">
        <v>102.542</v>
      </c>
      <c r="C675" s="4">
        <f t="shared" si="31"/>
        <v>1.6410416707368647E-3</v>
      </c>
      <c r="D675" s="4">
        <f t="shared" si="32"/>
        <v>2.2872111662821659E-3</v>
      </c>
    </row>
    <row r="676" spans="1:4" x14ac:dyDescent="0.25">
      <c r="A676" s="3">
        <v>42064</v>
      </c>
      <c r="B676" s="2">
        <v>102.739</v>
      </c>
      <c r="C676" s="4">
        <f t="shared" si="31"/>
        <v>1.9211640108443007E-3</v>
      </c>
      <c r="D676" s="4">
        <f t="shared" si="32"/>
        <v>2.243705430742704E-3</v>
      </c>
    </row>
    <row r="677" spans="1:4" x14ac:dyDescent="0.25">
      <c r="A677" s="3">
        <v>42095</v>
      </c>
      <c r="B677" s="2">
        <v>102.822</v>
      </c>
      <c r="C677" s="4">
        <f t="shared" si="31"/>
        <v>8.0787237563151315E-4</v>
      </c>
      <c r="D677" s="4">
        <f t="shared" si="32"/>
        <v>1.2074237083488093E-3</v>
      </c>
    </row>
    <row r="678" spans="1:4" x14ac:dyDescent="0.25">
      <c r="A678" s="3">
        <v>42125</v>
      </c>
      <c r="B678" s="2">
        <v>103.072</v>
      </c>
      <c r="C678" s="4">
        <f t="shared" si="31"/>
        <v>2.43138627920092E-3</v>
      </c>
      <c r="D678" s="4">
        <f t="shared" si="32"/>
        <v>2.002605331207663E-3</v>
      </c>
    </row>
    <row r="679" spans="1:4" x14ac:dyDescent="0.25">
      <c r="A679" s="3">
        <v>42156</v>
      </c>
      <c r="B679" s="2">
        <v>103.276</v>
      </c>
      <c r="C679" s="4">
        <f t="shared" si="31"/>
        <v>1.9791990065196607E-3</v>
      </c>
      <c r="D679" s="4">
        <f t="shared" si="32"/>
        <v>2.9133001864511954E-3</v>
      </c>
    </row>
    <row r="680" spans="1:4" x14ac:dyDescent="0.25">
      <c r="A680" s="3">
        <v>42186</v>
      </c>
      <c r="B680" s="2">
        <v>103.366</v>
      </c>
      <c r="C680" s="4">
        <f t="shared" si="31"/>
        <v>8.7145125682641655E-4</v>
      </c>
      <c r="D680" s="4">
        <f t="shared" si="32"/>
        <v>2.307811651539815E-3</v>
      </c>
    </row>
    <row r="681" spans="1:4" x14ac:dyDescent="0.25">
      <c r="A681" s="3">
        <v>42217</v>
      </c>
      <c r="B681" s="2">
        <v>103.373</v>
      </c>
      <c r="C681" s="4">
        <f t="shared" si="31"/>
        <v>6.7720527059167424E-5</v>
      </c>
      <c r="D681" s="4">
        <f t="shared" si="32"/>
        <v>2.5506740374356962E-3</v>
      </c>
    </row>
    <row r="682" spans="1:4" x14ac:dyDescent="0.25">
      <c r="A682" s="3">
        <v>42248</v>
      </c>
      <c r="B682" s="2">
        <v>103.229</v>
      </c>
      <c r="C682" s="4">
        <f t="shared" si="31"/>
        <v>-1.3930136495990952E-3</v>
      </c>
      <c r="D682" s="4">
        <f t="shared" si="32"/>
        <v>9.4054221774042546E-4</v>
      </c>
    </row>
    <row r="683" spans="1:4" x14ac:dyDescent="0.25">
      <c r="A683" s="3">
        <v>42278</v>
      </c>
      <c r="B683" s="2">
        <v>103.221</v>
      </c>
      <c r="C683" s="4">
        <f t="shared" si="31"/>
        <v>-7.74976024179308E-5</v>
      </c>
      <c r="D683" s="4">
        <f t="shared" si="32"/>
        <v>1.1444865813798888E-3</v>
      </c>
    </row>
    <row r="684" spans="1:4" x14ac:dyDescent="0.25">
      <c r="A684" s="3">
        <v>42309</v>
      </c>
      <c r="B684" s="2">
        <v>103.292</v>
      </c>
      <c r="C684" s="4">
        <f t="shared" si="31"/>
        <v>6.8784452776071703E-4</v>
      </c>
      <c r="D684" s="4">
        <f t="shared" si="32"/>
        <v>2.6305316391803668E-3</v>
      </c>
    </row>
    <row r="685" spans="1:4" x14ac:dyDescent="0.25">
      <c r="A685" s="3">
        <v>42339</v>
      </c>
      <c r="B685" s="2">
        <v>103.21599999999999</v>
      </c>
      <c r="C685" s="4">
        <f t="shared" si="31"/>
        <v>-7.3577818224068725E-4</v>
      </c>
      <c r="D685" s="4">
        <f t="shared" si="32"/>
        <v>3.5390658421809995E-3</v>
      </c>
    </row>
    <row r="686" spans="1:4" x14ac:dyDescent="0.25">
      <c r="A686" s="3">
        <v>42370</v>
      </c>
      <c r="B686" s="2">
        <v>103.313</v>
      </c>
      <c r="C686" s="4">
        <f t="shared" si="31"/>
        <v>9.3977677879397703E-4</v>
      </c>
      <c r="D686" s="4">
        <f t="shared" si="32"/>
        <v>9.1722507667963971E-3</v>
      </c>
    </row>
    <row r="687" spans="1:4" x14ac:dyDescent="0.25">
      <c r="A687" s="3">
        <v>42401</v>
      </c>
      <c r="B687" s="2">
        <v>103.247</v>
      </c>
      <c r="C687" s="4">
        <f t="shared" si="31"/>
        <v>-6.3883538373676885E-4</v>
      </c>
      <c r="D687" s="4">
        <f t="shared" si="32"/>
        <v>6.8752316124125468E-3</v>
      </c>
    </row>
    <row r="688" spans="1:4" x14ac:dyDescent="0.25">
      <c r="A688" s="3">
        <v>42430</v>
      </c>
      <c r="B688" s="2">
        <v>103.41500000000001</v>
      </c>
      <c r="C688" s="4">
        <f t="shared" si="31"/>
        <v>1.6271659224966761E-3</v>
      </c>
      <c r="D688" s="4">
        <f t="shared" si="32"/>
        <v>6.5797798304441102E-3</v>
      </c>
    </row>
    <row r="689" spans="1:4" x14ac:dyDescent="0.25">
      <c r="A689" s="3">
        <v>42461</v>
      </c>
      <c r="B689" s="2">
        <v>103.76300000000001</v>
      </c>
      <c r="C689" s="4">
        <f t="shared" si="31"/>
        <v>3.3650824348498976E-3</v>
      </c>
      <c r="D689" s="4">
        <f t="shared" si="32"/>
        <v>9.15173795491242E-3</v>
      </c>
    </row>
    <row r="690" spans="1:4" x14ac:dyDescent="0.25">
      <c r="A690" s="3">
        <v>42491</v>
      </c>
      <c r="B690" s="2">
        <v>103.93</v>
      </c>
      <c r="C690" s="4">
        <f t="shared" si="31"/>
        <v>1.6094368898356137E-3</v>
      </c>
      <c r="D690" s="4">
        <f t="shared" si="32"/>
        <v>8.3242781744801153E-3</v>
      </c>
    </row>
    <row r="691" spans="1:4" x14ac:dyDescent="0.25">
      <c r="A691" s="3">
        <v>42522</v>
      </c>
      <c r="B691" s="2">
        <v>104.139</v>
      </c>
      <c r="C691" s="4">
        <f t="shared" si="31"/>
        <v>2.010968921389189E-3</v>
      </c>
      <c r="D691" s="4">
        <f t="shared" si="32"/>
        <v>8.3562492737905281E-3</v>
      </c>
    </row>
    <row r="692" spans="1:4" x14ac:dyDescent="0.25">
      <c r="A692" s="3">
        <v>42552</v>
      </c>
      <c r="B692" s="2">
        <v>104.202</v>
      </c>
      <c r="C692" s="4">
        <f t="shared" si="31"/>
        <v>6.0496067755599903E-4</v>
      </c>
      <c r="D692" s="4">
        <f t="shared" si="32"/>
        <v>8.0877658030686916E-3</v>
      </c>
    </row>
    <row r="693" spans="1:4" x14ac:dyDescent="0.25">
      <c r="A693" s="3">
        <v>42583</v>
      </c>
      <c r="B693" s="2">
        <v>104.38</v>
      </c>
      <c r="C693" s="4">
        <f t="shared" si="31"/>
        <v>1.708220571582153E-3</v>
      </c>
      <c r="D693" s="4">
        <f t="shared" si="32"/>
        <v>9.7414218412930076E-3</v>
      </c>
    </row>
    <row r="694" spans="1:4" x14ac:dyDescent="0.25">
      <c r="A694" s="3">
        <v>42614</v>
      </c>
      <c r="B694" s="2">
        <v>104.51600000000001</v>
      </c>
      <c r="C694" s="4">
        <f t="shared" si="31"/>
        <v>1.3029315960912946E-3</v>
      </c>
      <c r="D694" s="4">
        <f t="shared" si="32"/>
        <v>1.2467426788983715E-2</v>
      </c>
    </row>
    <row r="695" spans="1:4" x14ac:dyDescent="0.25">
      <c r="A695" s="3">
        <v>42644</v>
      </c>
      <c r="B695" s="2">
        <v>104.744</v>
      </c>
      <c r="C695" s="4">
        <f t="shared" si="31"/>
        <v>2.1814841746716773E-3</v>
      </c>
      <c r="D695" s="4">
        <f t="shared" si="32"/>
        <v>1.4754749518024468E-2</v>
      </c>
    </row>
    <row r="696" spans="1:4" x14ac:dyDescent="0.25">
      <c r="A696" s="3">
        <v>42675</v>
      </c>
      <c r="B696" s="2">
        <v>104.792</v>
      </c>
      <c r="C696" s="4">
        <f t="shared" si="31"/>
        <v>4.5826013900551743E-4</v>
      </c>
      <c r="D696" s="4">
        <f t="shared" si="32"/>
        <v>1.4521937807381091E-2</v>
      </c>
    </row>
    <row r="697" spans="1:4" x14ac:dyDescent="0.25">
      <c r="A697" s="3">
        <v>42705</v>
      </c>
      <c r="B697" s="2">
        <v>105.005</v>
      </c>
      <c r="C697" s="4">
        <f t="shared" si="31"/>
        <v>2.032597908237177E-3</v>
      </c>
      <c r="D697" s="4">
        <f t="shared" si="32"/>
        <v>1.733258409548899E-2</v>
      </c>
    </row>
    <row r="698" spans="1:4" x14ac:dyDescent="0.25">
      <c r="A698" s="3">
        <v>42736</v>
      </c>
      <c r="B698" s="2">
        <v>105.392</v>
      </c>
      <c r="C698" s="4">
        <f t="shared" si="31"/>
        <v>3.6855387838674591E-3</v>
      </c>
      <c r="D698" s="4">
        <f t="shared" si="32"/>
        <v>2.0123314587709107E-2</v>
      </c>
    </row>
    <row r="699" spans="1:4" x14ac:dyDescent="0.25">
      <c r="A699" s="3">
        <v>42767</v>
      </c>
      <c r="B699" s="2">
        <v>105.499</v>
      </c>
      <c r="C699" s="4">
        <f t="shared" si="31"/>
        <v>1.0152573250341579E-3</v>
      </c>
      <c r="D699" s="4">
        <f t="shared" si="32"/>
        <v>2.1811771770608335E-2</v>
      </c>
    </row>
    <row r="700" spans="1:4" x14ac:dyDescent="0.25">
      <c r="A700" s="3">
        <v>42795</v>
      </c>
      <c r="B700" s="2">
        <v>105.373</v>
      </c>
      <c r="C700" s="4">
        <f t="shared" si="31"/>
        <v>-1.1943241168161922E-3</v>
      </c>
      <c r="D700" s="4">
        <f t="shared" si="32"/>
        <v>1.8933423584586384E-2</v>
      </c>
    </row>
    <row r="701" spans="1:4" x14ac:dyDescent="0.25">
      <c r="A701" s="3">
        <v>42826</v>
      </c>
      <c r="B701" s="2">
        <v>105.617</v>
      </c>
      <c r="C701" s="4">
        <f t="shared" si="31"/>
        <v>2.3155836884212189E-3</v>
      </c>
      <c r="D701" s="4">
        <f t="shared" si="32"/>
        <v>1.7867640681167751E-2</v>
      </c>
    </row>
    <row r="702" spans="1:4" x14ac:dyDescent="0.25">
      <c r="A702" s="3">
        <v>42856</v>
      </c>
      <c r="B702" s="2">
        <v>105.607</v>
      </c>
      <c r="C702" s="4">
        <f t="shared" si="31"/>
        <v>-9.4681727373480129E-5</v>
      </c>
      <c r="D702" s="4">
        <f t="shared" si="32"/>
        <v>1.6135860675454472E-2</v>
      </c>
    </row>
    <row r="703" spans="1:4" x14ac:dyDescent="0.25">
      <c r="A703" s="3">
        <v>42887</v>
      </c>
      <c r="B703" s="2">
        <v>105.739</v>
      </c>
      <c r="C703" s="4">
        <f t="shared" si="31"/>
        <v>1.2499171456437086E-3</v>
      </c>
      <c r="D703" s="4">
        <f t="shared" si="32"/>
        <v>1.536408069983386E-2</v>
      </c>
    </row>
    <row r="704" spans="1:4" x14ac:dyDescent="0.25">
      <c r="A704" s="3">
        <v>42917</v>
      </c>
      <c r="B704" s="2">
        <v>105.78400000000001</v>
      </c>
      <c r="C704" s="4">
        <f t="shared" si="31"/>
        <v>4.2557618286531707E-4</v>
      </c>
      <c r="D704" s="4">
        <f t="shared" si="32"/>
        <v>1.518205024855579E-2</v>
      </c>
    </row>
    <row r="705" spans="1:4" x14ac:dyDescent="0.25">
      <c r="A705" s="3">
        <v>42948</v>
      </c>
      <c r="B705" s="2">
        <v>106.04</v>
      </c>
      <c r="C705" s="4">
        <f t="shared" si="31"/>
        <v>2.4200257127731106E-3</v>
      </c>
      <c r="D705" s="4">
        <f t="shared" si="32"/>
        <v>1.5903429775819156E-2</v>
      </c>
    </row>
    <row r="706" spans="1:4" x14ac:dyDescent="0.25">
      <c r="A706" s="3">
        <v>42979</v>
      </c>
      <c r="B706" s="2">
        <v>106.429</v>
      </c>
      <c r="C706" s="4">
        <f t="shared" si="31"/>
        <v>3.6684270086759785E-3</v>
      </c>
      <c r="D706" s="4">
        <f t="shared" si="32"/>
        <v>1.8303417658540377E-2</v>
      </c>
    </row>
    <row r="707" spans="1:4" x14ac:dyDescent="0.25">
      <c r="A707" s="3">
        <v>43009</v>
      </c>
      <c r="B707" s="2">
        <v>106.596</v>
      </c>
      <c r="C707" s="4">
        <f t="shared" si="31"/>
        <v>1.569121198169654E-3</v>
      </c>
      <c r="D707" s="4">
        <f t="shared" si="32"/>
        <v>1.7681203696631842E-2</v>
      </c>
    </row>
    <row r="708" spans="1:4" x14ac:dyDescent="0.25">
      <c r="A708" s="3">
        <v>43040</v>
      </c>
      <c r="B708" s="2">
        <v>106.788</v>
      </c>
      <c r="C708" s="4">
        <f t="shared" ref="C708:C746" si="33">B708/B707-1</f>
        <v>1.8011932905548367E-3</v>
      </c>
      <c r="D708" s="4">
        <f t="shared" si="32"/>
        <v>1.90472555156882E-2</v>
      </c>
    </row>
    <row r="709" spans="1:4" x14ac:dyDescent="0.25">
      <c r="A709" s="3">
        <v>43070</v>
      </c>
      <c r="B709" s="2">
        <v>106.943</v>
      </c>
      <c r="C709" s="4">
        <f t="shared" si="33"/>
        <v>1.4514739483837413E-3</v>
      </c>
      <c r="D709" s="4">
        <f t="shared" si="32"/>
        <v>1.8456263987429278E-2</v>
      </c>
    </row>
    <row r="710" spans="1:4" x14ac:dyDescent="0.25">
      <c r="A710" s="3">
        <v>43101</v>
      </c>
      <c r="B710" s="2">
        <v>107.29</v>
      </c>
      <c r="C710" s="4">
        <f t="shared" si="33"/>
        <v>3.2447191494535677E-3</v>
      </c>
      <c r="D710" s="4">
        <f t="shared" si="32"/>
        <v>1.8008957036587336E-2</v>
      </c>
    </row>
    <row r="711" spans="1:4" x14ac:dyDescent="0.25">
      <c r="A711" s="3">
        <v>43132</v>
      </c>
      <c r="B711" s="2">
        <v>107.52800000000001</v>
      </c>
      <c r="C711" s="4">
        <f t="shared" si="33"/>
        <v>2.2182868860098903E-3</v>
      </c>
      <c r="D711" s="4">
        <f t="shared" si="32"/>
        <v>1.9232409785874927E-2</v>
      </c>
    </row>
    <row r="712" spans="1:4" x14ac:dyDescent="0.25">
      <c r="A712" s="3">
        <v>43160</v>
      </c>
      <c r="B712" s="2">
        <v>107.637</v>
      </c>
      <c r="C712" s="4">
        <f t="shared" si="33"/>
        <v>1.0136894576295852E-3</v>
      </c>
      <c r="D712" s="4">
        <f t="shared" si="32"/>
        <v>2.1485579797481336E-2</v>
      </c>
    </row>
    <row r="713" spans="1:4" x14ac:dyDescent="0.25">
      <c r="A713" s="3">
        <v>43191</v>
      </c>
      <c r="B713" s="2">
        <v>107.86499999999999</v>
      </c>
      <c r="C713" s="4">
        <f t="shared" si="33"/>
        <v>2.1182307199196782E-3</v>
      </c>
      <c r="D713" s="4">
        <f t="shared" si="32"/>
        <v>2.1284452313547808E-2</v>
      </c>
    </row>
    <row r="714" spans="1:4" x14ac:dyDescent="0.25">
      <c r="A714" s="3">
        <v>43221</v>
      </c>
      <c r="B714" s="2">
        <v>108.104</v>
      </c>
      <c r="C714" s="4">
        <f t="shared" si="33"/>
        <v>2.2157326287488566E-3</v>
      </c>
      <c r="D714" s="4">
        <f t="shared" si="32"/>
        <v>2.3644266005094394E-2</v>
      </c>
    </row>
    <row r="715" spans="1:4" x14ac:dyDescent="0.25">
      <c r="A715" s="3">
        <v>43252</v>
      </c>
      <c r="B715" s="2">
        <v>108.273</v>
      </c>
      <c r="C715" s="4">
        <f t="shared" si="33"/>
        <v>1.5633094057574404E-3</v>
      </c>
      <c r="D715" s="4">
        <f t="shared" si="32"/>
        <v>2.3964667719573507E-2</v>
      </c>
    </row>
    <row r="716" spans="1:4" x14ac:dyDescent="0.25">
      <c r="A716" s="3">
        <v>43282</v>
      </c>
      <c r="B716" s="2">
        <v>108.379</v>
      </c>
      <c r="C716" s="4">
        <f t="shared" si="33"/>
        <v>9.7900676992423996E-4</v>
      </c>
      <c r="D716" s="4">
        <f t="shared" si="32"/>
        <v>2.4531120018150165E-2</v>
      </c>
    </row>
    <row r="717" spans="1:4" x14ac:dyDescent="0.25">
      <c r="A717" s="3">
        <v>43313</v>
      </c>
      <c r="B717" s="2">
        <v>108.464</v>
      </c>
      <c r="C717" s="4">
        <f t="shared" si="33"/>
        <v>7.8428477841652189E-4</v>
      </c>
      <c r="D717" s="4">
        <f t="shared" si="32"/>
        <v>2.2859298377970516E-2</v>
      </c>
    </row>
    <row r="718" spans="1:4" x14ac:dyDescent="0.25">
      <c r="A718" s="3">
        <v>43344</v>
      </c>
      <c r="B718" s="2">
        <v>108.661</v>
      </c>
      <c r="C718" s="4">
        <f t="shared" si="33"/>
        <v>1.8162708364066749E-3</v>
      </c>
      <c r="D718" s="4">
        <f t="shared" si="32"/>
        <v>2.0971727630626935E-2</v>
      </c>
    </row>
    <row r="719" spans="1:4" x14ac:dyDescent="0.25">
      <c r="A719" s="3">
        <v>43374</v>
      </c>
      <c r="B719" s="2">
        <v>108.816</v>
      </c>
      <c r="C719" s="4">
        <f t="shared" si="33"/>
        <v>1.4264547537754524E-3</v>
      </c>
      <c r="D719" s="4">
        <f t="shared" ref="D719:D746" si="34">B719/B707-1</f>
        <v>2.0826297422042117E-2</v>
      </c>
    </row>
    <row r="720" spans="1:4" x14ac:dyDescent="0.25">
      <c r="A720" s="3">
        <v>43405</v>
      </c>
      <c r="B720" s="2">
        <v>108.893</v>
      </c>
      <c r="C720" s="4">
        <f t="shared" si="33"/>
        <v>7.0761652698125843E-4</v>
      </c>
      <c r="D720" s="4">
        <f t="shared" si="34"/>
        <v>1.9711952653856279E-2</v>
      </c>
    </row>
    <row r="721" spans="1:4" x14ac:dyDescent="0.25">
      <c r="A721" s="3">
        <v>43435</v>
      </c>
      <c r="B721" s="2">
        <v>108.958</v>
      </c>
      <c r="C721" s="4">
        <f t="shared" si="33"/>
        <v>5.9691623887658807E-4</v>
      </c>
      <c r="D721" s="4">
        <f t="shared" si="34"/>
        <v>1.8841812928382495E-2</v>
      </c>
    </row>
    <row r="722" spans="1:4" x14ac:dyDescent="0.25">
      <c r="A722" s="3">
        <v>43466</v>
      </c>
      <c r="B722" s="2">
        <v>108.872</v>
      </c>
      <c r="C722" s="4">
        <f t="shared" si="33"/>
        <v>-7.8929495769008984E-4</v>
      </c>
      <c r="D722" s="4">
        <f t="shared" si="34"/>
        <v>1.4745083418771454E-2</v>
      </c>
    </row>
    <row r="723" spans="1:4" x14ac:dyDescent="0.25">
      <c r="A723" s="3">
        <v>43497</v>
      </c>
      <c r="B723" s="2">
        <v>109.003</v>
      </c>
      <c r="C723" s="4">
        <f t="shared" si="33"/>
        <v>1.2032478506871502E-3</v>
      </c>
      <c r="D723" s="4">
        <f t="shared" si="34"/>
        <v>1.3717357339483538E-2</v>
      </c>
    </row>
    <row r="724" spans="1:4" x14ac:dyDescent="0.25">
      <c r="A724" s="3">
        <v>43525</v>
      </c>
      <c r="B724" s="2">
        <v>109.252</v>
      </c>
      <c r="C724" s="4">
        <f t="shared" si="33"/>
        <v>2.2843407979595831E-3</v>
      </c>
      <c r="D724" s="4">
        <f t="shared" si="34"/>
        <v>1.5004134266098035E-2</v>
      </c>
    </row>
    <row r="725" spans="1:4" x14ac:dyDescent="0.25">
      <c r="A725" s="3">
        <v>43556</v>
      </c>
      <c r="B725" s="2">
        <v>109.60899999999999</v>
      </c>
      <c r="C725" s="4">
        <f t="shared" si="33"/>
        <v>3.267674733643311E-3</v>
      </c>
      <c r="D725" s="4">
        <f t="shared" si="34"/>
        <v>1.616835859639365E-2</v>
      </c>
    </row>
    <row r="726" spans="1:4" x14ac:dyDescent="0.25">
      <c r="A726" s="3">
        <v>43586</v>
      </c>
      <c r="B726" s="2">
        <v>109.72</v>
      </c>
      <c r="C726" s="4">
        <f t="shared" si="33"/>
        <v>1.0126905637311001E-3</v>
      </c>
      <c r="D726" s="4">
        <f t="shared" si="34"/>
        <v>1.4948568045585642E-2</v>
      </c>
    </row>
    <row r="727" spans="1:4" x14ac:dyDescent="0.25">
      <c r="A727" s="3">
        <v>43617</v>
      </c>
      <c r="B727" s="2">
        <v>109.849</v>
      </c>
      <c r="C727" s="4">
        <f t="shared" si="33"/>
        <v>1.1757200145825486E-3</v>
      </c>
      <c r="D727" s="4">
        <f t="shared" si="34"/>
        <v>1.4555798767929229E-2</v>
      </c>
    </row>
    <row r="728" spans="1:4" x14ac:dyDescent="0.25">
      <c r="A728" s="3">
        <v>43647</v>
      </c>
      <c r="B728" s="2">
        <v>110.042</v>
      </c>
      <c r="C728" s="4">
        <f t="shared" si="33"/>
        <v>1.7569572777176301E-3</v>
      </c>
      <c r="D728" s="4">
        <f t="shared" si="34"/>
        <v>1.5344301017724771E-2</v>
      </c>
    </row>
    <row r="729" spans="1:4" x14ac:dyDescent="0.25">
      <c r="A729" s="3">
        <v>43678</v>
      </c>
      <c r="B729" s="2">
        <v>110.11499999999999</v>
      </c>
      <c r="C729" s="4">
        <f t="shared" si="33"/>
        <v>6.6338307191804446E-4</v>
      </c>
      <c r="D729" s="4">
        <f t="shared" si="34"/>
        <v>1.5221640359935007E-2</v>
      </c>
    </row>
    <row r="730" spans="1:4" x14ac:dyDescent="0.25">
      <c r="A730" s="3">
        <v>43709</v>
      </c>
      <c r="B730" s="2">
        <v>110.167</v>
      </c>
      <c r="C730" s="4">
        <f t="shared" si="33"/>
        <v>4.7223357399084342E-4</v>
      </c>
      <c r="D730" s="4">
        <f t="shared" si="34"/>
        <v>1.3859618446360633E-2</v>
      </c>
    </row>
    <row r="731" spans="1:4" x14ac:dyDescent="0.25">
      <c r="A731" s="3">
        <v>43739</v>
      </c>
      <c r="B731" s="2">
        <v>110.377</v>
      </c>
      <c r="C731" s="4">
        <f t="shared" si="33"/>
        <v>1.9061969555311808E-3</v>
      </c>
      <c r="D731" s="4">
        <f t="shared" si="34"/>
        <v>1.4345316865166824E-2</v>
      </c>
    </row>
    <row r="732" spans="1:4" x14ac:dyDescent="0.25">
      <c r="A732" s="3">
        <v>43770</v>
      </c>
      <c r="B732" s="2">
        <v>110.461</v>
      </c>
      <c r="C732" s="4">
        <f t="shared" si="33"/>
        <v>7.6102811274081361E-4</v>
      </c>
      <c r="D732" s="4">
        <f t="shared" si="34"/>
        <v>1.4399456347056194E-2</v>
      </c>
    </row>
    <row r="733" spans="1:4" x14ac:dyDescent="0.25">
      <c r="A733" s="3">
        <v>43800</v>
      </c>
      <c r="B733" s="2">
        <v>110.75</v>
      </c>
      <c r="C733" s="4">
        <f t="shared" si="33"/>
        <v>2.6163080182146636E-3</v>
      </c>
      <c r="D733" s="4">
        <f t="shared" si="34"/>
        <v>1.6446704234659215E-2</v>
      </c>
    </row>
    <row r="734" spans="1:4" x14ac:dyDescent="0.25">
      <c r="A734" s="3">
        <v>43831</v>
      </c>
      <c r="B734" s="2">
        <v>110.917</v>
      </c>
      <c r="C734" s="4">
        <f t="shared" si="33"/>
        <v>1.5079006772009684E-3</v>
      </c>
      <c r="D734" s="4">
        <f t="shared" si="34"/>
        <v>1.878352560805352E-2</v>
      </c>
    </row>
    <row r="735" spans="1:4" x14ac:dyDescent="0.25">
      <c r="A735" s="3">
        <v>43862</v>
      </c>
      <c r="B735" s="2">
        <v>111.014</v>
      </c>
      <c r="C735" s="4">
        <f t="shared" si="33"/>
        <v>8.7452780006658237E-4</v>
      </c>
      <c r="D735" s="4">
        <f t="shared" si="34"/>
        <v>1.8449033512839108E-2</v>
      </c>
    </row>
    <row r="736" spans="1:4" x14ac:dyDescent="0.25">
      <c r="A736" s="3">
        <v>43891</v>
      </c>
      <c r="B736" s="2">
        <v>110.717</v>
      </c>
      <c r="C736" s="4">
        <f t="shared" si="33"/>
        <v>-2.6753382456266017E-3</v>
      </c>
      <c r="D736" s="4">
        <f t="shared" si="34"/>
        <v>1.3409365503606274E-2</v>
      </c>
    </row>
    <row r="737" spans="1:4" x14ac:dyDescent="0.25">
      <c r="A737" s="3">
        <v>43922</v>
      </c>
      <c r="B737" s="2">
        <v>110.131</v>
      </c>
      <c r="C737" s="4">
        <f t="shared" si="33"/>
        <v>-5.2927734674891314E-3</v>
      </c>
      <c r="D737" s="4">
        <f t="shared" si="34"/>
        <v>4.7623826510596601E-3</v>
      </c>
    </row>
    <row r="738" spans="1:4" x14ac:dyDescent="0.25">
      <c r="A738" s="3">
        <v>43952</v>
      </c>
      <c r="B738" s="2">
        <v>110.31399999999999</v>
      </c>
      <c r="C738" s="4">
        <f t="shared" si="33"/>
        <v>1.6616574806367357E-3</v>
      </c>
      <c r="D738" s="4">
        <f t="shared" si="34"/>
        <v>5.4137805322638233E-3</v>
      </c>
    </row>
    <row r="739" spans="1:4" x14ac:dyDescent="0.25">
      <c r="A739" s="3">
        <v>43983</v>
      </c>
      <c r="B739" s="2">
        <v>110.85899999999999</v>
      </c>
      <c r="C739" s="4">
        <f t="shared" si="33"/>
        <v>4.9404427361894321E-3</v>
      </c>
      <c r="D739" s="4">
        <f t="shared" si="34"/>
        <v>9.1944396398691008E-3</v>
      </c>
    </row>
    <row r="740" spans="1:4" x14ac:dyDescent="0.25">
      <c r="A740" s="3">
        <v>44013</v>
      </c>
      <c r="B740" s="2">
        <v>111.152</v>
      </c>
      <c r="C740" s="4">
        <f t="shared" si="33"/>
        <v>2.6429969601025061E-3</v>
      </c>
      <c r="D740" s="4">
        <f t="shared" si="34"/>
        <v>1.0087057668890065E-2</v>
      </c>
    </row>
    <row r="741" spans="1:4" x14ac:dyDescent="0.25">
      <c r="A741" s="3">
        <v>44044</v>
      </c>
      <c r="B741" s="2">
        <v>111.482</v>
      </c>
      <c r="C741" s="4">
        <f t="shared" si="33"/>
        <v>2.9689074420613526E-3</v>
      </c>
      <c r="D741" s="4">
        <f t="shared" si="34"/>
        <v>1.2414294147028215E-2</v>
      </c>
    </row>
    <row r="742" spans="1:4" x14ac:dyDescent="0.25">
      <c r="A742" s="3">
        <v>44075</v>
      </c>
      <c r="B742" s="2">
        <v>111.658</v>
      </c>
      <c r="C742" s="4">
        <f t="shared" si="33"/>
        <v>1.5787301985970004E-3</v>
      </c>
      <c r="D742" s="4">
        <f t="shared" si="34"/>
        <v>1.3533998384271051E-2</v>
      </c>
    </row>
    <row r="743" spans="1:4" x14ac:dyDescent="0.25">
      <c r="A743" s="3">
        <v>44105</v>
      </c>
      <c r="B743" s="2">
        <v>111.71599999999999</v>
      </c>
      <c r="C743" s="4">
        <f t="shared" si="33"/>
        <v>5.194433000770271E-4</v>
      </c>
      <c r="D743" s="4">
        <f t="shared" si="34"/>
        <v>1.213115051142899E-2</v>
      </c>
    </row>
    <row r="744" spans="1:4" x14ac:dyDescent="0.25">
      <c r="A744" s="3">
        <v>44136</v>
      </c>
      <c r="B744" s="2">
        <v>111.73399999999999</v>
      </c>
      <c r="C744" s="4">
        <f t="shared" si="33"/>
        <v>1.6112284721980785E-4</v>
      </c>
      <c r="D744" s="4">
        <f t="shared" si="34"/>
        <v>1.1524429436633676E-2</v>
      </c>
    </row>
    <row r="745" spans="1:4" x14ac:dyDescent="0.25">
      <c r="A745" s="3">
        <v>44166</v>
      </c>
      <c r="B745" s="2">
        <v>112.149</v>
      </c>
      <c r="C745" s="4">
        <f t="shared" si="33"/>
        <v>3.7141783163585629E-3</v>
      </c>
      <c r="D745" s="4">
        <f t="shared" si="34"/>
        <v>1.2632054176072272E-2</v>
      </c>
    </row>
    <row r="746" spans="1:4" x14ac:dyDescent="0.25">
      <c r="A746" s="3">
        <v>44197</v>
      </c>
      <c r="B746" s="2">
        <v>112.53</v>
      </c>
      <c r="C746" s="4">
        <f t="shared" si="33"/>
        <v>3.3972661370140766E-3</v>
      </c>
      <c r="D746" s="4">
        <f t="shared" si="34"/>
        <v>1.4542405582552709E-2</v>
      </c>
    </row>
    <row r="747" spans="1:4" x14ac:dyDescent="0.25">
      <c r="B747" s="2"/>
    </row>
    <row r="748" spans="1:4" x14ac:dyDescent="0.25">
      <c r="B748" s="2"/>
    </row>
    <row r="749" spans="1:4" x14ac:dyDescent="0.25">
      <c r="B749" s="2"/>
    </row>
    <row r="750" spans="1:4" x14ac:dyDescent="0.25">
      <c r="B750" s="2"/>
    </row>
    <row r="751" spans="1:4" x14ac:dyDescent="0.25">
      <c r="B751" s="2"/>
    </row>
    <row r="752" spans="1:4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</sheetData>
  <mergeCells count="2">
    <mergeCell ref="G1:L1"/>
    <mergeCell ref="N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77B0-B4A7-4A90-B5AC-EE08AE8A1987}">
  <dimension ref="A1:S890"/>
  <sheetViews>
    <sheetView workbookViewId="0"/>
  </sheetViews>
  <sheetFormatPr defaultRowHeight="15" x14ac:dyDescent="0.25"/>
  <cols>
    <col min="1" max="1" width="11.28515625" style="3" customWidth="1"/>
    <col min="2" max="2" width="26.140625" customWidth="1"/>
    <col min="3" max="3" width="12.5703125" style="4" customWidth="1"/>
    <col min="4" max="4" width="12.42578125" style="4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60.75" thickBot="1" x14ac:dyDescent="0.3">
      <c r="B1" s="5" t="s">
        <v>56</v>
      </c>
      <c r="C1" s="6" t="s">
        <v>57</v>
      </c>
      <c r="D1" s="6" t="s">
        <v>58</v>
      </c>
      <c r="G1" s="67" t="s">
        <v>59</v>
      </c>
      <c r="H1" s="68"/>
      <c r="I1" s="68"/>
      <c r="J1" s="68"/>
      <c r="K1" s="68"/>
      <c r="L1" s="69"/>
      <c r="M1" s="61"/>
      <c r="N1" s="70" t="s">
        <v>60</v>
      </c>
      <c r="O1" s="71"/>
      <c r="P1" s="71"/>
      <c r="Q1" s="71"/>
      <c r="R1" s="71"/>
      <c r="S1" s="72"/>
    </row>
    <row r="2" spans="1:19" x14ac:dyDescent="0.25">
      <c r="A2" s="3">
        <v>21551</v>
      </c>
      <c r="B2" s="2">
        <v>16.727</v>
      </c>
      <c r="G2" s="7" t="s">
        <v>13</v>
      </c>
      <c r="H2" s="8"/>
      <c r="I2" s="9" t="s">
        <v>14</v>
      </c>
      <c r="J2" s="10">
        <v>1</v>
      </c>
      <c r="K2" s="10">
        <v>2</v>
      </c>
      <c r="L2" s="8">
        <v>3</v>
      </c>
      <c r="M2" s="62"/>
      <c r="N2" s="7" t="s">
        <v>13</v>
      </c>
      <c r="O2" s="8"/>
      <c r="P2" s="9" t="s">
        <v>14</v>
      </c>
      <c r="Q2" s="10">
        <v>1</v>
      </c>
      <c r="R2" s="10">
        <v>2</v>
      </c>
      <c r="S2" s="8">
        <v>3</v>
      </c>
    </row>
    <row r="3" spans="1:19" x14ac:dyDescent="0.25">
      <c r="A3" s="3">
        <v>21582</v>
      </c>
      <c r="B3" s="2">
        <v>16.739999999999998</v>
      </c>
      <c r="C3" s="4">
        <f>B3/B2-1</f>
        <v>7.7718658456382705E-4</v>
      </c>
      <c r="G3" s="11" t="s">
        <v>15</v>
      </c>
      <c r="H3" s="12">
        <f>AVERAGE(C:C)</f>
        <v>2.5927641122698445E-3</v>
      </c>
      <c r="I3" s="13" t="s">
        <v>16</v>
      </c>
      <c r="J3" s="14">
        <f>$H$3+(J$2*$H$7)</f>
        <v>4.5694604389264794E-3</v>
      </c>
      <c r="K3" s="14">
        <f>$H$3+(K$2*$H$7)</f>
        <v>6.5461567655831134E-3</v>
      </c>
      <c r="L3" s="15">
        <f>$H$3+(L$2*$H$7)</f>
        <v>8.5228530922397475E-3</v>
      </c>
      <c r="M3" s="62"/>
      <c r="N3" s="11" t="s">
        <v>15</v>
      </c>
      <c r="O3" s="12">
        <f>AVERAGE(D:D)</f>
        <v>3.1911602248791991E-2</v>
      </c>
      <c r="P3" s="13" t="s">
        <v>16</v>
      </c>
      <c r="Q3" s="14">
        <f>$O$3+(Q$2*$O$7)</f>
        <v>5.3371343567609073E-2</v>
      </c>
      <c r="R3" s="14">
        <f>$O$3+(R$2*$O$7)</f>
        <v>7.4831084886426161E-2</v>
      </c>
      <c r="S3" s="15">
        <f>$O$3+(S$2*$O$7)</f>
        <v>9.6290826205243235E-2</v>
      </c>
    </row>
    <row r="4" spans="1:19" x14ac:dyDescent="0.25">
      <c r="A4" s="3">
        <v>21610</v>
      </c>
      <c r="B4" s="2">
        <v>16.759</v>
      </c>
      <c r="C4" s="4">
        <f t="shared" ref="C4:C67" si="0">B4/B3-1</f>
        <v>1.1350059737158524E-3</v>
      </c>
      <c r="G4" s="11" t="s">
        <v>17</v>
      </c>
      <c r="H4" s="12">
        <f>_xlfn.STDEV.S(C:C)/SQRT(COUNT(C:C))</f>
        <v>7.2469203394375507E-5</v>
      </c>
      <c r="I4" s="11" t="s">
        <v>18</v>
      </c>
      <c r="J4" s="14">
        <f>$H$3-(J$2*$H$7)</f>
        <v>6.1606778561320999E-4</v>
      </c>
      <c r="K4" s="14">
        <f>$H$3-(K$2*$H$7)</f>
        <v>-1.3606285410434245E-3</v>
      </c>
      <c r="L4" s="15">
        <f>$H$3-(L$2*$H$7)</f>
        <v>-3.3373248677000594E-3</v>
      </c>
      <c r="M4" s="62"/>
      <c r="N4" s="11" t="s">
        <v>17</v>
      </c>
      <c r="O4" s="12">
        <f>_xlfn.STDEV.S(D:D)/SQRT(COUNT(D:D))</f>
        <v>7.9263363097179884E-4</v>
      </c>
      <c r="P4" s="11" t="s">
        <v>18</v>
      </c>
      <c r="Q4" s="14">
        <f>$O$3-(Q$2*$O$7)</f>
        <v>1.0451860929974906E-2</v>
      </c>
      <c r="R4" s="14">
        <f>$O$3-(R$2*$O$7)</f>
        <v>-1.1007880388842178E-2</v>
      </c>
      <c r="S4" s="15">
        <f>$O$3-(S$2*$O$7)</f>
        <v>-3.246762170765926E-2</v>
      </c>
    </row>
    <row r="5" spans="1:19" x14ac:dyDescent="0.25">
      <c r="A5" s="3">
        <v>21641</v>
      </c>
      <c r="B5" s="2">
        <v>16.800999999999998</v>
      </c>
      <c r="C5" s="4">
        <f t="shared" si="0"/>
        <v>2.5061161167132529E-3</v>
      </c>
      <c r="G5" s="11" t="s">
        <v>19</v>
      </c>
      <c r="H5" s="12">
        <f>MEDIAN(C:C)</f>
        <v>2.0852486253466473E-3</v>
      </c>
      <c r="I5" s="11" t="s">
        <v>20</v>
      </c>
      <c r="J5" s="16">
        <f>COUNTIFS($C:$C,"&gt;="&amp;J4,$C:$C,"&lt;="&amp;J3)</f>
        <v>559</v>
      </c>
      <c r="K5" s="16">
        <f t="shared" ref="K5:L5" si="1">COUNTIFS($C:$C,"&gt;="&amp;K4,$C:$C,"&lt;="&amp;K3)</f>
        <v>706</v>
      </c>
      <c r="L5" s="17">
        <f t="shared" si="1"/>
        <v>731</v>
      </c>
      <c r="M5" s="62"/>
      <c r="N5" s="11" t="s">
        <v>19</v>
      </c>
      <c r="O5" s="12">
        <f>MEDIAN(D:D)</f>
        <v>2.1922222222222176E-2</v>
      </c>
      <c r="P5" s="11" t="s">
        <v>20</v>
      </c>
      <c r="Q5" s="16">
        <f>COUNTIFS($D:$D,"&gt;="&amp;Q4,$D:$D,"&lt;="&amp;Q3)</f>
        <v>609</v>
      </c>
      <c r="R5" s="16">
        <f>COUNTIFS($D:$D,"&gt;="&amp;R4,$D:$D,"&lt;="&amp;R3)</f>
        <v>690</v>
      </c>
      <c r="S5" s="17">
        <f>COUNTIFS($D:$D,"&gt;="&amp;S4,$D:$D,"&lt;="&amp;S3)</f>
        <v>724</v>
      </c>
    </row>
    <row r="6" spans="1:19" x14ac:dyDescent="0.25">
      <c r="A6" s="3">
        <v>21671</v>
      </c>
      <c r="B6" s="2">
        <v>16.821999999999999</v>
      </c>
      <c r="C6" s="4">
        <f t="shared" si="0"/>
        <v>1.2499255996667458E-3</v>
      </c>
      <c r="G6" s="11" t="s">
        <v>21</v>
      </c>
      <c r="H6" s="12">
        <f>MODE(C:C)</f>
        <v>2.3364485981307581E-3</v>
      </c>
      <c r="I6" s="11" t="s">
        <v>22</v>
      </c>
      <c r="J6" s="14">
        <f>J5/$H$15</f>
        <v>0.75134408602150538</v>
      </c>
      <c r="K6" s="14">
        <f>K5/$H$15</f>
        <v>0.94892473118279574</v>
      </c>
      <c r="L6" s="15">
        <f>L5/$H$15</f>
        <v>0.98252688172043012</v>
      </c>
      <c r="M6" s="62"/>
      <c r="N6" s="11" t="s">
        <v>21</v>
      </c>
      <c r="O6" s="12" t="e">
        <f>MODE(D:D)</f>
        <v>#N/A</v>
      </c>
      <c r="P6" s="11" t="s">
        <v>22</v>
      </c>
      <c r="Q6" s="14">
        <f>Q5/$H$15</f>
        <v>0.81854838709677424</v>
      </c>
      <c r="R6" s="14">
        <f>R5/$H$15</f>
        <v>0.92741935483870963</v>
      </c>
      <c r="S6" s="15">
        <f>S5/$H$15</f>
        <v>0.9731182795698925</v>
      </c>
    </row>
    <row r="7" spans="1:19" ht="15.75" thickBot="1" x14ac:dyDescent="0.3">
      <c r="A7" s="3">
        <v>21702</v>
      </c>
      <c r="B7" s="2">
        <v>16.870999999999999</v>
      </c>
      <c r="C7" s="4">
        <f t="shared" si="0"/>
        <v>2.9128522173345051E-3</v>
      </c>
      <c r="G7" s="11" t="s">
        <v>23</v>
      </c>
      <c r="H7" s="12">
        <f>_xlfn.STDEV.S(C:C)</f>
        <v>1.9766963266566345E-3</v>
      </c>
      <c r="I7" s="18" t="s">
        <v>24</v>
      </c>
      <c r="J7" s="19">
        <v>0.68269999999999997</v>
      </c>
      <c r="K7" s="19">
        <v>0.95450000000000002</v>
      </c>
      <c r="L7" s="20">
        <v>0.99729999999999996</v>
      </c>
      <c r="M7" s="62"/>
      <c r="N7" s="11" t="s">
        <v>23</v>
      </c>
      <c r="O7" s="12">
        <f>_xlfn.STDEV.S(D:D)</f>
        <v>2.1459741318817085E-2</v>
      </c>
      <c r="P7" s="18" t="s">
        <v>24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3">
        <v>21732</v>
      </c>
      <c r="B8" s="2">
        <v>16.911000000000001</v>
      </c>
      <c r="C8" s="4">
        <f t="shared" si="0"/>
        <v>2.3709323691543105E-3</v>
      </c>
      <c r="G8" s="11" t="s">
        <v>25</v>
      </c>
      <c r="H8" s="21">
        <f>_xlfn.VAR.S(C:C)</f>
        <v>3.9073283678178323E-6</v>
      </c>
      <c r="I8" s="22"/>
      <c r="J8" s="23" t="s">
        <v>26</v>
      </c>
      <c r="K8" s="23" t="s">
        <v>27</v>
      </c>
      <c r="L8" s="24" t="s">
        <v>28</v>
      </c>
      <c r="M8" s="62"/>
      <c r="N8" s="11" t="s">
        <v>25</v>
      </c>
      <c r="O8" s="12">
        <f>_xlfn.VAR.S(D:D)</f>
        <v>4.6052049747054524E-4</v>
      </c>
      <c r="P8" s="22"/>
      <c r="Q8" s="23" t="s">
        <v>26</v>
      </c>
      <c r="R8" s="23" t="s">
        <v>27</v>
      </c>
      <c r="S8" s="24" t="s">
        <v>28</v>
      </c>
    </row>
    <row r="9" spans="1:19" x14ac:dyDescent="0.25">
      <c r="A9" s="3">
        <v>21763</v>
      </c>
      <c r="B9" s="2">
        <v>16.937999999999999</v>
      </c>
      <c r="C9" s="4">
        <f t="shared" si="0"/>
        <v>1.5965939329429801E-3</v>
      </c>
      <c r="G9" s="11" t="s">
        <v>29</v>
      </c>
      <c r="H9" s="25">
        <f>KURT(C:C)</f>
        <v>1.6889252651447255</v>
      </c>
      <c r="I9" s="11" t="s">
        <v>44</v>
      </c>
      <c r="J9" s="14">
        <f>AVERAGEIF(C:C,"&gt;0")</f>
        <v>2.6714043705484587E-3</v>
      </c>
      <c r="K9" s="14">
        <f>AVERAGEIF(C:C,"&lt;0")</f>
        <v>-1.0510588153675633E-3</v>
      </c>
      <c r="L9" s="15">
        <v>0</v>
      </c>
      <c r="M9" s="62"/>
      <c r="N9" s="11" t="s">
        <v>29</v>
      </c>
      <c r="O9" s="26">
        <f>KURT(D:D)</f>
        <v>1.074649216438492</v>
      </c>
      <c r="P9" s="11" t="s">
        <v>44</v>
      </c>
      <c r="Q9" s="14">
        <f>AVERAGEIF(D:D,"&gt;0")</f>
        <v>3.1911602248791991E-2</v>
      </c>
      <c r="R9" s="14" t="e">
        <f>IFERROR(AVERAGEIF(D:D,"&lt;0"),#N/A)</f>
        <v>#N/A</v>
      </c>
      <c r="S9" s="15">
        <v>0</v>
      </c>
    </row>
    <row r="10" spans="1:19" x14ac:dyDescent="0.25">
      <c r="A10" s="3">
        <v>21794</v>
      </c>
      <c r="B10" s="2">
        <v>16.983000000000001</v>
      </c>
      <c r="C10" s="4">
        <f t="shared" si="0"/>
        <v>2.6567481402763882E-3</v>
      </c>
      <c r="G10" s="11" t="s">
        <v>30</v>
      </c>
      <c r="H10" s="25">
        <f>SKEW(C:C)</f>
        <v>0.99123215982450641</v>
      </c>
      <c r="I10" s="11" t="s">
        <v>31</v>
      </c>
      <c r="J10" s="16">
        <f>COUNTIF(C:C,"&gt;0")</f>
        <v>728</v>
      </c>
      <c r="K10" s="16">
        <f>COUNTIF(C:C,"&lt;0")</f>
        <v>15</v>
      </c>
      <c r="L10" s="17">
        <f>COUNTIF(C:C,0)</f>
        <v>1</v>
      </c>
      <c r="M10" s="62"/>
      <c r="N10" s="11" t="s">
        <v>30</v>
      </c>
      <c r="O10" s="26">
        <f>SKEW(D:D)</f>
        <v>1.3350116640373382</v>
      </c>
      <c r="P10" s="11" t="s">
        <v>31</v>
      </c>
      <c r="Q10" s="16">
        <f>COUNTIF(D:D,"&gt;0")</f>
        <v>733</v>
      </c>
      <c r="R10" s="16">
        <f>COUNTIF(D:D,"&lt;0")</f>
        <v>0</v>
      </c>
      <c r="S10" s="17">
        <f>COUNTIF(J:J,0)</f>
        <v>0</v>
      </c>
    </row>
    <row r="11" spans="1:19" x14ac:dyDescent="0.25">
      <c r="A11" s="3">
        <v>21824</v>
      </c>
      <c r="B11" s="2">
        <v>17.012</v>
      </c>
      <c r="C11" s="4">
        <f t="shared" si="0"/>
        <v>1.7075899428840025E-3</v>
      </c>
      <c r="G11" s="11" t="s">
        <v>32</v>
      </c>
      <c r="H11" s="21">
        <f>H13-H12</f>
        <v>1.5903064327640326E-2</v>
      </c>
      <c r="I11" s="11" t="s">
        <v>33</v>
      </c>
      <c r="J11" s="14">
        <f>J10/$H$15</f>
        <v>0.978494623655914</v>
      </c>
      <c r="K11" s="14">
        <f>K10/$H$15</f>
        <v>2.0161290322580645E-2</v>
      </c>
      <c r="L11" s="15">
        <f>L10/$H$15</f>
        <v>1.3440860215053765E-3</v>
      </c>
      <c r="M11" s="62"/>
      <c r="N11" s="11" t="s">
        <v>32</v>
      </c>
      <c r="O11" s="12">
        <f>O13-O12</f>
        <v>9.3141753551950313E-2</v>
      </c>
      <c r="P11" s="11" t="s">
        <v>33</v>
      </c>
      <c r="Q11" s="14">
        <f>Q10/$H$15</f>
        <v>0.98521505376344087</v>
      </c>
      <c r="R11" s="14">
        <f>R10/$H$15</f>
        <v>0</v>
      </c>
      <c r="S11" s="15">
        <f>S10/$H$15</f>
        <v>0</v>
      </c>
    </row>
    <row r="12" spans="1:19" x14ac:dyDescent="0.25">
      <c r="A12" s="3">
        <v>21855</v>
      </c>
      <c r="B12" s="2">
        <v>17.042999999999999</v>
      </c>
      <c r="C12" s="4">
        <f t="shared" si="0"/>
        <v>1.8222431225016766E-3</v>
      </c>
      <c r="G12" s="11" t="s">
        <v>34</v>
      </c>
      <c r="H12" s="21">
        <f>MIN(C:C)</f>
        <v>-5.5992534328754839E-3</v>
      </c>
      <c r="I12" s="11" t="s">
        <v>45</v>
      </c>
      <c r="J12" s="14">
        <f>J11*J9</f>
        <v>2.6139548141925779E-3</v>
      </c>
      <c r="K12" s="14">
        <f>K11*K9</f>
        <v>-2.1190701922733132E-5</v>
      </c>
      <c r="L12" s="15">
        <f>L11*L9</f>
        <v>0</v>
      </c>
      <c r="M12" s="62"/>
      <c r="N12" s="11" t="s">
        <v>34</v>
      </c>
      <c r="O12" s="12">
        <f>MIN(D:D)</f>
        <v>9.0211012610812435E-3</v>
      </c>
      <c r="P12" s="11" t="s">
        <v>45</v>
      </c>
      <c r="Q12" s="14">
        <f>Q11*Q9</f>
        <v>3.1439790925221145E-2</v>
      </c>
      <c r="R12" s="14" t="e">
        <f>R11*R9</f>
        <v>#N/A</v>
      </c>
      <c r="S12" s="15">
        <f>S11*S9</f>
        <v>0</v>
      </c>
    </row>
    <row r="13" spans="1:19" x14ac:dyDescent="0.25">
      <c r="A13" s="3">
        <v>21885</v>
      </c>
      <c r="B13" s="2">
        <v>17.068999999999999</v>
      </c>
      <c r="C13" s="4">
        <f t="shared" si="0"/>
        <v>1.5255530129671957E-3</v>
      </c>
      <c r="G13" s="11" t="s">
        <v>35</v>
      </c>
      <c r="H13" s="21">
        <f>MAX(C:C)</f>
        <v>1.0303810894764842E-2</v>
      </c>
      <c r="I13" s="27"/>
      <c r="J13" s="16"/>
      <c r="K13" s="16"/>
      <c r="L13" s="17"/>
      <c r="M13" s="62"/>
      <c r="N13" s="11" t="s">
        <v>35</v>
      </c>
      <c r="O13" s="12">
        <f>MAX(D:D)</f>
        <v>0.10216285481303156</v>
      </c>
      <c r="P13" s="27"/>
      <c r="Q13" s="16"/>
      <c r="R13" s="16"/>
      <c r="S13" s="17"/>
    </row>
    <row r="14" spans="1:19" x14ac:dyDescent="0.25">
      <c r="A14" s="3">
        <v>21916</v>
      </c>
      <c r="B14" s="2">
        <v>17.073</v>
      </c>
      <c r="C14" s="4">
        <f t="shared" si="0"/>
        <v>2.3434296092328388E-4</v>
      </c>
      <c r="D14" s="4">
        <f>B14/B2-1</f>
        <v>2.0685119866084678E-2</v>
      </c>
      <c r="G14" s="11" t="s">
        <v>36</v>
      </c>
      <c r="H14" s="25">
        <f>SUM(C:C)</f>
        <v>1.9290164995287644</v>
      </c>
      <c r="I14" s="27"/>
      <c r="J14" s="16"/>
      <c r="K14" s="16"/>
      <c r="L14" s="17"/>
      <c r="M14" s="62"/>
      <c r="N14" s="11" t="s">
        <v>36</v>
      </c>
      <c r="O14" s="26">
        <f>SUM(D:D)</f>
        <v>23.39120444836453</v>
      </c>
      <c r="P14" s="27"/>
      <c r="Q14" s="16"/>
      <c r="R14" s="16"/>
      <c r="S14" s="17"/>
    </row>
    <row r="15" spans="1:19" ht="15.75" thickBot="1" x14ac:dyDescent="0.3">
      <c r="A15" s="3">
        <v>21947</v>
      </c>
      <c r="B15" s="2">
        <v>17.105</v>
      </c>
      <c r="C15" s="4">
        <f t="shared" si="0"/>
        <v>1.8743044573303891E-3</v>
      </c>
      <c r="D15" s="4">
        <f t="shared" ref="D15:D78" si="2">B15/B3-1</f>
        <v>2.1804062126642876E-2</v>
      </c>
      <c r="G15" s="11" t="s">
        <v>31</v>
      </c>
      <c r="H15" s="16">
        <f>COUNT(C:C)</f>
        <v>744</v>
      </c>
      <c r="I15" s="27"/>
      <c r="J15" s="16"/>
      <c r="K15" s="16"/>
      <c r="L15" s="17"/>
      <c r="M15" s="62"/>
      <c r="N15" s="11" t="s">
        <v>31</v>
      </c>
      <c r="O15" s="17">
        <f>COUNT(D:D)</f>
        <v>733</v>
      </c>
      <c r="P15" s="27"/>
      <c r="Q15" s="16"/>
      <c r="R15" s="16"/>
      <c r="S15" s="17"/>
    </row>
    <row r="16" spans="1:19" x14ac:dyDescent="0.25">
      <c r="A16" s="3">
        <v>21976</v>
      </c>
      <c r="B16" s="2">
        <v>17.106999999999999</v>
      </c>
      <c r="C16" s="4">
        <f t="shared" si="0"/>
        <v>1.1692487576731025E-4</v>
      </c>
      <c r="D16" s="4">
        <f t="shared" si="2"/>
        <v>2.0764962109911078E-2</v>
      </c>
      <c r="G16" s="28" t="s">
        <v>37</v>
      </c>
      <c r="H16" s="10" t="s">
        <v>38</v>
      </c>
      <c r="I16" s="10" t="s">
        <v>31</v>
      </c>
      <c r="J16" s="10" t="s">
        <v>32</v>
      </c>
      <c r="K16" s="10" t="s">
        <v>39</v>
      </c>
      <c r="L16" s="8" t="s">
        <v>40</v>
      </c>
      <c r="M16" s="62"/>
      <c r="N16" s="29" t="s">
        <v>37</v>
      </c>
      <c r="O16" s="10" t="s">
        <v>38</v>
      </c>
      <c r="P16" s="30" t="s">
        <v>31</v>
      </c>
      <c r="Q16" s="30" t="s">
        <v>32</v>
      </c>
      <c r="R16" s="30" t="s">
        <v>39</v>
      </c>
      <c r="S16" s="31" t="s">
        <v>40</v>
      </c>
    </row>
    <row r="17" spans="1:19" x14ac:dyDescent="0.25">
      <c r="A17" s="3">
        <v>22007</v>
      </c>
      <c r="B17" s="2">
        <v>17.138000000000002</v>
      </c>
      <c r="C17" s="4">
        <f t="shared" si="0"/>
        <v>1.8121236920560779E-3</v>
      </c>
      <c r="D17" s="4">
        <f t="shared" si="2"/>
        <v>2.0058329861317947E-2</v>
      </c>
      <c r="G17" s="32">
        <v>-5.0000000000000001E-3</v>
      </c>
      <c r="H17" s="33">
        <v>-5.0000000000000001E-3</v>
      </c>
      <c r="I17" s="33">
        <f>COUNTIF(C:C,"&lt;"&amp;G17)</f>
        <v>1</v>
      </c>
      <c r="J17" s="34" t="str">
        <f>"Less than "&amp;TEXT(G17,"0.00%")</f>
        <v>Less than -0.50%</v>
      </c>
      <c r="K17" s="35">
        <f t="shared" ref="K17:K36" si="3">I17/$H$15</f>
        <v>1.3440860215053765E-3</v>
      </c>
      <c r="L17" s="36">
        <f>K17</f>
        <v>1.3440860215053765E-3</v>
      </c>
      <c r="M17" s="62"/>
      <c r="N17" s="32">
        <v>-0.02</v>
      </c>
      <c r="O17" s="33">
        <v>-0.02</v>
      </c>
      <c r="P17" s="33">
        <f>COUNTIF(D:D,"&lt;"&amp;N17)</f>
        <v>0</v>
      </c>
      <c r="Q17" s="34" t="str">
        <f>"Less than "&amp;TEXT(N17,"0.00%")</f>
        <v>Less than -2.00%</v>
      </c>
      <c r="R17" s="35">
        <f t="shared" ref="R17:R36" si="4">P17/$O$15</f>
        <v>0</v>
      </c>
      <c r="S17" s="36">
        <f>R17</f>
        <v>0</v>
      </c>
    </row>
    <row r="18" spans="1:19" x14ac:dyDescent="0.25">
      <c r="A18" s="3">
        <v>22037</v>
      </c>
      <c r="B18" s="2">
        <v>17.166</v>
      </c>
      <c r="C18" s="4">
        <f t="shared" si="0"/>
        <v>1.6337962422685592E-3</v>
      </c>
      <c r="D18" s="4">
        <f t="shared" si="2"/>
        <v>2.0449411484960267E-2</v>
      </c>
      <c r="G18" s="32">
        <v>-4.0000000000000001E-3</v>
      </c>
      <c r="H18" s="33">
        <v>-4.0000000000000001E-3</v>
      </c>
      <c r="I18" s="33">
        <f t="shared" ref="I18:I35" si="5">COUNTIFS(C:C,"&gt;="&amp;G17,C:C,"&lt;"&amp;G18)</f>
        <v>1</v>
      </c>
      <c r="J18" s="37" t="str">
        <f>TEXT(G17,"0.00%")&amp;" to "&amp;TEXT(G18,"0.00%")</f>
        <v>-0.50% to -0.40%</v>
      </c>
      <c r="K18" s="35">
        <f t="shared" si="3"/>
        <v>1.3440860215053765E-3</v>
      </c>
      <c r="L18" s="36">
        <f>L17+K18</f>
        <v>2.6881720430107529E-3</v>
      </c>
      <c r="M18" s="62"/>
      <c r="N18" s="32">
        <v>-0.01</v>
      </c>
      <c r="O18" s="33">
        <v>-0.01</v>
      </c>
      <c r="P18" s="33">
        <f t="shared" ref="P18:P35" si="6">COUNTIFS(D:D,"&gt;="&amp;N17,D:D,"&lt;"&amp;N18)</f>
        <v>0</v>
      </c>
      <c r="Q18" s="37" t="str">
        <f>TEXT(N17,"0.00%")&amp;" to "&amp;TEXT(N18,"0.00%")</f>
        <v>-2.00% to -1.00%</v>
      </c>
      <c r="R18" s="35">
        <f t="shared" si="4"/>
        <v>0</v>
      </c>
      <c r="S18" s="36">
        <f>S17+R18</f>
        <v>0</v>
      </c>
    </row>
    <row r="19" spans="1:19" x14ac:dyDescent="0.25">
      <c r="A19" s="3">
        <v>22068</v>
      </c>
      <c r="B19" s="2">
        <v>17.175999999999998</v>
      </c>
      <c r="C19" s="4">
        <f t="shared" si="0"/>
        <v>5.8254689502490464E-4</v>
      </c>
      <c r="D19" s="4">
        <f t="shared" si="2"/>
        <v>1.8078359314800618E-2</v>
      </c>
      <c r="G19" s="32">
        <v>-3.0000000000000001E-3</v>
      </c>
      <c r="H19" s="33">
        <v>-3.0000000000000001E-3</v>
      </c>
      <c r="I19" s="33">
        <f t="shared" si="5"/>
        <v>0</v>
      </c>
      <c r="J19" s="37" t="str">
        <f t="shared" ref="J19:J35" si="7">TEXT(G18,"0.00%")&amp;" to "&amp;TEXT(G19,"0.00%")</f>
        <v>-0.40% to -0.30%</v>
      </c>
      <c r="K19" s="35">
        <f t="shared" si="3"/>
        <v>0</v>
      </c>
      <c r="L19" s="36">
        <f t="shared" ref="L19:L36" si="8">L18+K19</f>
        <v>2.6881720430107529E-3</v>
      </c>
      <c r="M19" s="62"/>
      <c r="N19" s="32">
        <v>0</v>
      </c>
      <c r="O19" s="33">
        <v>0</v>
      </c>
      <c r="P19" s="33">
        <f t="shared" si="6"/>
        <v>0</v>
      </c>
      <c r="Q19" s="37" t="str">
        <f t="shared" ref="Q19:Q35" si="9">TEXT(N18,"0.00%")&amp;" to "&amp;TEXT(N19,"0.00%")</f>
        <v>-1.00% to 0.00%</v>
      </c>
      <c r="R19" s="35">
        <f t="shared" si="4"/>
        <v>0</v>
      </c>
      <c r="S19" s="36">
        <f t="shared" ref="S19:S36" si="10">S18+R19</f>
        <v>0</v>
      </c>
    </row>
    <row r="20" spans="1:19" x14ac:dyDescent="0.25">
      <c r="A20" s="3">
        <v>22098</v>
      </c>
      <c r="B20" s="2">
        <v>17.206</v>
      </c>
      <c r="C20" s="4">
        <f t="shared" si="0"/>
        <v>1.7466231951561717E-3</v>
      </c>
      <c r="D20" s="4">
        <f t="shared" si="2"/>
        <v>1.7444267045118478E-2</v>
      </c>
      <c r="G20" s="32">
        <v>-2E-3</v>
      </c>
      <c r="H20" s="33">
        <v>-2E-3</v>
      </c>
      <c r="I20" s="33">
        <f t="shared" si="5"/>
        <v>0</v>
      </c>
      <c r="J20" s="37" t="str">
        <f t="shared" si="7"/>
        <v>-0.30% to -0.20%</v>
      </c>
      <c r="K20" s="35">
        <f t="shared" si="3"/>
        <v>0</v>
      </c>
      <c r="L20" s="36">
        <f t="shared" si="8"/>
        <v>2.6881720430107529E-3</v>
      </c>
      <c r="M20" s="62"/>
      <c r="N20" s="32">
        <v>0.01</v>
      </c>
      <c r="O20" s="33">
        <v>0.01</v>
      </c>
      <c r="P20" s="33">
        <f t="shared" si="6"/>
        <v>9</v>
      </c>
      <c r="Q20" s="37" t="str">
        <f t="shared" si="9"/>
        <v>0.00% to 1.00%</v>
      </c>
      <c r="R20" s="35">
        <f t="shared" si="4"/>
        <v>1.227830832196453E-2</v>
      </c>
      <c r="S20" s="36">
        <f t="shared" si="10"/>
        <v>1.227830832196453E-2</v>
      </c>
    </row>
    <row r="21" spans="1:19" x14ac:dyDescent="0.25">
      <c r="A21" s="3">
        <v>22129</v>
      </c>
      <c r="B21" s="2">
        <v>17.231000000000002</v>
      </c>
      <c r="C21" s="4">
        <f t="shared" si="0"/>
        <v>1.4529815180752692E-3</v>
      </c>
      <c r="D21" s="4">
        <f t="shared" si="2"/>
        <v>1.7298382335577012E-2</v>
      </c>
      <c r="G21" s="32">
        <v>-1E-3</v>
      </c>
      <c r="H21" s="33">
        <v>-1E-3</v>
      </c>
      <c r="I21" s="33">
        <f t="shared" si="5"/>
        <v>1</v>
      </c>
      <c r="J21" s="37" t="str">
        <f t="shared" si="7"/>
        <v>-0.20% to -0.10%</v>
      </c>
      <c r="K21" s="35">
        <f t="shared" si="3"/>
        <v>1.3440860215053765E-3</v>
      </c>
      <c r="L21" s="36">
        <f t="shared" si="8"/>
        <v>4.0322580645161289E-3</v>
      </c>
      <c r="M21" s="62"/>
      <c r="N21" s="32">
        <v>0.02</v>
      </c>
      <c r="O21" s="33">
        <v>0.02</v>
      </c>
      <c r="P21" s="33">
        <f t="shared" si="6"/>
        <v>299</v>
      </c>
      <c r="Q21" s="37" t="str">
        <f t="shared" si="9"/>
        <v>1.00% to 2.00%</v>
      </c>
      <c r="R21" s="35">
        <f t="shared" si="4"/>
        <v>0.40791268758526605</v>
      </c>
      <c r="S21" s="36">
        <f t="shared" si="10"/>
        <v>0.42019099590723058</v>
      </c>
    </row>
    <row r="22" spans="1:19" x14ac:dyDescent="0.25">
      <c r="A22" s="3">
        <v>22160</v>
      </c>
      <c r="B22" s="2">
        <v>17.244</v>
      </c>
      <c r="C22" s="4">
        <f t="shared" si="0"/>
        <v>7.5445418141706355E-4</v>
      </c>
      <c r="D22" s="4">
        <f t="shared" si="2"/>
        <v>1.5368309485956466E-2</v>
      </c>
      <c r="G22" s="32">
        <v>0</v>
      </c>
      <c r="H22" s="33">
        <v>0</v>
      </c>
      <c r="I22" s="33">
        <f t="shared" si="5"/>
        <v>12</v>
      </c>
      <c r="J22" s="37" t="str">
        <f t="shared" si="7"/>
        <v>-0.10% to 0.00%</v>
      </c>
      <c r="K22" s="35">
        <f t="shared" si="3"/>
        <v>1.6129032258064516E-2</v>
      </c>
      <c r="L22" s="36">
        <f t="shared" si="8"/>
        <v>2.0161290322580645E-2</v>
      </c>
      <c r="M22" s="62"/>
      <c r="N22" s="32">
        <v>0.03</v>
      </c>
      <c r="O22" s="33">
        <v>0.03</v>
      </c>
      <c r="P22" s="33">
        <f t="shared" si="6"/>
        <v>128</v>
      </c>
      <c r="Q22" s="37" t="str">
        <f t="shared" si="9"/>
        <v>2.00% to 3.00%</v>
      </c>
      <c r="R22" s="35">
        <f t="shared" si="4"/>
        <v>0.17462482946793997</v>
      </c>
      <c r="S22" s="36">
        <f t="shared" si="10"/>
        <v>0.59481582537517053</v>
      </c>
    </row>
    <row r="23" spans="1:19" x14ac:dyDescent="0.25">
      <c r="A23" s="3">
        <v>22190</v>
      </c>
      <c r="B23" s="2">
        <v>17.254999999999999</v>
      </c>
      <c r="C23" s="4">
        <f t="shared" si="0"/>
        <v>6.3790303873800802E-4</v>
      </c>
      <c r="D23" s="4">
        <f t="shared" si="2"/>
        <v>1.428403479896545E-2</v>
      </c>
      <c r="G23" s="32">
        <v>1E-3</v>
      </c>
      <c r="H23" s="33">
        <v>1E-3</v>
      </c>
      <c r="I23" s="33">
        <f t="shared" si="5"/>
        <v>123</v>
      </c>
      <c r="J23" s="37" t="str">
        <f t="shared" si="7"/>
        <v>0.00% to 0.10%</v>
      </c>
      <c r="K23" s="35">
        <f t="shared" si="3"/>
        <v>0.16532258064516128</v>
      </c>
      <c r="L23" s="36">
        <f t="shared" si="8"/>
        <v>0.18548387096774194</v>
      </c>
      <c r="M23" s="62"/>
      <c r="N23" s="32">
        <v>0.04</v>
      </c>
      <c r="O23" s="33">
        <v>0.04</v>
      </c>
      <c r="P23" s="33">
        <f t="shared" si="6"/>
        <v>88</v>
      </c>
      <c r="Q23" s="37" t="str">
        <f t="shared" si="9"/>
        <v>3.00% to 4.00%</v>
      </c>
      <c r="R23" s="35">
        <f t="shared" si="4"/>
        <v>0.12005457025920874</v>
      </c>
      <c r="S23" s="36">
        <f t="shared" si="10"/>
        <v>0.71487039563437926</v>
      </c>
    </row>
    <row r="24" spans="1:19" x14ac:dyDescent="0.25">
      <c r="A24" s="3">
        <v>22221</v>
      </c>
      <c r="B24" s="2">
        <v>17.300999999999998</v>
      </c>
      <c r="C24" s="4">
        <f t="shared" si="0"/>
        <v>2.6658939437844698E-3</v>
      </c>
      <c r="D24" s="4">
        <f t="shared" si="2"/>
        <v>1.5138179897905335E-2</v>
      </c>
      <c r="G24" s="32">
        <v>2E-3</v>
      </c>
      <c r="H24" s="33">
        <v>2E-3</v>
      </c>
      <c r="I24" s="33">
        <f t="shared" si="5"/>
        <v>219</v>
      </c>
      <c r="J24" s="37" t="str">
        <f t="shared" si="7"/>
        <v>0.10% to 0.20%</v>
      </c>
      <c r="K24" s="35">
        <f t="shared" si="3"/>
        <v>0.29435483870967744</v>
      </c>
      <c r="L24" s="36">
        <f t="shared" si="8"/>
        <v>0.47983870967741937</v>
      </c>
      <c r="M24" s="62"/>
      <c r="N24" s="32">
        <v>0.05</v>
      </c>
      <c r="O24" s="33">
        <v>0.05</v>
      </c>
      <c r="P24" s="33">
        <f t="shared" si="6"/>
        <v>86</v>
      </c>
      <c r="Q24" s="37" t="str">
        <f t="shared" si="9"/>
        <v>4.00% to 5.00%</v>
      </c>
      <c r="R24" s="35">
        <f t="shared" si="4"/>
        <v>0.11732605729877217</v>
      </c>
      <c r="S24" s="36">
        <f t="shared" si="10"/>
        <v>0.83219645293315148</v>
      </c>
    </row>
    <row r="25" spans="1:19" x14ac:dyDescent="0.25">
      <c r="A25" s="3">
        <v>22251</v>
      </c>
      <c r="B25" s="2">
        <v>17.295000000000002</v>
      </c>
      <c r="C25" s="4">
        <f t="shared" si="0"/>
        <v>-3.4680076296145224E-4</v>
      </c>
      <c r="D25" s="4">
        <f t="shared" si="2"/>
        <v>1.3240377292167205E-2</v>
      </c>
      <c r="G25" s="32">
        <v>3.0000000000000001E-3</v>
      </c>
      <c r="H25" s="33">
        <v>3.0000000000000001E-3</v>
      </c>
      <c r="I25" s="33">
        <f t="shared" si="5"/>
        <v>143</v>
      </c>
      <c r="J25" s="37" t="str">
        <f t="shared" si="7"/>
        <v>0.20% to 0.30%</v>
      </c>
      <c r="K25" s="35">
        <f t="shared" si="3"/>
        <v>0.19220430107526881</v>
      </c>
      <c r="L25" s="36">
        <f t="shared" si="8"/>
        <v>0.67204301075268824</v>
      </c>
      <c r="M25" s="62"/>
      <c r="N25" s="32">
        <v>0.06</v>
      </c>
      <c r="O25" s="33">
        <v>0.06</v>
      </c>
      <c r="P25" s="33">
        <f t="shared" si="6"/>
        <v>25</v>
      </c>
      <c r="Q25" s="37" t="str">
        <f t="shared" si="9"/>
        <v>5.00% to 6.00%</v>
      </c>
      <c r="R25" s="35">
        <f t="shared" si="4"/>
        <v>3.4106412005457026E-2</v>
      </c>
      <c r="S25" s="36">
        <f t="shared" si="10"/>
        <v>0.86630286493860853</v>
      </c>
    </row>
    <row r="26" spans="1:19" x14ac:dyDescent="0.25">
      <c r="A26" s="3">
        <v>22282</v>
      </c>
      <c r="B26" s="2">
        <v>17.3</v>
      </c>
      <c r="C26" s="4">
        <f t="shared" si="0"/>
        <v>2.8910089621270174E-4</v>
      </c>
      <c r="D26" s="4">
        <f t="shared" si="2"/>
        <v>1.3295847244186643E-2</v>
      </c>
      <c r="G26" s="32">
        <v>4.0000000000000001E-3</v>
      </c>
      <c r="H26" s="33">
        <v>4.0000000000000001E-3</v>
      </c>
      <c r="I26" s="33">
        <f t="shared" si="5"/>
        <v>99</v>
      </c>
      <c r="J26" s="37" t="str">
        <f t="shared" si="7"/>
        <v>0.30% to 0.40%</v>
      </c>
      <c r="K26" s="35">
        <f t="shared" si="3"/>
        <v>0.13306451612903225</v>
      </c>
      <c r="L26" s="36">
        <f t="shared" si="8"/>
        <v>0.80510752688172049</v>
      </c>
      <c r="M26" s="62"/>
      <c r="N26" s="32">
        <v>7.0000000000000007E-2</v>
      </c>
      <c r="O26" s="33">
        <v>7.0000000000000007E-2</v>
      </c>
      <c r="P26" s="33">
        <f t="shared" si="6"/>
        <v>44</v>
      </c>
      <c r="Q26" s="37" t="str">
        <f t="shared" si="9"/>
        <v>6.00% to 7.00%</v>
      </c>
      <c r="R26" s="35">
        <f t="shared" si="4"/>
        <v>6.0027285129604369E-2</v>
      </c>
      <c r="S26" s="36">
        <f t="shared" si="10"/>
        <v>0.92633015006821284</v>
      </c>
    </row>
    <row r="27" spans="1:19" x14ac:dyDescent="0.25">
      <c r="A27" s="3">
        <v>22313</v>
      </c>
      <c r="B27" s="2">
        <v>17.317</v>
      </c>
      <c r="C27" s="4">
        <f t="shared" si="0"/>
        <v>9.8265895953764115E-4</v>
      </c>
      <c r="D27" s="4">
        <f t="shared" si="2"/>
        <v>1.2394036831335775E-2</v>
      </c>
      <c r="G27" s="32">
        <v>5.0000000000000001E-3</v>
      </c>
      <c r="H27" s="33">
        <v>5.0000000000000001E-3</v>
      </c>
      <c r="I27" s="33">
        <f t="shared" si="5"/>
        <v>51</v>
      </c>
      <c r="J27" s="37" t="str">
        <f t="shared" si="7"/>
        <v>0.40% to 0.50%</v>
      </c>
      <c r="K27" s="35">
        <f t="shared" si="3"/>
        <v>6.8548387096774188E-2</v>
      </c>
      <c r="L27" s="36">
        <f t="shared" si="8"/>
        <v>0.87365591397849474</v>
      </c>
      <c r="M27" s="62"/>
      <c r="N27" s="32">
        <v>0.08</v>
      </c>
      <c r="O27" s="33">
        <v>0.08</v>
      </c>
      <c r="P27" s="33">
        <f t="shared" si="6"/>
        <v>19</v>
      </c>
      <c r="Q27" s="37" t="str">
        <f t="shared" si="9"/>
        <v>7.00% to 8.00%</v>
      </c>
      <c r="R27" s="35">
        <f t="shared" si="4"/>
        <v>2.5920873124147339E-2</v>
      </c>
      <c r="S27" s="36">
        <f t="shared" si="10"/>
        <v>0.95225102319236021</v>
      </c>
    </row>
    <row r="28" spans="1:19" x14ac:dyDescent="0.25">
      <c r="A28" s="3">
        <v>22341</v>
      </c>
      <c r="B28" s="2">
        <v>17.321999999999999</v>
      </c>
      <c r="C28" s="4">
        <f t="shared" si="0"/>
        <v>2.8873361436732026E-4</v>
      </c>
      <c r="D28" s="4">
        <f t="shared" si="2"/>
        <v>1.2567954638452061E-2</v>
      </c>
      <c r="G28" s="32">
        <v>6.0000000000000001E-3</v>
      </c>
      <c r="H28" s="33">
        <v>6.0000000000000001E-3</v>
      </c>
      <c r="I28" s="33">
        <f t="shared" si="5"/>
        <v>42</v>
      </c>
      <c r="J28" s="37" t="str">
        <f t="shared" si="7"/>
        <v>0.50% to 0.60%</v>
      </c>
      <c r="K28" s="35">
        <f t="shared" si="3"/>
        <v>5.6451612903225805E-2</v>
      </c>
      <c r="L28" s="36">
        <f t="shared" si="8"/>
        <v>0.93010752688172049</v>
      </c>
      <c r="M28" s="62"/>
      <c r="N28" s="32">
        <v>0.09</v>
      </c>
      <c r="O28" s="33">
        <v>0.09</v>
      </c>
      <c r="P28" s="33">
        <f t="shared" si="6"/>
        <v>14</v>
      </c>
      <c r="Q28" s="37" t="str">
        <f t="shared" si="9"/>
        <v>8.00% to 9.00%</v>
      </c>
      <c r="R28" s="35">
        <f t="shared" si="4"/>
        <v>1.9099590723055934E-2</v>
      </c>
      <c r="S28" s="36">
        <f t="shared" si="10"/>
        <v>0.97135061391541611</v>
      </c>
    </row>
    <row r="29" spans="1:19" x14ac:dyDescent="0.25">
      <c r="A29" s="3">
        <v>22372</v>
      </c>
      <c r="B29" s="2">
        <v>17.346</v>
      </c>
      <c r="C29" s="4">
        <f t="shared" si="0"/>
        <v>1.3855213023901136E-3</v>
      </c>
      <c r="D29" s="4">
        <f t="shared" si="2"/>
        <v>1.2136772085424186E-2</v>
      </c>
      <c r="G29" s="32">
        <v>7.0000000000000001E-3</v>
      </c>
      <c r="H29" s="33">
        <v>7.0000000000000001E-3</v>
      </c>
      <c r="I29" s="33">
        <f t="shared" si="5"/>
        <v>24</v>
      </c>
      <c r="J29" s="37" t="str">
        <f t="shared" si="7"/>
        <v>0.60% to 0.70%</v>
      </c>
      <c r="K29" s="35">
        <f t="shared" si="3"/>
        <v>3.2258064516129031E-2</v>
      </c>
      <c r="L29" s="36">
        <f t="shared" si="8"/>
        <v>0.9623655913978495</v>
      </c>
      <c r="M29" s="62"/>
      <c r="N29" s="32">
        <v>0.1</v>
      </c>
      <c r="O29" s="33">
        <v>0.1</v>
      </c>
      <c r="P29" s="33">
        <f t="shared" si="6"/>
        <v>18</v>
      </c>
      <c r="Q29" s="37" t="str">
        <f t="shared" si="9"/>
        <v>9.00% to 10.00%</v>
      </c>
      <c r="R29" s="35">
        <f t="shared" si="4"/>
        <v>2.4556616643929059E-2</v>
      </c>
      <c r="S29" s="36">
        <f t="shared" si="10"/>
        <v>0.99590723055934516</v>
      </c>
    </row>
    <row r="30" spans="1:19" x14ac:dyDescent="0.25">
      <c r="A30" s="3">
        <v>22402</v>
      </c>
      <c r="B30" s="2">
        <v>17.369</v>
      </c>
      <c r="C30" s="4">
        <f t="shared" si="0"/>
        <v>1.3259541104577721E-3</v>
      </c>
      <c r="D30" s="4">
        <f t="shared" si="2"/>
        <v>1.1825701969008451E-2</v>
      </c>
      <c r="G30" s="32">
        <v>8.0000000000000002E-3</v>
      </c>
      <c r="H30" s="33">
        <v>8.0000000000000002E-3</v>
      </c>
      <c r="I30" s="33">
        <f t="shared" si="5"/>
        <v>15</v>
      </c>
      <c r="J30" s="37" t="str">
        <f t="shared" si="7"/>
        <v>0.70% to 0.80%</v>
      </c>
      <c r="K30" s="35">
        <f t="shared" si="3"/>
        <v>2.0161290322580645E-2</v>
      </c>
      <c r="L30" s="36">
        <f t="shared" si="8"/>
        <v>0.98252688172043012</v>
      </c>
      <c r="M30" s="62"/>
      <c r="N30" s="32">
        <v>0.11</v>
      </c>
      <c r="O30" s="33">
        <v>0.11</v>
      </c>
      <c r="P30" s="33">
        <f t="shared" si="6"/>
        <v>3</v>
      </c>
      <c r="Q30" s="37" t="str">
        <f t="shared" si="9"/>
        <v>10.00% to 11.00%</v>
      </c>
      <c r="R30" s="35">
        <f t="shared" si="4"/>
        <v>4.0927694406548429E-3</v>
      </c>
      <c r="S30" s="36">
        <f t="shared" si="10"/>
        <v>1</v>
      </c>
    </row>
    <row r="31" spans="1:19" x14ac:dyDescent="0.25">
      <c r="A31" s="3">
        <v>22433</v>
      </c>
      <c r="B31" s="2">
        <v>17.395</v>
      </c>
      <c r="C31" s="4">
        <f t="shared" si="0"/>
        <v>1.4969197996430594E-3</v>
      </c>
      <c r="D31" s="4">
        <f t="shared" si="2"/>
        <v>1.2750349324639032E-2</v>
      </c>
      <c r="G31" s="32">
        <v>8.9999999999999993E-3</v>
      </c>
      <c r="H31" s="33">
        <v>8.9999999999999993E-3</v>
      </c>
      <c r="I31" s="33">
        <f t="shared" si="5"/>
        <v>6</v>
      </c>
      <c r="J31" s="37" t="str">
        <f t="shared" si="7"/>
        <v>0.80% to 0.90%</v>
      </c>
      <c r="K31" s="35">
        <f t="shared" si="3"/>
        <v>8.0645161290322578E-3</v>
      </c>
      <c r="L31" s="36">
        <f t="shared" si="8"/>
        <v>0.99059139784946237</v>
      </c>
      <c r="M31" s="62"/>
      <c r="N31" s="32">
        <v>0.12</v>
      </c>
      <c r="O31" s="33">
        <v>0.12</v>
      </c>
      <c r="P31" s="33">
        <f t="shared" si="6"/>
        <v>0</v>
      </c>
      <c r="Q31" s="37" t="str">
        <f t="shared" si="9"/>
        <v>11.00% to 12.00%</v>
      </c>
      <c r="R31" s="35">
        <f t="shared" si="4"/>
        <v>0</v>
      </c>
      <c r="S31" s="36">
        <f t="shared" si="10"/>
        <v>1</v>
      </c>
    </row>
    <row r="32" spans="1:19" x14ac:dyDescent="0.25">
      <c r="A32" s="3">
        <v>22463</v>
      </c>
      <c r="B32" s="2">
        <v>17.422000000000001</v>
      </c>
      <c r="C32" s="4">
        <f t="shared" si="0"/>
        <v>1.5521701638403496E-3</v>
      </c>
      <c r="D32" s="4">
        <f t="shared" si="2"/>
        <v>1.2553760316168949E-2</v>
      </c>
      <c r="G32" s="32">
        <v>0.01</v>
      </c>
      <c r="H32" s="33">
        <v>0.01</v>
      </c>
      <c r="I32" s="33">
        <f t="shared" si="5"/>
        <v>6</v>
      </c>
      <c r="J32" s="37" t="str">
        <f t="shared" si="7"/>
        <v>0.90% to 1.00%</v>
      </c>
      <c r="K32" s="35">
        <f t="shared" si="3"/>
        <v>8.0645161290322578E-3</v>
      </c>
      <c r="L32" s="36">
        <f t="shared" si="8"/>
        <v>0.99865591397849462</v>
      </c>
      <c r="M32" s="62"/>
      <c r="N32" s="32">
        <v>0.13</v>
      </c>
      <c r="O32" s="33">
        <v>0.13</v>
      </c>
      <c r="P32" s="33">
        <f t="shared" si="6"/>
        <v>0</v>
      </c>
      <c r="Q32" s="37" t="str">
        <f t="shared" si="9"/>
        <v>12.00% to 13.00%</v>
      </c>
      <c r="R32" s="35">
        <f t="shared" si="4"/>
        <v>0</v>
      </c>
      <c r="S32" s="36">
        <f t="shared" si="10"/>
        <v>1</v>
      </c>
    </row>
    <row r="33" spans="1:19" x14ac:dyDescent="0.25">
      <c r="A33" s="3">
        <v>22494</v>
      </c>
      <c r="B33" s="2">
        <v>17.440000000000001</v>
      </c>
      <c r="C33" s="4">
        <f t="shared" si="0"/>
        <v>1.033176443577144E-3</v>
      </c>
      <c r="D33" s="4">
        <f t="shared" si="2"/>
        <v>1.2129301839707507E-2</v>
      </c>
      <c r="G33" s="32">
        <v>1.0999999999999999E-2</v>
      </c>
      <c r="H33" s="33">
        <v>1.0999999999999999E-2</v>
      </c>
      <c r="I33" s="33">
        <f t="shared" si="5"/>
        <v>1</v>
      </c>
      <c r="J33" s="37" t="str">
        <f t="shared" si="7"/>
        <v>1.00% to 1.10%</v>
      </c>
      <c r="K33" s="35">
        <f t="shared" si="3"/>
        <v>1.3440860215053765E-3</v>
      </c>
      <c r="L33" s="36">
        <f t="shared" si="8"/>
        <v>1</v>
      </c>
      <c r="M33" s="62"/>
      <c r="N33" s="32">
        <v>0.14000000000000001</v>
      </c>
      <c r="O33" s="33">
        <v>0.14000000000000001</v>
      </c>
      <c r="P33" s="33">
        <f t="shared" si="6"/>
        <v>0</v>
      </c>
      <c r="Q33" s="37" t="str">
        <f t="shared" si="9"/>
        <v>13.00% to 14.00%</v>
      </c>
      <c r="R33" s="35">
        <f t="shared" si="4"/>
        <v>0</v>
      </c>
      <c r="S33" s="36">
        <f t="shared" si="10"/>
        <v>1</v>
      </c>
    </row>
    <row r="34" spans="1:19" x14ac:dyDescent="0.25">
      <c r="A34" s="3">
        <v>22525</v>
      </c>
      <c r="B34" s="2">
        <v>17.475000000000001</v>
      </c>
      <c r="C34" s="4">
        <f t="shared" si="0"/>
        <v>2.0068807339450601E-3</v>
      </c>
      <c r="D34" s="4">
        <f t="shared" si="2"/>
        <v>1.3395963813500389E-2</v>
      </c>
      <c r="G34" s="32">
        <v>1.2E-2</v>
      </c>
      <c r="H34" s="33">
        <v>1.2E-2</v>
      </c>
      <c r="I34" s="33">
        <f t="shared" si="5"/>
        <v>0</v>
      </c>
      <c r="J34" s="37" t="str">
        <f t="shared" si="7"/>
        <v>1.10% to 1.20%</v>
      </c>
      <c r="K34" s="35">
        <f t="shared" si="3"/>
        <v>0</v>
      </c>
      <c r="L34" s="36">
        <f t="shared" si="8"/>
        <v>1</v>
      </c>
      <c r="M34" s="62"/>
      <c r="N34" s="32">
        <v>0.15</v>
      </c>
      <c r="O34" s="33">
        <v>0.15</v>
      </c>
      <c r="P34" s="33">
        <f t="shared" si="6"/>
        <v>0</v>
      </c>
      <c r="Q34" s="37" t="str">
        <f t="shared" si="9"/>
        <v>14.00% to 15.00%</v>
      </c>
      <c r="R34" s="35">
        <f t="shared" si="4"/>
        <v>0</v>
      </c>
      <c r="S34" s="36">
        <f t="shared" si="10"/>
        <v>1</v>
      </c>
    </row>
    <row r="35" spans="1:19" x14ac:dyDescent="0.25">
      <c r="A35" s="3">
        <v>22555</v>
      </c>
      <c r="B35" s="2">
        <v>17.481000000000002</v>
      </c>
      <c r="C35" s="4">
        <f t="shared" si="0"/>
        <v>3.4334763948495883E-4</v>
      </c>
      <c r="D35" s="4">
        <f t="shared" si="2"/>
        <v>1.3097652854245245E-2</v>
      </c>
      <c r="G35" s="32">
        <v>1.2999999999999999E-2</v>
      </c>
      <c r="H35" s="33">
        <v>1.2999999999999999E-2</v>
      </c>
      <c r="I35" s="33">
        <f t="shared" si="5"/>
        <v>0</v>
      </c>
      <c r="J35" s="37" t="str">
        <f t="shared" si="7"/>
        <v>1.20% to 1.30%</v>
      </c>
      <c r="K35" s="35">
        <f t="shared" si="3"/>
        <v>0</v>
      </c>
      <c r="L35" s="36">
        <f t="shared" si="8"/>
        <v>1</v>
      </c>
      <c r="M35" s="62"/>
      <c r="N35" s="32">
        <v>0.16</v>
      </c>
      <c r="O35" s="33">
        <v>0.16</v>
      </c>
      <c r="P35" s="33">
        <f t="shared" si="6"/>
        <v>0</v>
      </c>
      <c r="Q35" s="37" t="str">
        <f t="shared" si="9"/>
        <v>15.00% to 16.00%</v>
      </c>
      <c r="R35" s="35">
        <f t="shared" si="4"/>
        <v>0</v>
      </c>
      <c r="S35" s="36">
        <f t="shared" si="10"/>
        <v>1</v>
      </c>
    </row>
    <row r="36" spans="1:19" ht="15.75" thickBot="1" x14ac:dyDescent="0.3">
      <c r="A36" s="3">
        <v>22586</v>
      </c>
      <c r="B36" s="2">
        <v>17.483000000000001</v>
      </c>
      <c r="C36" s="4">
        <f t="shared" si="0"/>
        <v>1.1440993078193351E-4</v>
      </c>
      <c r="D36" s="4">
        <f t="shared" si="2"/>
        <v>1.0519623143171009E-2</v>
      </c>
      <c r="G36" s="38"/>
      <c r="H36" s="39" t="s">
        <v>41</v>
      </c>
      <c r="I36" s="39">
        <f>COUNTIF(C:C,"&gt;"&amp;G35)</f>
        <v>0</v>
      </c>
      <c r="J36" s="40" t="str">
        <f>"Greater than "&amp;TEXT(G35,"0.00%")</f>
        <v>Greater than 1.30%</v>
      </c>
      <c r="K36" s="41">
        <f t="shared" si="3"/>
        <v>0</v>
      </c>
      <c r="L36" s="42">
        <f t="shared" si="8"/>
        <v>1</v>
      </c>
      <c r="M36" s="62"/>
      <c r="N36" s="38"/>
      <c r="O36" s="39" t="s">
        <v>41</v>
      </c>
      <c r="P36" s="39">
        <f>COUNTIF(D:D,"&gt;"&amp;N35)</f>
        <v>0</v>
      </c>
      <c r="Q36" s="40" t="str">
        <f>"Greater than "&amp;TEXT(N35,"0.00%")</f>
        <v>Greater than 16.00%</v>
      </c>
      <c r="R36" s="41">
        <f t="shared" si="4"/>
        <v>0</v>
      </c>
      <c r="S36" s="42">
        <f t="shared" si="10"/>
        <v>1</v>
      </c>
    </row>
    <row r="37" spans="1:19" x14ac:dyDescent="0.25">
      <c r="A37" s="3">
        <v>22616</v>
      </c>
      <c r="B37" s="2">
        <v>17.498999999999999</v>
      </c>
      <c r="C37" s="4">
        <f t="shared" si="0"/>
        <v>9.1517474117708275E-4</v>
      </c>
      <c r="D37" s="4">
        <f t="shared" si="2"/>
        <v>1.1795316565481162E-2</v>
      </c>
      <c r="G37" s="27"/>
      <c r="H37" s="16"/>
      <c r="I37" s="16"/>
      <c r="J37" s="16"/>
      <c r="K37" s="16"/>
      <c r="L37" s="17"/>
      <c r="M37" s="62"/>
      <c r="N37" s="27"/>
      <c r="O37" s="16"/>
      <c r="P37" s="16"/>
      <c r="Q37" s="16"/>
      <c r="R37" s="16"/>
      <c r="S37" s="17"/>
    </row>
    <row r="38" spans="1:19" x14ac:dyDescent="0.25">
      <c r="A38" s="3">
        <v>22647</v>
      </c>
      <c r="B38" s="2">
        <v>17.518999999999998</v>
      </c>
      <c r="C38" s="4">
        <f t="shared" si="0"/>
        <v>1.1429224527115256E-3</v>
      </c>
      <c r="D38" s="4">
        <f t="shared" si="2"/>
        <v>1.2658959537572123E-2</v>
      </c>
      <c r="G38" s="27"/>
      <c r="H38" s="16"/>
      <c r="I38" s="16"/>
      <c r="J38" s="16"/>
      <c r="K38" s="16"/>
      <c r="L38" s="17"/>
      <c r="M38" s="62"/>
      <c r="N38" s="27"/>
      <c r="O38" s="16"/>
      <c r="P38" s="16"/>
      <c r="Q38" s="16"/>
      <c r="R38" s="16"/>
      <c r="S38" s="17"/>
    </row>
    <row r="39" spans="1:19" x14ac:dyDescent="0.25">
      <c r="A39" s="3">
        <v>22678</v>
      </c>
      <c r="B39" s="2">
        <v>17.547999999999998</v>
      </c>
      <c r="C39" s="4">
        <f t="shared" si="0"/>
        <v>1.6553456247503373E-3</v>
      </c>
      <c r="D39" s="4">
        <f t="shared" si="2"/>
        <v>1.3339492983773127E-2</v>
      </c>
      <c r="G39" s="27"/>
      <c r="H39" s="16"/>
      <c r="I39" s="16"/>
      <c r="J39" s="16"/>
      <c r="K39" s="16"/>
      <c r="L39" s="17"/>
      <c r="M39" s="62"/>
      <c r="N39" s="27"/>
      <c r="O39" s="16"/>
      <c r="P39" s="16"/>
      <c r="Q39" s="16"/>
      <c r="R39" s="16"/>
      <c r="S39" s="17"/>
    </row>
    <row r="40" spans="1:19" x14ac:dyDescent="0.25">
      <c r="A40" s="3">
        <v>22706</v>
      </c>
      <c r="B40" s="2">
        <v>17.588999999999999</v>
      </c>
      <c r="C40" s="4">
        <f t="shared" si="0"/>
        <v>2.3364485981307581E-3</v>
      </c>
      <c r="D40" s="4">
        <f t="shared" si="2"/>
        <v>1.5413924489088959E-2</v>
      </c>
      <c r="G40" s="27"/>
      <c r="H40" s="16"/>
      <c r="I40" s="16"/>
      <c r="J40" s="16"/>
      <c r="K40" s="16"/>
      <c r="L40" s="17"/>
      <c r="M40" s="62"/>
      <c r="N40" s="27"/>
      <c r="O40" s="16"/>
      <c r="P40" s="16"/>
      <c r="Q40" s="16"/>
      <c r="R40" s="16"/>
      <c r="S40" s="17"/>
    </row>
    <row r="41" spans="1:19" x14ac:dyDescent="0.25">
      <c r="A41" s="3">
        <v>22737</v>
      </c>
      <c r="B41" s="2">
        <v>17.593</v>
      </c>
      <c r="C41" s="4">
        <f t="shared" si="0"/>
        <v>2.2741486156130364E-4</v>
      </c>
      <c r="D41" s="4">
        <f t="shared" si="2"/>
        <v>1.4239594142741785E-2</v>
      </c>
      <c r="G41" s="27"/>
      <c r="H41" s="16"/>
      <c r="I41" s="16"/>
      <c r="J41" s="16"/>
      <c r="K41" s="16"/>
      <c r="L41" s="17"/>
      <c r="M41" s="62"/>
      <c r="N41" s="27"/>
      <c r="O41" s="16"/>
      <c r="P41" s="16"/>
      <c r="Q41" s="16"/>
      <c r="R41" s="16"/>
      <c r="S41" s="17"/>
    </row>
    <row r="42" spans="1:19" x14ac:dyDescent="0.25">
      <c r="A42" s="3">
        <v>22767</v>
      </c>
      <c r="B42" s="2">
        <v>17.617000000000001</v>
      </c>
      <c r="C42" s="4">
        <f t="shared" si="0"/>
        <v>1.3641789348035616E-3</v>
      </c>
      <c r="D42" s="4">
        <f t="shared" si="2"/>
        <v>1.4278311935056687E-2</v>
      </c>
      <c r="G42" s="27"/>
      <c r="H42" s="16"/>
      <c r="I42" s="16"/>
      <c r="J42" s="16"/>
      <c r="K42" s="16"/>
      <c r="L42" s="17"/>
      <c r="M42" s="62"/>
      <c r="N42" s="27"/>
      <c r="O42" s="16"/>
      <c r="P42" s="16"/>
      <c r="Q42" s="16"/>
      <c r="R42" s="16"/>
      <c r="S42" s="17"/>
    </row>
    <row r="43" spans="1:19" x14ac:dyDescent="0.25">
      <c r="A43" s="3">
        <v>22798</v>
      </c>
      <c r="B43" s="2">
        <v>17.649000000000001</v>
      </c>
      <c r="C43" s="4">
        <f t="shared" si="0"/>
        <v>1.8164273145258036E-3</v>
      </c>
      <c r="D43" s="4">
        <f t="shared" si="2"/>
        <v>1.46018970968671E-2</v>
      </c>
      <c r="G43" s="27"/>
      <c r="H43" s="16"/>
      <c r="I43" s="16"/>
      <c r="J43" s="16"/>
      <c r="K43" s="16"/>
      <c r="L43" s="17"/>
      <c r="M43" s="62"/>
      <c r="N43" s="27"/>
      <c r="O43" s="16"/>
      <c r="P43" s="16"/>
      <c r="Q43" s="16"/>
      <c r="R43" s="16"/>
      <c r="S43" s="17"/>
    </row>
    <row r="44" spans="1:19" x14ac:dyDescent="0.25">
      <c r="A44" s="3">
        <v>22828</v>
      </c>
      <c r="B44" s="2">
        <v>17.664000000000001</v>
      </c>
      <c r="C44" s="4">
        <f t="shared" si="0"/>
        <v>8.4990651028382658E-4</v>
      </c>
      <c r="D44" s="4">
        <f t="shared" si="2"/>
        <v>1.3890483296980838E-2</v>
      </c>
      <c r="G44" s="27"/>
      <c r="H44" s="16"/>
      <c r="I44" s="16"/>
      <c r="J44" s="16"/>
      <c r="K44" s="16"/>
      <c r="L44" s="17"/>
      <c r="M44" s="62"/>
      <c r="N44" s="27"/>
      <c r="O44" s="16"/>
      <c r="P44" s="16"/>
      <c r="Q44" s="16"/>
      <c r="R44" s="16"/>
      <c r="S44" s="17"/>
    </row>
    <row r="45" spans="1:19" x14ac:dyDescent="0.25">
      <c r="A45" s="3">
        <v>22859</v>
      </c>
      <c r="B45" s="2">
        <v>17.667000000000002</v>
      </c>
      <c r="C45" s="4">
        <f t="shared" si="0"/>
        <v>1.6983695652172948E-4</v>
      </c>
      <c r="D45" s="4">
        <f t="shared" si="2"/>
        <v>1.3016055045871555E-2</v>
      </c>
      <c r="G45" s="27"/>
      <c r="H45" s="16"/>
      <c r="I45" s="16"/>
      <c r="J45" s="16"/>
      <c r="K45" s="16"/>
      <c r="L45" s="17"/>
      <c r="M45" s="62"/>
      <c r="N45" s="27"/>
      <c r="O45" s="16"/>
      <c r="P45" s="16"/>
      <c r="Q45" s="16"/>
      <c r="R45" s="16"/>
      <c r="S45" s="17"/>
    </row>
    <row r="46" spans="1:19" x14ac:dyDescent="0.25">
      <c r="A46" s="3">
        <v>22890</v>
      </c>
      <c r="B46" s="2">
        <v>17.702000000000002</v>
      </c>
      <c r="C46" s="4">
        <f t="shared" si="0"/>
        <v>1.9810946963265685E-3</v>
      </c>
      <c r="D46" s="4">
        <f t="shared" si="2"/>
        <v>1.298998569384846E-2</v>
      </c>
      <c r="G46" s="27"/>
      <c r="H46" s="16"/>
      <c r="I46" s="16"/>
      <c r="J46" s="16"/>
      <c r="K46" s="16"/>
      <c r="L46" s="17"/>
      <c r="M46" s="62"/>
      <c r="N46" s="27"/>
      <c r="O46" s="16"/>
      <c r="P46" s="16"/>
      <c r="Q46" s="16"/>
      <c r="R46" s="16"/>
      <c r="S46" s="17"/>
    </row>
    <row r="47" spans="1:19" x14ac:dyDescent="0.25">
      <c r="A47" s="3">
        <v>22920</v>
      </c>
      <c r="B47" s="2">
        <v>17.701000000000001</v>
      </c>
      <c r="C47" s="4">
        <f t="shared" si="0"/>
        <v>-5.6490792000984946E-5</v>
      </c>
      <c r="D47" s="4">
        <f t="shared" si="2"/>
        <v>1.2585092386019125E-2</v>
      </c>
      <c r="G47" s="27"/>
      <c r="H47" s="16"/>
      <c r="I47" s="16"/>
      <c r="J47" s="16"/>
      <c r="K47" s="16"/>
      <c r="L47" s="17"/>
      <c r="M47" s="62"/>
      <c r="N47" s="27"/>
      <c r="O47" s="16"/>
      <c r="P47" s="16"/>
      <c r="Q47" s="16"/>
      <c r="R47" s="16"/>
      <c r="S47" s="17"/>
    </row>
    <row r="48" spans="1:19" x14ac:dyDescent="0.25">
      <c r="A48" s="3">
        <v>22951</v>
      </c>
      <c r="B48" s="2">
        <v>17.713000000000001</v>
      </c>
      <c r="C48" s="4">
        <f t="shared" si="0"/>
        <v>6.7792780068920422E-4</v>
      </c>
      <c r="D48" s="4">
        <f t="shared" si="2"/>
        <v>1.3155636904421453E-2</v>
      </c>
      <c r="G48" s="27"/>
      <c r="H48" s="16"/>
      <c r="I48" s="16"/>
      <c r="J48" s="16"/>
      <c r="K48" s="16"/>
      <c r="L48" s="17"/>
      <c r="M48" s="62"/>
      <c r="N48" s="27"/>
      <c r="O48" s="16"/>
      <c r="P48" s="16"/>
      <c r="Q48" s="16"/>
      <c r="R48" s="16"/>
      <c r="S48" s="17"/>
    </row>
    <row r="49" spans="1:19" x14ac:dyDescent="0.25">
      <c r="A49" s="3">
        <v>22981</v>
      </c>
      <c r="B49" s="2">
        <v>17.718</v>
      </c>
      <c r="C49" s="4">
        <f t="shared" si="0"/>
        <v>2.8227855247542344E-4</v>
      </c>
      <c r="D49" s="4">
        <f t="shared" si="2"/>
        <v>1.2515000857191927E-2</v>
      </c>
      <c r="G49" s="27"/>
      <c r="H49" s="16"/>
      <c r="I49" s="16"/>
      <c r="J49" s="16"/>
      <c r="K49" s="16"/>
      <c r="L49" s="17"/>
      <c r="M49" s="62"/>
      <c r="N49" s="27"/>
      <c r="O49" s="16"/>
      <c r="P49" s="16"/>
      <c r="Q49" s="16"/>
      <c r="R49" s="16"/>
      <c r="S49" s="17"/>
    </row>
    <row r="50" spans="1:19" x14ac:dyDescent="0.25">
      <c r="A50" s="3">
        <v>23012</v>
      </c>
      <c r="B50" s="2">
        <v>17.753</v>
      </c>
      <c r="C50" s="4">
        <f t="shared" si="0"/>
        <v>1.9753922564622606E-3</v>
      </c>
      <c r="D50" s="4">
        <f t="shared" si="2"/>
        <v>1.3356926765226484E-2</v>
      </c>
      <c r="G50" s="27"/>
      <c r="H50" s="16"/>
      <c r="I50" s="16"/>
      <c r="J50" s="16"/>
      <c r="K50" s="16"/>
      <c r="L50" s="17"/>
      <c r="M50" s="62"/>
      <c r="N50" s="27"/>
      <c r="O50" s="16"/>
      <c r="P50" s="16"/>
      <c r="Q50" s="16"/>
      <c r="R50" s="16"/>
      <c r="S50" s="17"/>
    </row>
    <row r="51" spans="1:19" x14ac:dyDescent="0.25">
      <c r="A51" s="3">
        <v>23043</v>
      </c>
      <c r="B51" s="2">
        <v>17.773</v>
      </c>
      <c r="C51" s="4">
        <f t="shared" si="0"/>
        <v>1.1265701571565589E-3</v>
      </c>
      <c r="D51" s="4">
        <f t="shared" si="2"/>
        <v>1.2821974014132653E-2</v>
      </c>
      <c r="G51" s="27"/>
      <c r="H51" s="16"/>
      <c r="I51" s="16"/>
      <c r="J51" s="16"/>
      <c r="K51" s="16"/>
      <c r="L51" s="17"/>
      <c r="M51" s="62"/>
      <c r="N51" s="27"/>
      <c r="O51" s="16"/>
      <c r="P51" s="16"/>
      <c r="Q51" s="16"/>
      <c r="R51" s="16"/>
      <c r="S51" s="17"/>
    </row>
    <row r="52" spans="1:19" x14ac:dyDescent="0.25">
      <c r="A52" s="3">
        <v>23071</v>
      </c>
      <c r="B52" s="2">
        <v>17.783000000000001</v>
      </c>
      <c r="C52" s="4">
        <f t="shared" si="0"/>
        <v>5.6265121251342087E-4</v>
      </c>
      <c r="D52" s="4">
        <f t="shared" si="2"/>
        <v>1.1029620785718564E-2</v>
      </c>
      <c r="G52" s="27"/>
      <c r="H52" s="16"/>
      <c r="I52" s="16"/>
      <c r="J52" s="16"/>
      <c r="K52" s="16"/>
      <c r="L52" s="17"/>
      <c r="M52" s="62"/>
      <c r="N52" s="27"/>
      <c r="O52" s="16"/>
      <c r="P52" s="16"/>
      <c r="Q52" s="16"/>
      <c r="R52" s="16"/>
      <c r="S52" s="17"/>
    </row>
    <row r="53" spans="1:19" x14ac:dyDescent="0.25">
      <c r="A53" s="3">
        <v>23102</v>
      </c>
      <c r="B53" s="2">
        <v>17.805</v>
      </c>
      <c r="C53" s="4">
        <f t="shared" si="0"/>
        <v>1.2371365911263421E-3</v>
      </c>
      <c r="D53" s="4">
        <f t="shared" si="2"/>
        <v>1.2050247257431979E-2</v>
      </c>
      <c r="G53" s="27"/>
      <c r="H53" s="16"/>
      <c r="I53" s="16"/>
      <c r="J53" s="16"/>
      <c r="K53" s="16"/>
      <c r="L53" s="17"/>
      <c r="M53" s="62"/>
      <c r="N53" s="27"/>
      <c r="O53" s="16"/>
      <c r="P53" s="16"/>
      <c r="Q53" s="16"/>
      <c r="R53" s="16"/>
      <c r="S53" s="17"/>
    </row>
    <row r="54" spans="1:19" ht="15.75" thickBot="1" x14ac:dyDescent="0.3">
      <c r="A54" s="3">
        <v>23132</v>
      </c>
      <c r="B54" s="2">
        <v>17.837</v>
      </c>
      <c r="C54" s="4">
        <f t="shared" si="0"/>
        <v>1.7972479640551153E-3</v>
      </c>
      <c r="D54" s="4">
        <f t="shared" si="2"/>
        <v>1.2487937787364345E-2</v>
      </c>
      <c r="G54" s="27"/>
      <c r="H54" s="16"/>
      <c r="I54" s="16"/>
      <c r="J54" s="43"/>
      <c r="K54" s="16"/>
      <c r="L54" s="17"/>
      <c r="M54" s="62"/>
      <c r="N54" s="27"/>
      <c r="O54" s="16"/>
      <c r="P54" s="16"/>
      <c r="Q54" s="16"/>
      <c r="R54" s="16"/>
      <c r="S54" s="17"/>
    </row>
    <row r="55" spans="1:19" x14ac:dyDescent="0.25">
      <c r="A55" s="3">
        <v>23163</v>
      </c>
      <c r="B55" s="2">
        <v>17.867999999999999</v>
      </c>
      <c r="C55" s="4">
        <f t="shared" si="0"/>
        <v>1.7379604193530351E-3</v>
      </c>
      <c r="D55" s="4">
        <f t="shared" si="2"/>
        <v>1.2408635050144445E-2</v>
      </c>
      <c r="G55" s="22"/>
      <c r="H55" s="44"/>
      <c r="I55" s="44"/>
      <c r="J55" s="44"/>
      <c r="K55" s="44"/>
      <c r="L55" s="45"/>
      <c r="M55" s="62"/>
      <c r="N55" s="22"/>
      <c r="O55" s="44"/>
      <c r="P55" s="44"/>
      <c r="Q55" s="44"/>
      <c r="R55" s="44"/>
      <c r="S55" s="45"/>
    </row>
    <row r="56" spans="1:19" x14ac:dyDescent="0.25">
      <c r="A56" s="3">
        <v>23193</v>
      </c>
      <c r="B56" s="2">
        <v>17.884</v>
      </c>
      <c r="C56" s="4">
        <f t="shared" si="0"/>
        <v>8.9545556301784401E-4</v>
      </c>
      <c r="D56" s="4">
        <f t="shared" si="2"/>
        <v>1.2454710144927494E-2</v>
      </c>
      <c r="G56" s="27"/>
      <c r="H56" s="16"/>
      <c r="I56" s="16"/>
      <c r="J56" s="16"/>
      <c r="K56" s="16"/>
      <c r="L56" s="17"/>
      <c r="M56" s="62"/>
      <c r="N56" s="27"/>
      <c r="O56" s="16"/>
      <c r="P56" s="16"/>
      <c r="Q56" s="16"/>
      <c r="R56" s="16"/>
      <c r="S56" s="17"/>
    </row>
    <row r="57" spans="1:19" x14ac:dyDescent="0.25">
      <c r="A57" s="3">
        <v>23224</v>
      </c>
      <c r="B57" s="2">
        <v>17.899999999999999</v>
      </c>
      <c r="C57" s="4">
        <f t="shared" si="0"/>
        <v>8.946544397225864E-4</v>
      </c>
      <c r="D57" s="4">
        <f t="shared" si="2"/>
        <v>1.3188430406973373E-2</v>
      </c>
      <c r="G57" s="27"/>
      <c r="H57" s="16"/>
      <c r="I57" s="16"/>
      <c r="J57" s="16"/>
      <c r="K57" s="16"/>
      <c r="L57" s="17"/>
      <c r="M57" s="62"/>
      <c r="N57" s="27"/>
      <c r="O57" s="16"/>
      <c r="P57" s="16"/>
      <c r="Q57" s="16"/>
      <c r="R57" s="16"/>
      <c r="S57" s="17"/>
    </row>
    <row r="58" spans="1:19" x14ac:dyDescent="0.25">
      <c r="A58" s="3">
        <v>23255</v>
      </c>
      <c r="B58" s="2">
        <v>17.931999999999999</v>
      </c>
      <c r="C58" s="4">
        <f t="shared" si="0"/>
        <v>1.7877094972067464E-3</v>
      </c>
      <c r="D58" s="4">
        <f t="shared" si="2"/>
        <v>1.2992882160207664E-2</v>
      </c>
      <c r="G58" s="27"/>
      <c r="H58" s="16"/>
      <c r="I58" s="16"/>
      <c r="J58" s="16"/>
      <c r="K58" s="16"/>
      <c r="L58" s="17"/>
      <c r="M58" s="62"/>
      <c r="N58" s="27"/>
      <c r="O58" s="16"/>
      <c r="P58" s="16"/>
      <c r="Q58" s="16"/>
      <c r="R58" s="16"/>
      <c r="S58" s="17"/>
    </row>
    <row r="59" spans="1:19" x14ac:dyDescent="0.25">
      <c r="A59" s="3">
        <v>23285</v>
      </c>
      <c r="B59" s="2">
        <v>17.972000000000001</v>
      </c>
      <c r="C59" s="4">
        <f t="shared" si="0"/>
        <v>2.2306491188937017E-3</v>
      </c>
      <c r="D59" s="4">
        <f t="shared" si="2"/>
        <v>1.5309869498898454E-2</v>
      </c>
      <c r="G59" s="27"/>
      <c r="H59" s="16"/>
      <c r="I59" s="16"/>
      <c r="J59" s="16"/>
      <c r="K59" s="16"/>
      <c r="L59" s="17"/>
      <c r="M59" s="62"/>
      <c r="N59" s="27"/>
      <c r="O59" s="16"/>
      <c r="P59" s="16"/>
      <c r="Q59" s="16"/>
      <c r="R59" s="16"/>
      <c r="S59" s="17"/>
    </row>
    <row r="60" spans="1:19" x14ac:dyDescent="0.25">
      <c r="A60" s="3">
        <v>23316</v>
      </c>
      <c r="B60" s="2">
        <v>17.989000000000001</v>
      </c>
      <c r="C60" s="4">
        <f t="shared" si="0"/>
        <v>9.45915869129621E-4</v>
      </c>
      <c r="D60" s="4">
        <f t="shared" si="2"/>
        <v>1.5581776096652122E-2</v>
      </c>
      <c r="G60" s="27"/>
      <c r="H60" s="16"/>
      <c r="I60" s="16"/>
      <c r="J60" s="16"/>
      <c r="K60" s="16"/>
      <c r="L60" s="17"/>
      <c r="M60" s="62"/>
      <c r="N60" s="27"/>
      <c r="O60" s="16"/>
      <c r="P60" s="16"/>
      <c r="Q60" s="16"/>
      <c r="R60" s="16"/>
      <c r="S60" s="17"/>
    </row>
    <row r="61" spans="1:19" x14ac:dyDescent="0.25">
      <c r="A61" s="3">
        <v>23346</v>
      </c>
      <c r="B61" s="2">
        <v>18.013999999999999</v>
      </c>
      <c r="C61" s="4">
        <f t="shared" si="0"/>
        <v>1.3897381733281033E-3</v>
      </c>
      <c r="D61" s="4">
        <f t="shared" si="2"/>
        <v>1.670617451179579E-2</v>
      </c>
      <c r="G61" s="27"/>
      <c r="H61" s="16"/>
      <c r="I61" s="16"/>
      <c r="J61" s="16"/>
      <c r="K61" s="16"/>
      <c r="L61" s="17"/>
      <c r="M61" s="62"/>
      <c r="N61" s="27"/>
      <c r="O61" s="16"/>
      <c r="P61" s="16"/>
      <c r="Q61" s="16"/>
      <c r="R61" s="16"/>
      <c r="S61" s="17"/>
    </row>
    <row r="62" spans="1:19" x14ac:dyDescent="0.25">
      <c r="A62" s="3">
        <v>23377</v>
      </c>
      <c r="B62" s="2">
        <v>18.039000000000001</v>
      </c>
      <c r="C62" s="4">
        <f t="shared" si="0"/>
        <v>1.3878094815145126E-3</v>
      </c>
      <c r="D62" s="4">
        <f t="shared" si="2"/>
        <v>1.6109953247338549E-2</v>
      </c>
      <c r="G62" s="27"/>
      <c r="H62" s="16"/>
      <c r="I62" s="16"/>
      <c r="J62" s="16"/>
      <c r="K62" s="16"/>
      <c r="L62" s="17"/>
      <c r="M62" s="62"/>
      <c r="N62" s="27"/>
      <c r="O62" s="16"/>
      <c r="P62" s="16"/>
      <c r="Q62" s="16"/>
      <c r="R62" s="16"/>
      <c r="S62" s="17"/>
    </row>
    <row r="63" spans="1:19" x14ac:dyDescent="0.25">
      <c r="A63" s="3">
        <v>23408</v>
      </c>
      <c r="B63" s="2">
        <v>18.074000000000002</v>
      </c>
      <c r="C63" s="4">
        <f t="shared" si="0"/>
        <v>1.9402405898332198E-3</v>
      </c>
      <c r="D63" s="4">
        <f t="shared" si="2"/>
        <v>1.6935801496652303E-2</v>
      </c>
      <c r="G63" s="27"/>
      <c r="H63" s="16"/>
      <c r="I63" s="16"/>
      <c r="J63" s="16"/>
      <c r="K63" s="16"/>
      <c r="L63" s="17"/>
      <c r="M63" s="62"/>
      <c r="N63" s="27"/>
      <c r="O63" s="16"/>
      <c r="P63" s="16"/>
      <c r="Q63" s="16"/>
      <c r="R63" s="16"/>
      <c r="S63" s="17"/>
    </row>
    <row r="64" spans="1:19" x14ac:dyDescent="0.25">
      <c r="A64" s="3">
        <v>23437</v>
      </c>
      <c r="B64" s="2">
        <v>18.09</v>
      </c>
      <c r="C64" s="4">
        <f t="shared" si="0"/>
        <v>8.8524952971114068E-4</v>
      </c>
      <c r="D64" s="4">
        <f t="shared" si="2"/>
        <v>1.7263678794354087E-2</v>
      </c>
      <c r="G64" s="27"/>
      <c r="H64" s="16"/>
      <c r="I64" s="16"/>
      <c r="J64" s="16"/>
      <c r="K64" s="16"/>
      <c r="L64" s="17"/>
      <c r="M64" s="62"/>
      <c r="N64" s="27"/>
      <c r="O64" s="16"/>
      <c r="P64" s="16"/>
      <c r="Q64" s="16"/>
      <c r="R64" s="16"/>
      <c r="S64" s="17"/>
    </row>
    <row r="65" spans="1:19" x14ac:dyDescent="0.25">
      <c r="A65" s="3">
        <v>23468</v>
      </c>
      <c r="B65" s="2">
        <v>18.106999999999999</v>
      </c>
      <c r="C65" s="4">
        <f t="shared" si="0"/>
        <v>9.3974571586508127E-4</v>
      </c>
      <c r="D65" s="4">
        <f t="shared" si="2"/>
        <v>1.6961527660769526E-2</v>
      </c>
      <c r="G65" s="27"/>
      <c r="H65" s="16"/>
      <c r="I65" s="16"/>
      <c r="J65" s="16"/>
      <c r="K65" s="16"/>
      <c r="L65" s="17"/>
      <c r="M65" s="62"/>
      <c r="N65" s="27"/>
      <c r="O65" s="16"/>
      <c r="P65" s="16"/>
      <c r="Q65" s="16"/>
      <c r="R65" s="16"/>
      <c r="S65" s="17"/>
    </row>
    <row r="66" spans="1:19" x14ac:dyDescent="0.25">
      <c r="A66" s="3">
        <v>23498</v>
      </c>
      <c r="B66" s="2">
        <v>18.123000000000001</v>
      </c>
      <c r="C66" s="4">
        <f t="shared" si="0"/>
        <v>8.8363616280995316E-4</v>
      </c>
      <c r="D66" s="4">
        <f t="shared" si="2"/>
        <v>1.6034086449515206E-2</v>
      </c>
      <c r="G66" s="27"/>
      <c r="H66" s="16"/>
      <c r="I66" s="16"/>
      <c r="J66" s="16"/>
      <c r="K66" s="16"/>
      <c r="L66" s="17"/>
      <c r="M66" s="62"/>
      <c r="N66" s="27"/>
      <c r="O66" s="16"/>
      <c r="P66" s="16"/>
      <c r="Q66" s="16"/>
      <c r="R66" s="16"/>
      <c r="S66" s="17"/>
    </row>
    <row r="67" spans="1:19" x14ac:dyDescent="0.25">
      <c r="A67" s="3">
        <v>23529</v>
      </c>
      <c r="B67" s="2">
        <v>18.135999999999999</v>
      </c>
      <c r="C67" s="4">
        <f t="shared" si="0"/>
        <v>7.1732053192063994E-4</v>
      </c>
      <c r="D67" s="4">
        <f t="shared" si="2"/>
        <v>1.4998880680546334E-2</v>
      </c>
      <c r="G67" s="27"/>
      <c r="H67" s="16"/>
      <c r="I67" s="16"/>
      <c r="J67" s="16"/>
      <c r="K67" s="16"/>
      <c r="L67" s="17"/>
      <c r="M67" s="62"/>
      <c r="N67" s="27"/>
      <c r="O67" s="16"/>
      <c r="P67" s="16"/>
      <c r="Q67" s="16"/>
      <c r="R67" s="16"/>
      <c r="S67" s="17"/>
    </row>
    <row r="68" spans="1:19" x14ac:dyDescent="0.25">
      <c r="A68" s="3">
        <v>23559</v>
      </c>
      <c r="B68" s="2">
        <v>18.154</v>
      </c>
      <c r="C68" s="4">
        <f t="shared" ref="C68:C131" si="11">B68/B67-1</f>
        <v>9.92501102778931E-4</v>
      </c>
      <c r="D68" s="4">
        <f t="shared" si="2"/>
        <v>1.5097293670319756E-2</v>
      </c>
      <c r="G68" s="27"/>
      <c r="H68" s="16"/>
      <c r="I68" s="16"/>
      <c r="J68" s="16"/>
      <c r="K68" s="16"/>
      <c r="L68" s="17"/>
      <c r="M68" s="62"/>
      <c r="N68" s="27"/>
      <c r="O68" s="16"/>
      <c r="P68" s="16"/>
      <c r="Q68" s="16"/>
      <c r="R68" s="16"/>
      <c r="S68" s="17"/>
    </row>
    <row r="69" spans="1:19" x14ac:dyDescent="0.25">
      <c r="A69" s="3">
        <v>23590</v>
      </c>
      <c r="B69" s="2">
        <v>18.177</v>
      </c>
      <c r="C69" s="4">
        <f t="shared" si="11"/>
        <v>1.2669384157761865E-3</v>
      </c>
      <c r="D69" s="4">
        <f t="shared" si="2"/>
        <v>1.5474860335195517E-2</v>
      </c>
      <c r="G69" s="27"/>
      <c r="H69" s="16"/>
      <c r="I69" s="16"/>
      <c r="J69" s="16"/>
      <c r="K69" s="16"/>
      <c r="L69" s="17"/>
      <c r="M69" s="62"/>
      <c r="N69" s="27"/>
      <c r="O69" s="16"/>
      <c r="P69" s="16"/>
      <c r="Q69" s="16"/>
      <c r="R69" s="16"/>
      <c r="S69" s="17"/>
    </row>
    <row r="70" spans="1:19" x14ac:dyDescent="0.25">
      <c r="A70" s="3">
        <v>23621</v>
      </c>
      <c r="B70" s="2">
        <v>18.184999999999999</v>
      </c>
      <c r="C70" s="4">
        <f t="shared" si="11"/>
        <v>4.4011663090715025E-4</v>
      </c>
      <c r="D70" s="4">
        <f t="shared" si="2"/>
        <v>1.410885567700193E-2</v>
      </c>
      <c r="G70" s="27"/>
      <c r="H70" s="16"/>
      <c r="I70" s="16"/>
      <c r="J70" s="16"/>
      <c r="K70" s="16"/>
      <c r="L70" s="17"/>
      <c r="M70" s="62"/>
      <c r="N70" s="27"/>
      <c r="O70" s="16"/>
      <c r="P70" s="16"/>
      <c r="Q70" s="16"/>
      <c r="R70" s="16"/>
      <c r="S70" s="17"/>
    </row>
    <row r="71" spans="1:19" x14ac:dyDescent="0.25">
      <c r="A71" s="3">
        <v>23651</v>
      </c>
      <c r="B71" s="2">
        <v>18.192</v>
      </c>
      <c r="C71" s="4">
        <f t="shared" si="11"/>
        <v>3.8493263678862633E-4</v>
      </c>
      <c r="D71" s="4">
        <f t="shared" si="2"/>
        <v>1.2241264188737944E-2</v>
      </c>
      <c r="G71" s="27"/>
      <c r="H71" s="16"/>
      <c r="I71" s="16"/>
      <c r="J71" s="16"/>
      <c r="K71" s="16"/>
      <c r="L71" s="17"/>
      <c r="M71" s="62"/>
      <c r="N71" s="27"/>
      <c r="O71" s="16"/>
      <c r="P71" s="16"/>
      <c r="Q71" s="16"/>
      <c r="R71" s="16"/>
      <c r="S71" s="17"/>
    </row>
    <row r="72" spans="1:19" x14ac:dyDescent="0.25">
      <c r="A72" s="3">
        <v>23682</v>
      </c>
      <c r="B72" s="2">
        <v>18.218</v>
      </c>
      <c r="C72" s="4">
        <f t="shared" si="11"/>
        <v>1.4291996481969882E-3</v>
      </c>
      <c r="D72" s="4">
        <f t="shared" si="2"/>
        <v>1.2730001667685675E-2</v>
      </c>
      <c r="G72" s="27"/>
      <c r="H72" s="16"/>
      <c r="I72" s="16"/>
      <c r="J72" s="16"/>
      <c r="K72" s="16"/>
      <c r="L72" s="17"/>
      <c r="M72" s="62"/>
      <c r="N72" s="27"/>
      <c r="O72" s="16"/>
      <c r="P72" s="16"/>
      <c r="Q72" s="16"/>
      <c r="R72" s="16"/>
      <c r="S72" s="17"/>
    </row>
    <row r="73" spans="1:19" ht="15.75" thickBot="1" x14ac:dyDescent="0.3">
      <c r="A73" s="3">
        <v>23712</v>
      </c>
      <c r="B73" s="2">
        <v>18.244</v>
      </c>
      <c r="C73" s="4">
        <f t="shared" si="11"/>
        <v>1.4271599516961775E-3</v>
      </c>
      <c r="D73" s="4">
        <f t="shared" si="2"/>
        <v>1.2767847229932405E-2</v>
      </c>
      <c r="G73" s="46"/>
      <c r="H73" s="47"/>
      <c r="I73" s="47"/>
      <c r="J73" s="47"/>
      <c r="K73" s="47"/>
      <c r="L73" s="48"/>
      <c r="M73" s="62"/>
      <c r="N73" s="46"/>
      <c r="O73" s="47"/>
      <c r="P73" s="47"/>
      <c r="Q73" s="47"/>
      <c r="R73" s="47"/>
      <c r="S73" s="48"/>
    </row>
    <row r="74" spans="1:19" x14ac:dyDescent="0.25">
      <c r="A74" s="3">
        <v>23743</v>
      </c>
      <c r="B74" s="2">
        <v>18.268000000000001</v>
      </c>
      <c r="C74" s="4">
        <f t="shared" si="11"/>
        <v>1.315500986625695E-3</v>
      </c>
      <c r="D74" s="4">
        <f t="shared" si="2"/>
        <v>1.2694717002051048E-2</v>
      </c>
      <c r="G74" s="28" t="s">
        <v>61</v>
      </c>
      <c r="H74" s="10" t="s">
        <v>68</v>
      </c>
      <c r="I74" s="44"/>
      <c r="J74" s="44"/>
      <c r="K74" s="44"/>
      <c r="L74" s="44"/>
      <c r="M74" s="62"/>
      <c r="N74" s="10" t="s">
        <v>61</v>
      </c>
      <c r="O74" s="10" t="s">
        <v>69</v>
      </c>
      <c r="P74" s="44"/>
      <c r="Q74" s="44"/>
      <c r="R74" s="44"/>
      <c r="S74" s="45"/>
    </row>
    <row r="75" spans="1:19" x14ac:dyDescent="0.25">
      <c r="A75" s="3">
        <v>23774</v>
      </c>
      <c r="B75" s="2">
        <v>18.291</v>
      </c>
      <c r="C75" s="4">
        <f t="shared" si="11"/>
        <v>1.259032187431508E-3</v>
      </c>
      <c r="D75" s="4">
        <f t="shared" si="2"/>
        <v>1.2006196746707998E-2</v>
      </c>
      <c r="G75" s="51">
        <v>0.01</v>
      </c>
      <c r="H75" s="14">
        <f>_xlfn.PERCENTILE.INC(C:C,G75)</f>
        <v>-3.6565441978661186E-4</v>
      </c>
      <c r="I75" s="16"/>
      <c r="J75" s="16"/>
      <c r="K75" s="16"/>
      <c r="L75" s="16"/>
      <c r="M75" s="62"/>
      <c r="N75" s="52">
        <v>0.01</v>
      </c>
      <c r="O75" s="14">
        <f>_xlfn.PERCENTILE.INC(D:D,N75)</f>
        <v>9.8244745915009972E-3</v>
      </c>
      <c r="P75" s="16"/>
      <c r="Q75" s="16"/>
      <c r="R75" s="16"/>
      <c r="S75" s="17"/>
    </row>
    <row r="76" spans="1:19" x14ac:dyDescent="0.25">
      <c r="A76" s="3">
        <v>23802</v>
      </c>
      <c r="B76" s="2">
        <v>18.300999999999998</v>
      </c>
      <c r="C76" s="4">
        <f t="shared" si="11"/>
        <v>5.4671696462738062E-4</v>
      </c>
      <c r="D76" s="4">
        <f t="shared" si="2"/>
        <v>1.1663902708678675E-2</v>
      </c>
      <c r="G76" s="51">
        <v>0.02</v>
      </c>
      <c r="H76" s="14">
        <f t="shared" ref="H76:H89" si="12">_xlfn.PERCENTILE.INC(C:C,G76)</f>
        <v>-2.9604567561736368E-6</v>
      </c>
      <c r="I76" s="16"/>
      <c r="J76" s="16"/>
      <c r="K76" s="16"/>
      <c r="L76" s="16"/>
      <c r="M76" s="62"/>
      <c r="N76" s="52">
        <v>0.02</v>
      </c>
      <c r="O76" s="14">
        <f t="shared" ref="O76:O89" si="13">_xlfn.PERCENTILE.INC(D:D,N76)</f>
        <v>1.1203228826104307E-2</v>
      </c>
      <c r="P76" s="16"/>
      <c r="Q76" s="16"/>
      <c r="R76" s="16"/>
      <c r="S76" s="17"/>
    </row>
    <row r="77" spans="1:19" x14ac:dyDescent="0.25">
      <c r="A77" s="3">
        <v>23833</v>
      </c>
      <c r="B77" s="2">
        <v>18.323</v>
      </c>
      <c r="C77" s="4">
        <f t="shared" si="11"/>
        <v>1.2021201027268003E-3</v>
      </c>
      <c r="D77" s="4">
        <f t="shared" si="2"/>
        <v>1.192908819793459E-2</v>
      </c>
      <c r="G77" s="51">
        <v>0.03</v>
      </c>
      <c r="H77" s="14">
        <f t="shared" si="12"/>
        <v>1.8040580583660533E-4</v>
      </c>
      <c r="I77" s="16"/>
      <c r="J77" s="16"/>
      <c r="K77" s="16"/>
      <c r="L77" s="16"/>
      <c r="M77" s="62"/>
      <c r="N77" s="52">
        <v>0.03</v>
      </c>
      <c r="O77" s="14">
        <f t="shared" si="13"/>
        <v>1.1662385699292352E-2</v>
      </c>
      <c r="P77" s="16"/>
      <c r="Q77" s="16"/>
      <c r="R77" s="16"/>
      <c r="S77" s="17"/>
    </row>
    <row r="78" spans="1:19" x14ac:dyDescent="0.25">
      <c r="A78" s="3">
        <v>23863</v>
      </c>
      <c r="B78" s="2">
        <v>18.356999999999999</v>
      </c>
      <c r="C78" s="4">
        <f t="shared" si="11"/>
        <v>1.8555913332969354E-3</v>
      </c>
      <c r="D78" s="4">
        <f t="shared" si="2"/>
        <v>1.2911769574573739E-2</v>
      </c>
      <c r="G78" s="51">
        <v>0.04</v>
      </c>
      <c r="H78" s="14">
        <f t="shared" si="12"/>
        <v>2.6009498751556665E-4</v>
      </c>
      <c r="I78" s="16"/>
      <c r="J78" s="16"/>
      <c r="K78" s="16"/>
      <c r="L78" s="16"/>
      <c r="M78" s="62"/>
      <c r="N78" s="52">
        <v>0.04</v>
      </c>
      <c r="O78" s="14">
        <f t="shared" si="13"/>
        <v>1.1847648612084746E-2</v>
      </c>
      <c r="P78" s="16"/>
      <c r="Q78" s="16"/>
      <c r="R78" s="16"/>
      <c r="S78" s="17"/>
    </row>
    <row r="79" spans="1:19" x14ac:dyDescent="0.25">
      <c r="A79" s="3">
        <v>23894</v>
      </c>
      <c r="B79" s="2">
        <v>18.352</v>
      </c>
      <c r="C79" s="4">
        <f t="shared" si="11"/>
        <v>-2.7237566051097062E-4</v>
      </c>
      <c r="D79" s="4">
        <f t="shared" ref="D79:D142" si="14">B79/B67-1</f>
        <v>1.191001323334806E-2</v>
      </c>
      <c r="G79" s="51">
        <v>0.05</v>
      </c>
      <c r="H79" s="14">
        <f t="shared" si="12"/>
        <v>3.3261270036399893E-4</v>
      </c>
      <c r="I79" s="16"/>
      <c r="J79" s="16"/>
      <c r="K79" s="16"/>
      <c r="L79" s="16"/>
      <c r="M79" s="62"/>
      <c r="N79" s="52">
        <v>0.05</v>
      </c>
      <c r="O79" s="14">
        <f t="shared" si="13"/>
        <v>1.2064197449514414E-2</v>
      </c>
      <c r="P79" s="16"/>
      <c r="Q79" s="16"/>
      <c r="R79" s="16"/>
      <c r="S79" s="17"/>
    </row>
    <row r="80" spans="1:19" x14ac:dyDescent="0.25">
      <c r="A80" s="3">
        <v>23924</v>
      </c>
      <c r="B80" s="2">
        <v>18.37</v>
      </c>
      <c r="C80" s="4">
        <f t="shared" si="11"/>
        <v>9.8081952920670012E-4</v>
      </c>
      <c r="D80" s="4">
        <f t="shared" si="14"/>
        <v>1.1898204252506428E-2</v>
      </c>
      <c r="G80" s="51">
        <v>0.1</v>
      </c>
      <c r="H80" s="14">
        <f t="shared" si="12"/>
        <v>6.7712447475070108E-4</v>
      </c>
      <c r="I80" s="16"/>
      <c r="J80" s="16"/>
      <c r="K80" s="16"/>
      <c r="L80" s="16"/>
      <c r="M80" s="62"/>
      <c r="N80" s="52">
        <v>0.1</v>
      </c>
      <c r="O80" s="14">
        <f t="shared" si="13"/>
        <v>1.2898509863139474E-2</v>
      </c>
      <c r="P80" s="16"/>
      <c r="Q80" s="16"/>
      <c r="R80" s="16"/>
      <c r="S80" s="17"/>
    </row>
    <row r="81" spans="1:19" x14ac:dyDescent="0.25">
      <c r="A81" s="3">
        <v>23955</v>
      </c>
      <c r="B81" s="2">
        <v>18.405000000000001</v>
      </c>
      <c r="C81" s="4">
        <f t="shared" si="11"/>
        <v>1.9052803483941005E-3</v>
      </c>
      <c r="D81" s="4">
        <f t="shared" si="14"/>
        <v>1.2543323980855003E-2</v>
      </c>
      <c r="G81" s="51">
        <v>0.25</v>
      </c>
      <c r="H81" s="14">
        <f t="shared" si="12"/>
        <v>1.2403049544220113E-3</v>
      </c>
      <c r="I81" s="16"/>
      <c r="J81" s="16"/>
      <c r="K81" s="16"/>
      <c r="L81" s="16"/>
      <c r="M81" s="62"/>
      <c r="N81" s="52">
        <v>0.25</v>
      </c>
      <c r="O81" s="14">
        <f t="shared" si="13"/>
        <v>1.6046382510080281E-2</v>
      </c>
      <c r="P81" s="16"/>
      <c r="Q81" s="16"/>
      <c r="R81" s="16"/>
      <c r="S81" s="17"/>
    </row>
    <row r="82" spans="1:19" x14ac:dyDescent="0.25">
      <c r="A82" s="3">
        <v>23986</v>
      </c>
      <c r="B82" s="2">
        <v>18.427</v>
      </c>
      <c r="C82" s="4">
        <f t="shared" si="11"/>
        <v>1.1953273566964739E-3</v>
      </c>
      <c r="D82" s="4">
        <f t="shared" si="14"/>
        <v>1.3307671157547496E-2</v>
      </c>
      <c r="G82" s="51">
        <v>0.5</v>
      </c>
      <c r="H82" s="14">
        <f t="shared" si="12"/>
        <v>2.0852486253466473E-3</v>
      </c>
      <c r="I82" s="16"/>
      <c r="J82" s="16"/>
      <c r="K82" s="16"/>
      <c r="L82" s="16"/>
      <c r="M82" s="62"/>
      <c r="N82" s="52">
        <v>0.5</v>
      </c>
      <c r="O82" s="14">
        <f t="shared" si="13"/>
        <v>2.1922222222222176E-2</v>
      </c>
      <c r="P82" s="16"/>
      <c r="Q82" s="16"/>
      <c r="R82" s="16"/>
      <c r="S82" s="17"/>
    </row>
    <row r="83" spans="1:19" x14ac:dyDescent="0.25">
      <c r="A83" s="3">
        <v>24016</v>
      </c>
      <c r="B83" s="2">
        <v>18.420000000000002</v>
      </c>
      <c r="C83" s="4">
        <f t="shared" si="11"/>
        <v>-3.7987735388278487E-4</v>
      </c>
      <c r="D83" s="4">
        <f t="shared" si="14"/>
        <v>1.253298153034299E-2</v>
      </c>
      <c r="G83" s="51">
        <v>0.75</v>
      </c>
      <c r="H83" s="14">
        <f t="shared" si="12"/>
        <v>3.6940908428410024E-3</v>
      </c>
      <c r="I83" s="16"/>
      <c r="J83" s="16"/>
      <c r="K83" s="16"/>
      <c r="L83" s="16"/>
      <c r="M83" s="62"/>
      <c r="N83" s="52">
        <v>0.75</v>
      </c>
      <c r="O83" s="14">
        <f t="shared" si="13"/>
        <v>4.2744246634824012E-2</v>
      </c>
      <c r="P83" s="16"/>
      <c r="Q83" s="16"/>
      <c r="R83" s="16"/>
      <c r="S83" s="17"/>
    </row>
    <row r="84" spans="1:19" x14ac:dyDescent="0.25">
      <c r="A84" s="3">
        <v>24047</v>
      </c>
      <c r="B84" s="2">
        <v>18.454999999999998</v>
      </c>
      <c r="C84" s="4">
        <f t="shared" si="11"/>
        <v>1.9001085776328974E-3</v>
      </c>
      <c r="D84" s="4">
        <f t="shared" si="14"/>
        <v>1.3009111867383849E-2</v>
      </c>
      <c r="G84" s="51">
        <v>0.9</v>
      </c>
      <c r="H84" s="14">
        <f t="shared" si="12"/>
        <v>5.3961634478344681E-3</v>
      </c>
      <c r="I84" s="16"/>
      <c r="J84" s="16"/>
      <c r="K84" s="16"/>
      <c r="L84" s="16"/>
      <c r="M84" s="62"/>
      <c r="N84" s="52">
        <v>0.9</v>
      </c>
      <c r="O84" s="14">
        <f t="shared" si="13"/>
        <v>6.5394660647387512E-2</v>
      </c>
      <c r="P84" s="16"/>
      <c r="Q84" s="16"/>
      <c r="R84" s="16"/>
      <c r="S84" s="17"/>
    </row>
    <row r="85" spans="1:19" x14ac:dyDescent="0.25">
      <c r="A85" s="3">
        <v>24077</v>
      </c>
      <c r="B85" s="2">
        <v>18.510999999999999</v>
      </c>
      <c r="C85" s="4">
        <f t="shared" si="11"/>
        <v>3.0344080195070511E-3</v>
      </c>
      <c r="D85" s="4">
        <f t="shared" si="14"/>
        <v>1.4634948476211385E-2</v>
      </c>
      <c r="G85" s="51">
        <v>0.95</v>
      </c>
      <c r="H85" s="14">
        <f t="shared" si="12"/>
        <v>6.4864032813693687E-3</v>
      </c>
      <c r="I85" s="16"/>
      <c r="J85" s="16"/>
      <c r="K85" s="16"/>
      <c r="L85" s="16"/>
      <c r="M85" s="62"/>
      <c r="N85" s="52">
        <v>0.95</v>
      </c>
      <c r="O85" s="14">
        <f t="shared" si="13"/>
        <v>7.8219966383421533E-2</v>
      </c>
      <c r="P85" s="16"/>
      <c r="Q85" s="16"/>
      <c r="R85" s="16"/>
      <c r="S85" s="17"/>
    </row>
    <row r="86" spans="1:19" x14ac:dyDescent="0.25">
      <c r="A86" s="3">
        <v>24108</v>
      </c>
      <c r="B86" s="2">
        <v>18.515999999999998</v>
      </c>
      <c r="C86" s="4">
        <f t="shared" si="11"/>
        <v>2.7010966452367668E-4</v>
      </c>
      <c r="D86" s="4">
        <f t="shared" si="14"/>
        <v>1.3575651412305545E-2</v>
      </c>
      <c r="G86" s="51">
        <v>0.96</v>
      </c>
      <c r="H86" s="14">
        <f t="shared" si="12"/>
        <v>6.828044134220005E-3</v>
      </c>
      <c r="I86" s="16"/>
      <c r="J86" s="16"/>
      <c r="K86" s="16"/>
      <c r="L86" s="16"/>
      <c r="M86" s="62"/>
      <c r="N86" s="52">
        <v>0.96</v>
      </c>
      <c r="O86" s="14">
        <f t="shared" si="13"/>
        <v>8.4694072923485061E-2</v>
      </c>
      <c r="P86" s="16"/>
      <c r="Q86" s="16"/>
      <c r="R86" s="16"/>
      <c r="S86" s="17"/>
    </row>
    <row r="87" spans="1:19" x14ac:dyDescent="0.25">
      <c r="A87" s="3">
        <v>24139</v>
      </c>
      <c r="B87" s="2">
        <v>18.562000000000001</v>
      </c>
      <c r="C87" s="4">
        <f t="shared" si="11"/>
        <v>2.4843378699503926E-3</v>
      </c>
      <c r="D87" s="4">
        <f t="shared" si="14"/>
        <v>1.4816029741402836E-2</v>
      </c>
      <c r="G87" s="51">
        <v>0.97</v>
      </c>
      <c r="H87" s="14">
        <f t="shared" si="12"/>
        <v>7.2199404035692832E-3</v>
      </c>
      <c r="I87" s="16"/>
      <c r="J87" s="16"/>
      <c r="K87" s="16"/>
      <c r="L87" s="16"/>
      <c r="M87" s="62"/>
      <c r="N87" s="52">
        <v>0.97</v>
      </c>
      <c r="O87" s="14">
        <f t="shared" si="13"/>
        <v>8.9482723381388005E-2</v>
      </c>
      <c r="P87" s="16"/>
      <c r="Q87" s="16"/>
      <c r="R87" s="16"/>
      <c r="S87" s="17"/>
    </row>
    <row r="88" spans="1:19" x14ac:dyDescent="0.25">
      <c r="A88" s="3">
        <v>24167</v>
      </c>
      <c r="B88" s="2">
        <v>18.585000000000001</v>
      </c>
      <c r="C88" s="4">
        <f t="shared" si="11"/>
        <v>1.2390906152353054E-3</v>
      </c>
      <c r="D88" s="4">
        <f t="shared" si="14"/>
        <v>1.5518277689743787E-2</v>
      </c>
      <c r="G88" s="51">
        <v>0.98</v>
      </c>
      <c r="H88" s="14">
        <f t="shared" si="12"/>
        <v>7.7719051527685096E-3</v>
      </c>
      <c r="I88" s="16"/>
      <c r="J88" s="16"/>
      <c r="K88" s="16"/>
      <c r="L88" s="16"/>
      <c r="M88" s="62"/>
      <c r="N88" s="52">
        <v>0.98</v>
      </c>
      <c r="O88" s="14">
        <f t="shared" si="13"/>
        <v>9.2159142885893136E-2</v>
      </c>
      <c r="P88" s="16"/>
      <c r="Q88" s="16"/>
      <c r="R88" s="16"/>
      <c r="S88" s="17"/>
    </row>
    <row r="89" spans="1:19" ht="15.75" thickBot="1" x14ac:dyDescent="0.3">
      <c r="A89" s="3">
        <v>24198</v>
      </c>
      <c r="B89" s="2">
        <v>18.651</v>
      </c>
      <c r="C89" s="4">
        <f t="shared" si="11"/>
        <v>3.5512510088779869E-3</v>
      </c>
      <c r="D89" s="4">
        <f t="shared" si="14"/>
        <v>1.7900998744746932E-2</v>
      </c>
      <c r="G89" s="53">
        <v>0.99</v>
      </c>
      <c r="H89" s="19">
        <f t="shared" si="12"/>
        <v>8.9248476739965249E-3</v>
      </c>
      <c r="I89" s="47"/>
      <c r="J89" s="47"/>
      <c r="K89" s="47"/>
      <c r="L89" s="47"/>
      <c r="M89" s="63"/>
      <c r="N89" s="54">
        <v>0.99</v>
      </c>
      <c r="O89" s="19">
        <f t="shared" si="13"/>
        <v>9.6512312854417831E-2</v>
      </c>
      <c r="P89" s="47"/>
      <c r="Q89" s="47"/>
      <c r="R89" s="47"/>
      <c r="S89" s="48"/>
    </row>
    <row r="90" spans="1:19" x14ac:dyDescent="0.25">
      <c r="A90" s="3">
        <v>24228</v>
      </c>
      <c r="B90" s="2">
        <v>18.701000000000001</v>
      </c>
      <c r="C90" s="4">
        <f t="shared" si="11"/>
        <v>2.6808214036782019E-3</v>
      </c>
      <c r="D90" s="4">
        <f t="shared" si="14"/>
        <v>1.8739445443155311E-2</v>
      </c>
    </row>
    <row r="91" spans="1:19" x14ac:dyDescent="0.25">
      <c r="A91" s="3">
        <v>24259</v>
      </c>
      <c r="B91" s="2">
        <v>18.762</v>
      </c>
      <c r="C91" s="4">
        <f t="shared" si="11"/>
        <v>3.2618576546707967E-3</v>
      </c>
      <c r="D91" s="4">
        <f t="shared" si="14"/>
        <v>2.2340889276373233E-2</v>
      </c>
    </row>
    <row r="92" spans="1:19" x14ac:dyDescent="0.25">
      <c r="A92" s="3">
        <v>24289</v>
      </c>
      <c r="B92" s="2">
        <v>18.817</v>
      </c>
      <c r="C92" s="4">
        <f t="shared" si="11"/>
        <v>2.9314572007248518E-3</v>
      </c>
      <c r="D92" s="4">
        <f t="shared" si="14"/>
        <v>2.4333151878062065E-2</v>
      </c>
    </row>
    <row r="93" spans="1:19" x14ac:dyDescent="0.25">
      <c r="A93" s="3">
        <v>24320</v>
      </c>
      <c r="B93" s="2">
        <v>18.852</v>
      </c>
      <c r="C93" s="4">
        <f t="shared" si="11"/>
        <v>1.8600201945049299E-3</v>
      </c>
      <c r="D93" s="4">
        <f t="shared" si="14"/>
        <v>2.4286878565607184E-2</v>
      </c>
    </row>
    <row r="94" spans="1:19" x14ac:dyDescent="0.25">
      <c r="A94" s="3">
        <v>24351</v>
      </c>
      <c r="B94" s="2">
        <v>18.908999999999999</v>
      </c>
      <c r="C94" s="4">
        <f t="shared" si="11"/>
        <v>3.0235518777848025E-3</v>
      </c>
      <c r="D94" s="4">
        <f t="shared" si="14"/>
        <v>2.6157269224507562E-2</v>
      </c>
    </row>
    <row r="95" spans="1:19" x14ac:dyDescent="0.25">
      <c r="A95" s="3">
        <v>24381</v>
      </c>
      <c r="B95" s="2">
        <v>18.971</v>
      </c>
      <c r="C95" s="4">
        <f t="shared" si="11"/>
        <v>3.2788619176054024E-3</v>
      </c>
      <c r="D95" s="4">
        <f t="shared" si="14"/>
        <v>2.9913137893593733E-2</v>
      </c>
    </row>
    <row r="96" spans="1:19" x14ac:dyDescent="0.25">
      <c r="A96" s="3">
        <v>24412</v>
      </c>
      <c r="B96" s="2">
        <v>19.018999999999998</v>
      </c>
      <c r="C96" s="4">
        <f t="shared" si="11"/>
        <v>2.5301776395549869E-3</v>
      </c>
      <c r="D96" s="4">
        <f t="shared" si="14"/>
        <v>3.0560823625033873E-2</v>
      </c>
    </row>
    <row r="97" spans="1:4" x14ac:dyDescent="0.25">
      <c r="A97" s="3">
        <v>24442</v>
      </c>
      <c r="B97" s="2">
        <v>19.077000000000002</v>
      </c>
      <c r="C97" s="4">
        <f t="shared" si="11"/>
        <v>3.04958199695049E-3</v>
      </c>
      <c r="D97" s="4">
        <f t="shared" si="14"/>
        <v>3.0576414024093834E-2</v>
      </c>
    </row>
    <row r="98" spans="1:4" x14ac:dyDescent="0.25">
      <c r="A98" s="3">
        <v>24473</v>
      </c>
      <c r="B98" s="2">
        <v>19.094999999999999</v>
      </c>
      <c r="C98" s="4">
        <f t="shared" si="11"/>
        <v>9.4354458248147033E-4</v>
      </c>
      <c r="D98" s="4">
        <f t="shared" si="14"/>
        <v>3.1270252754374672E-2</v>
      </c>
    </row>
    <row r="99" spans="1:4" x14ac:dyDescent="0.25">
      <c r="A99" s="3">
        <v>24504</v>
      </c>
      <c r="B99" s="2">
        <v>19.129000000000001</v>
      </c>
      <c r="C99" s="4">
        <f t="shared" si="11"/>
        <v>1.7805708300604461E-3</v>
      </c>
      <c r="D99" s="4">
        <f t="shared" si="14"/>
        <v>3.054627734080384E-2</v>
      </c>
    </row>
    <row r="100" spans="1:4" x14ac:dyDescent="0.25">
      <c r="A100" s="3">
        <v>24532</v>
      </c>
      <c r="B100" s="2">
        <v>19.158000000000001</v>
      </c>
      <c r="C100" s="4">
        <f t="shared" si="11"/>
        <v>1.5160227926185321E-3</v>
      </c>
      <c r="D100" s="4">
        <f t="shared" si="14"/>
        <v>3.08313155770783E-2</v>
      </c>
    </row>
    <row r="101" spans="1:4" x14ac:dyDescent="0.25">
      <c r="A101" s="3">
        <v>24563</v>
      </c>
      <c r="B101" s="2">
        <v>19.210999999999999</v>
      </c>
      <c r="C101" s="4">
        <f t="shared" si="11"/>
        <v>2.7664683161079395E-3</v>
      </c>
      <c r="D101" s="4">
        <f t="shared" si="14"/>
        <v>3.002519972119444E-2</v>
      </c>
    </row>
    <row r="102" spans="1:4" x14ac:dyDescent="0.25">
      <c r="A102" s="3">
        <v>24593</v>
      </c>
      <c r="B102" s="2">
        <v>19.253</v>
      </c>
      <c r="C102" s="4">
        <f t="shared" si="11"/>
        <v>2.1862474623914885E-3</v>
      </c>
      <c r="D102" s="4">
        <f t="shared" si="14"/>
        <v>2.9517138120956021E-2</v>
      </c>
    </row>
    <row r="103" spans="1:4" x14ac:dyDescent="0.25">
      <c r="A103" s="3">
        <v>24624</v>
      </c>
      <c r="B103" s="2">
        <v>19.302</v>
      </c>
      <c r="C103" s="4">
        <f t="shared" si="11"/>
        <v>2.5450579130525952E-3</v>
      </c>
      <c r="D103" s="4">
        <f t="shared" si="14"/>
        <v>2.878157978893503E-2</v>
      </c>
    </row>
    <row r="104" spans="1:4" x14ac:dyDescent="0.25">
      <c r="A104" s="3">
        <v>24654</v>
      </c>
      <c r="B104" s="2">
        <v>19.367999999999999</v>
      </c>
      <c r="C104" s="4">
        <f t="shared" si="11"/>
        <v>3.4193347839601707E-3</v>
      </c>
      <c r="D104" s="4">
        <f t="shared" si="14"/>
        <v>2.9282032204920982E-2</v>
      </c>
    </row>
    <row r="105" spans="1:4" x14ac:dyDescent="0.25">
      <c r="A105" s="3">
        <v>24685</v>
      </c>
      <c r="B105" s="2">
        <v>19.427</v>
      </c>
      <c r="C105" s="4">
        <f t="shared" si="11"/>
        <v>3.0462618752582493E-3</v>
      </c>
      <c r="D105" s="4">
        <f t="shared" si="14"/>
        <v>3.0500742626776933E-2</v>
      </c>
    </row>
    <row r="106" spans="1:4" x14ac:dyDescent="0.25">
      <c r="A106" s="3">
        <v>24716</v>
      </c>
      <c r="B106" s="2">
        <v>19.495999999999999</v>
      </c>
      <c r="C106" s="4">
        <f t="shared" si="11"/>
        <v>3.551757862768179E-3</v>
      </c>
      <c r="D106" s="4">
        <f t="shared" si="14"/>
        <v>3.1043418477973539E-2</v>
      </c>
    </row>
    <row r="107" spans="1:4" x14ac:dyDescent="0.25">
      <c r="A107" s="3">
        <v>24746</v>
      </c>
      <c r="B107" s="2">
        <v>19.568999999999999</v>
      </c>
      <c r="C107" s="4">
        <f t="shared" si="11"/>
        <v>3.7443578169882308E-3</v>
      </c>
      <c r="D107" s="4">
        <f t="shared" si="14"/>
        <v>3.1521796426124071E-2</v>
      </c>
    </row>
    <row r="108" spans="1:4" x14ac:dyDescent="0.25">
      <c r="A108" s="3">
        <v>24777</v>
      </c>
      <c r="B108" s="2">
        <v>19.631</v>
      </c>
      <c r="C108" s="4">
        <f t="shared" si="11"/>
        <v>3.1682763554601312E-3</v>
      </c>
      <c r="D108" s="4">
        <f t="shared" si="14"/>
        <v>3.2178347967821708E-2</v>
      </c>
    </row>
    <row r="109" spans="1:4" x14ac:dyDescent="0.25">
      <c r="A109" s="3">
        <v>24807</v>
      </c>
      <c r="B109" s="2">
        <v>19.678999999999998</v>
      </c>
      <c r="C109" s="4">
        <f t="shared" si="11"/>
        <v>2.4451123223472315E-3</v>
      </c>
      <c r="D109" s="4">
        <f t="shared" si="14"/>
        <v>3.1556324369659716E-2</v>
      </c>
    </row>
    <row r="110" spans="1:4" x14ac:dyDescent="0.25">
      <c r="A110" s="3">
        <v>24838</v>
      </c>
      <c r="B110" s="2">
        <v>19.765999999999998</v>
      </c>
      <c r="C110" s="4">
        <f t="shared" si="11"/>
        <v>4.4209563494079784E-3</v>
      </c>
      <c r="D110" s="4">
        <f t="shared" si="14"/>
        <v>3.5140089028541377E-2</v>
      </c>
    </row>
    <row r="111" spans="1:4" x14ac:dyDescent="0.25">
      <c r="A111" s="3">
        <v>24869</v>
      </c>
      <c r="B111" s="2">
        <v>19.852</v>
      </c>
      <c r="C111" s="4">
        <f t="shared" si="11"/>
        <v>4.3509055954671361E-3</v>
      </c>
      <c r="D111" s="4">
        <f t="shared" si="14"/>
        <v>3.7796016519420661E-2</v>
      </c>
    </row>
    <row r="112" spans="1:4" x14ac:dyDescent="0.25">
      <c r="A112" s="3">
        <v>24898</v>
      </c>
      <c r="B112" s="2">
        <v>19.931000000000001</v>
      </c>
      <c r="C112" s="4">
        <f t="shared" si="11"/>
        <v>3.9794479145678352E-3</v>
      </c>
      <c r="D112" s="4">
        <f t="shared" si="14"/>
        <v>4.0348679402860466E-2</v>
      </c>
    </row>
    <row r="113" spans="1:4" x14ac:dyDescent="0.25">
      <c r="A113" s="3">
        <v>24929</v>
      </c>
      <c r="B113" s="2">
        <v>20.004000000000001</v>
      </c>
      <c r="C113" s="4">
        <f t="shared" si="11"/>
        <v>3.6626360945262171E-3</v>
      </c>
      <c r="D113" s="4">
        <f t="shared" si="14"/>
        <v>4.1278434230388905E-2</v>
      </c>
    </row>
    <row r="114" spans="1:4" x14ac:dyDescent="0.25">
      <c r="A114" s="3">
        <v>24959</v>
      </c>
      <c r="B114" s="2">
        <v>20.079999999999998</v>
      </c>
      <c r="C114" s="4">
        <f t="shared" si="11"/>
        <v>3.7992401519695296E-3</v>
      </c>
      <c r="D114" s="4">
        <f t="shared" si="14"/>
        <v>4.2954344777437203E-2</v>
      </c>
    </row>
    <row r="115" spans="1:4" x14ac:dyDescent="0.25">
      <c r="A115" s="3">
        <v>24990</v>
      </c>
      <c r="B115" s="2">
        <v>20.158000000000001</v>
      </c>
      <c r="C115" s="4">
        <f t="shared" si="11"/>
        <v>3.8844621513944855E-3</v>
      </c>
      <c r="D115" s="4">
        <f t="shared" si="14"/>
        <v>4.4347735985908354E-2</v>
      </c>
    </row>
    <row r="116" spans="1:4" x14ac:dyDescent="0.25">
      <c r="A116" s="3">
        <v>25020</v>
      </c>
      <c r="B116" s="2">
        <v>20.225000000000001</v>
      </c>
      <c r="C116" s="4">
        <f t="shared" si="11"/>
        <v>3.3237424347654088E-3</v>
      </c>
      <c r="D116" s="4">
        <f t="shared" si="14"/>
        <v>4.4248244527055114E-2</v>
      </c>
    </row>
    <row r="117" spans="1:4" x14ac:dyDescent="0.25">
      <c r="A117" s="3">
        <v>25051</v>
      </c>
      <c r="B117" s="2">
        <v>20.303999999999998</v>
      </c>
      <c r="C117" s="4">
        <f t="shared" si="11"/>
        <v>3.9060568603213053E-3</v>
      </c>
      <c r="D117" s="4">
        <f t="shared" si="14"/>
        <v>4.5143357183301536E-2</v>
      </c>
    </row>
    <row r="118" spans="1:4" x14ac:dyDescent="0.25">
      <c r="A118" s="3">
        <v>25082</v>
      </c>
      <c r="B118" s="2">
        <v>20.387</v>
      </c>
      <c r="C118" s="4">
        <f t="shared" si="11"/>
        <v>4.0878644602049263E-3</v>
      </c>
      <c r="D118" s="4">
        <f t="shared" si="14"/>
        <v>4.5701682396389165E-2</v>
      </c>
    </row>
    <row r="119" spans="1:4" x14ac:dyDescent="0.25">
      <c r="A119" s="3">
        <v>25112</v>
      </c>
      <c r="B119" s="2">
        <v>20.469000000000001</v>
      </c>
      <c r="C119" s="4">
        <f t="shared" si="11"/>
        <v>4.0221709913179637E-3</v>
      </c>
      <c r="D119" s="4">
        <f t="shared" si="14"/>
        <v>4.5991108385712298E-2</v>
      </c>
    </row>
    <row r="120" spans="1:4" x14ac:dyDescent="0.25">
      <c r="A120" s="3">
        <v>25143</v>
      </c>
      <c r="B120" s="2">
        <v>20.545999999999999</v>
      </c>
      <c r="C120" s="4">
        <f t="shared" si="11"/>
        <v>3.7617861155894161E-3</v>
      </c>
      <c r="D120" s="4">
        <f t="shared" si="14"/>
        <v>4.6609953644745516E-2</v>
      </c>
    </row>
    <row r="121" spans="1:4" x14ac:dyDescent="0.25">
      <c r="A121" s="3">
        <v>25173</v>
      </c>
      <c r="B121" s="2">
        <v>20.609000000000002</v>
      </c>
      <c r="C121" s="4">
        <f t="shared" si="11"/>
        <v>3.0662902754794441E-3</v>
      </c>
      <c r="D121" s="4">
        <f t="shared" si="14"/>
        <v>4.7258498907464919E-2</v>
      </c>
    </row>
    <row r="122" spans="1:4" x14ac:dyDescent="0.25">
      <c r="A122" s="3">
        <v>25204</v>
      </c>
      <c r="B122" s="2">
        <v>20.687000000000001</v>
      </c>
      <c r="C122" s="4">
        <f t="shared" si="11"/>
        <v>3.7847542335871509E-3</v>
      </c>
      <c r="D122" s="4">
        <f t="shared" si="14"/>
        <v>4.6595163411919716E-2</v>
      </c>
    </row>
    <row r="123" spans="1:4" x14ac:dyDescent="0.25">
      <c r="A123" s="3">
        <v>25235</v>
      </c>
      <c r="B123" s="2">
        <v>20.757000000000001</v>
      </c>
      <c r="C123" s="4">
        <f t="shared" si="11"/>
        <v>3.3837675835066694E-3</v>
      </c>
      <c r="D123" s="4">
        <f t="shared" si="14"/>
        <v>4.5587346363086922E-2</v>
      </c>
    </row>
    <row r="124" spans="1:4" x14ac:dyDescent="0.25">
      <c r="A124" s="3">
        <v>25263</v>
      </c>
      <c r="B124" s="2">
        <v>20.853999999999999</v>
      </c>
      <c r="C124" s="4">
        <f t="shared" si="11"/>
        <v>4.6731223201810224E-3</v>
      </c>
      <c r="D124" s="4">
        <f t="shared" si="14"/>
        <v>4.6309768702021969E-2</v>
      </c>
    </row>
    <row r="125" spans="1:4" x14ac:dyDescent="0.25">
      <c r="A125" s="3">
        <v>25294</v>
      </c>
      <c r="B125" s="2">
        <v>20.934999999999999</v>
      </c>
      <c r="C125" s="4">
        <f t="shared" si="11"/>
        <v>3.8841469262491657E-3</v>
      </c>
      <c r="D125" s="4">
        <f t="shared" si="14"/>
        <v>4.654069186162757E-2</v>
      </c>
    </row>
    <row r="126" spans="1:4" x14ac:dyDescent="0.25">
      <c r="A126" s="3">
        <v>25324</v>
      </c>
      <c r="B126" s="2">
        <v>21.018000000000001</v>
      </c>
      <c r="C126" s="4">
        <f t="shared" si="11"/>
        <v>3.9646524958205642E-3</v>
      </c>
      <c r="D126" s="4">
        <f t="shared" si="14"/>
        <v>4.6713147410358591E-2</v>
      </c>
    </row>
    <row r="127" spans="1:4" x14ac:dyDescent="0.25">
      <c r="A127" s="3">
        <v>25355</v>
      </c>
      <c r="B127" s="2">
        <v>21.091000000000001</v>
      </c>
      <c r="C127" s="4">
        <f t="shared" si="11"/>
        <v>3.473213436102407E-3</v>
      </c>
      <c r="D127" s="4">
        <f t="shared" si="14"/>
        <v>4.628435360650851E-2</v>
      </c>
    </row>
    <row r="128" spans="1:4" x14ac:dyDescent="0.25">
      <c r="A128" s="3">
        <v>25385</v>
      </c>
      <c r="B128" s="2">
        <v>21.189</v>
      </c>
      <c r="C128" s="4">
        <f t="shared" si="11"/>
        <v>4.6465316959840575E-3</v>
      </c>
      <c r="D128" s="4">
        <f t="shared" si="14"/>
        <v>4.7663782447465941E-2</v>
      </c>
    </row>
    <row r="129" spans="1:4" x14ac:dyDescent="0.25">
      <c r="A129" s="3">
        <v>25416</v>
      </c>
      <c r="B129" s="2">
        <v>21.248999999999999</v>
      </c>
      <c r="C129" s="4">
        <f t="shared" si="11"/>
        <v>2.8316579357212657E-3</v>
      </c>
      <c r="D129" s="4">
        <f t="shared" si="14"/>
        <v>4.6542553191489366E-2</v>
      </c>
    </row>
    <row r="130" spans="1:4" x14ac:dyDescent="0.25">
      <c r="A130" s="3">
        <v>25447</v>
      </c>
      <c r="B130" s="2">
        <v>21.334</v>
      </c>
      <c r="C130" s="4">
        <f t="shared" si="11"/>
        <v>4.0001882441527137E-3</v>
      </c>
      <c r="D130" s="4">
        <f t="shared" si="14"/>
        <v>4.6451169863148012E-2</v>
      </c>
    </row>
    <row r="131" spans="1:4" x14ac:dyDescent="0.25">
      <c r="A131" s="3">
        <v>25477</v>
      </c>
      <c r="B131" s="2">
        <v>21.425000000000001</v>
      </c>
      <c r="C131" s="4">
        <f t="shared" si="11"/>
        <v>4.2654917033844164E-3</v>
      </c>
      <c r="D131" s="4">
        <f t="shared" si="14"/>
        <v>4.6704773071473804E-2</v>
      </c>
    </row>
    <row r="132" spans="1:4" x14ac:dyDescent="0.25">
      <c r="A132" s="3">
        <v>25508</v>
      </c>
      <c r="B132" s="2">
        <v>21.507000000000001</v>
      </c>
      <c r="C132" s="4">
        <f t="shared" ref="C132:C195" si="15">B132/B131-1</f>
        <v>3.8273045507584147E-3</v>
      </c>
      <c r="D132" s="4">
        <f t="shared" si="14"/>
        <v>4.6773094519614533E-2</v>
      </c>
    </row>
    <row r="133" spans="1:4" x14ac:dyDescent="0.25">
      <c r="A133" s="3">
        <v>25538</v>
      </c>
      <c r="B133" s="2">
        <v>21.587</v>
      </c>
      <c r="C133" s="4">
        <f t="shared" si="15"/>
        <v>3.7197191612032832E-3</v>
      </c>
      <c r="D133" s="4">
        <f t="shared" si="14"/>
        <v>4.7454995390363353E-2</v>
      </c>
    </row>
    <row r="134" spans="1:4" x14ac:dyDescent="0.25">
      <c r="A134" s="3">
        <v>25569</v>
      </c>
      <c r="B134" s="2">
        <v>21.658999999999999</v>
      </c>
      <c r="C134" s="4">
        <f t="shared" si="15"/>
        <v>3.3353407143188463E-3</v>
      </c>
      <c r="D134" s="4">
        <f t="shared" si="14"/>
        <v>4.6986029873833601E-2</v>
      </c>
    </row>
    <row r="135" spans="1:4" x14ac:dyDescent="0.25">
      <c r="A135" s="3">
        <v>25600</v>
      </c>
      <c r="B135" s="2">
        <v>21.742000000000001</v>
      </c>
      <c r="C135" s="4">
        <f t="shared" si="15"/>
        <v>3.832125213537152E-3</v>
      </c>
      <c r="D135" s="4">
        <f t="shared" si="14"/>
        <v>4.7453870983282798E-2</v>
      </c>
    </row>
    <row r="136" spans="1:4" x14ac:dyDescent="0.25">
      <c r="A136" s="3">
        <v>25628</v>
      </c>
      <c r="B136" s="2">
        <v>21.823</v>
      </c>
      <c r="C136" s="4">
        <f t="shared" si="15"/>
        <v>3.7255082329132883E-3</v>
      </c>
      <c r="D136" s="4">
        <f t="shared" si="14"/>
        <v>4.646590582142518E-2</v>
      </c>
    </row>
    <row r="137" spans="1:4" x14ac:dyDescent="0.25">
      <c r="A137" s="3">
        <v>25659</v>
      </c>
      <c r="B137" s="2">
        <v>21.908999999999999</v>
      </c>
      <c r="C137" s="4">
        <f t="shared" si="15"/>
        <v>3.9407964074600343E-3</v>
      </c>
      <c r="D137" s="4">
        <f t="shared" si="14"/>
        <v>4.6524958203964628E-2</v>
      </c>
    </row>
    <row r="138" spans="1:4" x14ac:dyDescent="0.25">
      <c r="A138" s="3">
        <v>25689</v>
      </c>
      <c r="B138" s="2">
        <v>21.986000000000001</v>
      </c>
      <c r="C138" s="4">
        <f t="shared" si="15"/>
        <v>3.5145374047196309E-3</v>
      </c>
      <c r="D138" s="4">
        <f t="shared" si="14"/>
        <v>4.6055761728042599E-2</v>
      </c>
    </row>
    <row r="139" spans="1:4" x14ac:dyDescent="0.25">
      <c r="A139" s="3">
        <v>25720</v>
      </c>
      <c r="B139" s="2">
        <v>22.065999999999999</v>
      </c>
      <c r="C139" s="4">
        <f t="shared" si="15"/>
        <v>3.6386791594651413E-3</v>
      </c>
      <c r="D139" s="4">
        <f t="shared" si="14"/>
        <v>4.6228249016167844E-2</v>
      </c>
    </row>
    <row r="140" spans="1:4" x14ac:dyDescent="0.25">
      <c r="A140" s="3">
        <v>25750</v>
      </c>
      <c r="B140" s="2">
        <v>22.149000000000001</v>
      </c>
      <c r="C140" s="4">
        <f t="shared" si="15"/>
        <v>3.7614429438956876E-3</v>
      </c>
      <c r="D140" s="4">
        <f t="shared" si="14"/>
        <v>4.5306526971541805E-2</v>
      </c>
    </row>
    <row r="141" spans="1:4" x14ac:dyDescent="0.25">
      <c r="A141" s="3">
        <v>25781</v>
      </c>
      <c r="B141" s="2">
        <v>22.225999999999999</v>
      </c>
      <c r="C141" s="4">
        <f t="shared" si="15"/>
        <v>3.476454918957872E-3</v>
      </c>
      <c r="D141" s="4">
        <f t="shared" si="14"/>
        <v>4.5978634288672326E-2</v>
      </c>
    </row>
    <row r="142" spans="1:4" x14ac:dyDescent="0.25">
      <c r="A142" s="3">
        <v>25812</v>
      </c>
      <c r="B142" s="2">
        <v>22.318999999999999</v>
      </c>
      <c r="C142" s="4">
        <f t="shared" si="15"/>
        <v>4.1842886709260174E-3</v>
      </c>
      <c r="D142" s="4">
        <f t="shared" si="14"/>
        <v>4.6170432173994636E-2</v>
      </c>
    </row>
    <row r="143" spans="1:4" x14ac:dyDescent="0.25">
      <c r="A143" s="3">
        <v>25842</v>
      </c>
      <c r="B143" s="2">
        <v>22.428999999999998</v>
      </c>
      <c r="C143" s="4">
        <f t="shared" si="15"/>
        <v>4.92853622474132E-3</v>
      </c>
      <c r="D143" s="4">
        <f t="shared" ref="D143:D206" si="16">B143/B131-1</f>
        <v>4.6861143523920568E-2</v>
      </c>
    </row>
    <row r="144" spans="1:4" x14ac:dyDescent="0.25">
      <c r="A144" s="3">
        <v>25873</v>
      </c>
      <c r="B144" s="2">
        <v>22.544</v>
      </c>
      <c r="C144" s="4">
        <f t="shared" si="15"/>
        <v>5.1272905613268804E-3</v>
      </c>
      <c r="D144" s="4">
        <f t="shared" si="16"/>
        <v>4.8216859627098207E-2</v>
      </c>
    </row>
    <row r="145" spans="1:4" x14ac:dyDescent="0.25">
      <c r="A145" s="3">
        <v>25903</v>
      </c>
      <c r="B145" s="2">
        <v>22.658000000000001</v>
      </c>
      <c r="C145" s="4">
        <f t="shared" si="15"/>
        <v>5.0567778566359411E-3</v>
      </c>
      <c r="D145" s="4">
        <f t="shared" si="16"/>
        <v>4.9613193125492172E-2</v>
      </c>
    </row>
    <row r="146" spans="1:4" x14ac:dyDescent="0.25">
      <c r="A146" s="3">
        <v>25934</v>
      </c>
      <c r="B146" s="2">
        <v>22.747</v>
      </c>
      <c r="C146" s="4">
        <f t="shared" si="15"/>
        <v>3.9279724600582711E-3</v>
      </c>
      <c r="D146" s="4">
        <f t="shared" si="16"/>
        <v>5.0233159425642882E-2</v>
      </c>
    </row>
    <row r="147" spans="1:4" x14ac:dyDescent="0.25">
      <c r="A147" s="3">
        <v>25965</v>
      </c>
      <c r="B147" s="2">
        <v>22.834</v>
      </c>
      <c r="C147" s="4">
        <f t="shared" si="15"/>
        <v>3.8246801776058437E-3</v>
      </c>
      <c r="D147" s="4">
        <f t="shared" si="16"/>
        <v>5.0225370251126833E-2</v>
      </c>
    </row>
    <row r="148" spans="1:4" x14ac:dyDescent="0.25">
      <c r="A148" s="3">
        <v>25993</v>
      </c>
      <c r="B148" s="2">
        <v>22.907</v>
      </c>
      <c r="C148" s="4">
        <f t="shared" si="15"/>
        <v>3.1969869492862735E-3</v>
      </c>
      <c r="D148" s="4">
        <f t="shared" si="16"/>
        <v>4.9672364019612392E-2</v>
      </c>
    </row>
    <row r="149" spans="1:4" x14ac:dyDescent="0.25">
      <c r="A149" s="3">
        <v>26024</v>
      </c>
      <c r="B149" s="2">
        <v>22.992000000000001</v>
      </c>
      <c r="C149" s="4">
        <f t="shared" si="15"/>
        <v>3.7106561313136055E-3</v>
      </c>
      <c r="D149" s="4">
        <f t="shared" si="16"/>
        <v>4.9431740380665667E-2</v>
      </c>
    </row>
    <row r="150" spans="1:4" x14ac:dyDescent="0.25">
      <c r="A150" s="3">
        <v>26054</v>
      </c>
      <c r="B150" s="2">
        <v>23.093</v>
      </c>
      <c r="C150" s="4">
        <f t="shared" si="15"/>
        <v>4.3928322894919436E-3</v>
      </c>
      <c r="D150" s="4">
        <f t="shared" si="16"/>
        <v>5.0350222869098404E-2</v>
      </c>
    </row>
    <row r="151" spans="1:4" x14ac:dyDescent="0.25">
      <c r="A151" s="3">
        <v>26085</v>
      </c>
      <c r="B151" s="2">
        <v>23.184000000000001</v>
      </c>
      <c r="C151" s="4">
        <f t="shared" si="15"/>
        <v>3.9405880569869378E-3</v>
      </c>
      <c r="D151" s="4">
        <f t="shared" si="16"/>
        <v>5.0666183268376797E-2</v>
      </c>
    </row>
    <row r="152" spans="1:4" x14ac:dyDescent="0.25">
      <c r="A152" s="3">
        <v>26115</v>
      </c>
      <c r="B152" s="2">
        <v>23.273</v>
      </c>
      <c r="C152" s="4">
        <f t="shared" si="15"/>
        <v>3.8388543823326682E-3</v>
      </c>
      <c r="D152" s="4">
        <f t="shared" si="16"/>
        <v>5.0747212063749991E-2</v>
      </c>
    </row>
    <row r="153" spans="1:4" x14ac:dyDescent="0.25">
      <c r="A153" s="3">
        <v>26146</v>
      </c>
      <c r="B153" s="2">
        <v>23.305</v>
      </c>
      <c r="C153" s="4">
        <f t="shared" si="15"/>
        <v>1.3749838869074882E-3</v>
      </c>
      <c r="D153" s="4">
        <f t="shared" si="16"/>
        <v>4.8546747053000994E-2</v>
      </c>
    </row>
    <row r="154" spans="1:4" x14ac:dyDescent="0.25">
      <c r="A154" s="3">
        <v>26177</v>
      </c>
      <c r="B154" s="2">
        <v>23.344000000000001</v>
      </c>
      <c r="C154" s="4">
        <f t="shared" si="15"/>
        <v>1.6734606307660105E-3</v>
      </c>
      <c r="D154" s="4">
        <f t="shared" si="16"/>
        <v>4.5924996639634452E-2</v>
      </c>
    </row>
    <row r="155" spans="1:4" x14ac:dyDescent="0.25">
      <c r="A155" s="3">
        <v>26207</v>
      </c>
      <c r="B155" s="2">
        <v>23.381</v>
      </c>
      <c r="C155" s="4">
        <f t="shared" si="15"/>
        <v>1.5849897189854634E-3</v>
      </c>
      <c r="D155" s="4">
        <f t="shared" si="16"/>
        <v>4.2445048820723308E-2</v>
      </c>
    </row>
    <row r="156" spans="1:4" x14ac:dyDescent="0.25">
      <c r="A156" s="3">
        <v>26238</v>
      </c>
      <c r="B156" s="2">
        <v>23.433</v>
      </c>
      <c r="C156" s="4">
        <f t="shared" si="15"/>
        <v>2.2240280569694182E-3</v>
      </c>
      <c r="D156" s="4">
        <f t="shared" si="16"/>
        <v>3.9433995741660732E-2</v>
      </c>
    </row>
    <row r="157" spans="1:4" x14ac:dyDescent="0.25">
      <c r="A157" s="3">
        <v>26268</v>
      </c>
      <c r="B157" s="2">
        <v>23.507000000000001</v>
      </c>
      <c r="C157" s="4">
        <f t="shared" si="15"/>
        <v>3.1579396577476881E-3</v>
      </c>
      <c r="D157" s="4">
        <f t="shared" si="16"/>
        <v>3.7470209197634441E-2</v>
      </c>
    </row>
    <row r="158" spans="1:4" x14ac:dyDescent="0.25">
      <c r="A158" s="3">
        <v>26299</v>
      </c>
      <c r="B158" s="2">
        <v>23.606999999999999</v>
      </c>
      <c r="C158" s="4">
        <f t="shared" si="15"/>
        <v>4.254051984515117E-3</v>
      </c>
      <c r="D158" s="4">
        <f t="shared" si="16"/>
        <v>3.7807183364839236E-2</v>
      </c>
    </row>
    <row r="159" spans="1:4" x14ac:dyDescent="0.25">
      <c r="A159" s="3">
        <v>26330</v>
      </c>
      <c r="B159" s="2">
        <v>23.670999999999999</v>
      </c>
      <c r="C159" s="4">
        <f t="shared" si="15"/>
        <v>2.7110602787308036E-3</v>
      </c>
      <c r="D159" s="4">
        <f t="shared" si="16"/>
        <v>3.6655864062363097E-2</v>
      </c>
    </row>
    <row r="160" spans="1:4" x14ac:dyDescent="0.25">
      <c r="A160" s="3">
        <v>26359</v>
      </c>
      <c r="B160" s="2">
        <v>23.716999999999999</v>
      </c>
      <c r="C160" s="4">
        <f t="shared" si="15"/>
        <v>1.9433061552109887E-3</v>
      </c>
      <c r="D160" s="4">
        <f t="shared" si="16"/>
        <v>3.5360370192517587E-2</v>
      </c>
    </row>
    <row r="161" spans="1:4" x14ac:dyDescent="0.25">
      <c r="A161" s="3">
        <v>26390</v>
      </c>
      <c r="B161" s="2">
        <v>23.771999999999998</v>
      </c>
      <c r="C161" s="4">
        <f t="shared" si="15"/>
        <v>2.3190116793860849E-3</v>
      </c>
      <c r="D161" s="4">
        <f t="shared" si="16"/>
        <v>3.3924843423799533E-2</v>
      </c>
    </row>
    <row r="162" spans="1:4" x14ac:dyDescent="0.25">
      <c r="A162" s="3">
        <v>26420</v>
      </c>
      <c r="B162" s="2">
        <v>23.827999999999999</v>
      </c>
      <c r="C162" s="4">
        <f t="shared" si="15"/>
        <v>2.3557126030624431E-3</v>
      </c>
      <c r="D162" s="4">
        <f t="shared" si="16"/>
        <v>3.1827826614125421E-2</v>
      </c>
    </row>
    <row r="163" spans="1:4" x14ac:dyDescent="0.25">
      <c r="A163" s="3">
        <v>26451</v>
      </c>
      <c r="B163" s="2">
        <v>23.875</v>
      </c>
      <c r="C163" s="4">
        <f t="shared" si="15"/>
        <v>1.9724693637737101E-3</v>
      </c>
      <c r="D163" s="4">
        <f t="shared" si="16"/>
        <v>2.98050379572119E-2</v>
      </c>
    </row>
    <row r="164" spans="1:4" x14ac:dyDescent="0.25">
      <c r="A164" s="3">
        <v>26481</v>
      </c>
      <c r="B164" s="2">
        <v>23.943999999999999</v>
      </c>
      <c r="C164" s="4">
        <f t="shared" si="15"/>
        <v>2.8900523560209113E-3</v>
      </c>
      <c r="D164" s="4">
        <f t="shared" si="16"/>
        <v>2.8831693378593259E-2</v>
      </c>
    </row>
    <row r="165" spans="1:4" x14ac:dyDescent="0.25">
      <c r="A165" s="3">
        <v>26512</v>
      </c>
      <c r="B165" s="2">
        <v>23.994</v>
      </c>
      <c r="C165" s="4">
        <f t="shared" si="15"/>
        <v>2.0882058135649473E-3</v>
      </c>
      <c r="D165" s="4">
        <f t="shared" si="16"/>
        <v>2.9564471143531446E-2</v>
      </c>
    </row>
    <row r="166" spans="1:4" x14ac:dyDescent="0.25">
      <c r="A166" s="3">
        <v>26543</v>
      </c>
      <c r="B166" s="2">
        <v>24.074999999999999</v>
      </c>
      <c r="C166" s="4">
        <f t="shared" si="15"/>
        <v>3.3758439609903323E-3</v>
      </c>
      <c r="D166" s="4">
        <f t="shared" si="16"/>
        <v>3.1314256339958879E-2</v>
      </c>
    </row>
    <row r="167" spans="1:4" x14ac:dyDescent="0.25">
      <c r="A167" s="3">
        <v>26573</v>
      </c>
      <c r="B167" s="2">
        <v>24.088000000000001</v>
      </c>
      <c r="C167" s="4">
        <f t="shared" si="15"/>
        <v>5.3997923156812178E-4</v>
      </c>
      <c r="D167" s="4">
        <f t="shared" si="16"/>
        <v>3.0238227620717817E-2</v>
      </c>
    </row>
    <row r="168" spans="1:4" x14ac:dyDescent="0.25">
      <c r="A168" s="3">
        <v>26604</v>
      </c>
      <c r="B168" s="2">
        <v>24.152000000000001</v>
      </c>
      <c r="C168" s="4">
        <f t="shared" si="15"/>
        <v>2.6569246097642996E-3</v>
      </c>
      <c r="D168" s="4">
        <f t="shared" si="16"/>
        <v>3.0683224512439766E-2</v>
      </c>
    </row>
    <row r="169" spans="1:4" x14ac:dyDescent="0.25">
      <c r="A169" s="3">
        <v>26634</v>
      </c>
      <c r="B169" s="2">
        <v>24.225000000000001</v>
      </c>
      <c r="C169" s="4">
        <f t="shared" si="15"/>
        <v>3.0225240145744792E-3</v>
      </c>
      <c r="D169" s="4">
        <f t="shared" si="16"/>
        <v>3.0544093248819459E-2</v>
      </c>
    </row>
    <row r="170" spans="1:4" x14ac:dyDescent="0.25">
      <c r="A170" s="3">
        <v>26665</v>
      </c>
      <c r="B170" s="2">
        <v>24.24</v>
      </c>
      <c r="C170" s="4">
        <f t="shared" si="15"/>
        <v>6.1919504643959122E-4</v>
      </c>
      <c r="D170" s="4">
        <f t="shared" si="16"/>
        <v>2.6814080569322662E-2</v>
      </c>
    </row>
    <row r="171" spans="1:4" x14ac:dyDescent="0.25">
      <c r="A171" s="3">
        <v>26696</v>
      </c>
      <c r="B171" s="2">
        <v>24.315999999999999</v>
      </c>
      <c r="C171" s="4">
        <f t="shared" si="15"/>
        <v>3.1353135313532121E-3</v>
      </c>
      <c r="D171" s="4">
        <f t="shared" si="16"/>
        <v>2.7248531958937061E-2</v>
      </c>
    </row>
    <row r="172" spans="1:4" x14ac:dyDescent="0.25">
      <c r="A172" s="3">
        <v>26724</v>
      </c>
      <c r="B172" s="2">
        <v>24.414000000000001</v>
      </c>
      <c r="C172" s="4">
        <f t="shared" si="15"/>
        <v>4.0302681362067716E-3</v>
      </c>
      <c r="D172" s="4">
        <f t="shared" si="16"/>
        <v>2.9388202555129306E-2</v>
      </c>
    </row>
    <row r="173" spans="1:4" x14ac:dyDescent="0.25">
      <c r="A173" s="3">
        <v>26755</v>
      </c>
      <c r="B173" s="2">
        <v>24.556000000000001</v>
      </c>
      <c r="C173" s="4">
        <f t="shared" si="15"/>
        <v>5.816334889817254E-3</v>
      </c>
      <c r="D173" s="4">
        <f t="shared" si="16"/>
        <v>3.2979976442873982E-2</v>
      </c>
    </row>
    <row r="174" spans="1:4" x14ac:dyDescent="0.25">
      <c r="A174" s="3">
        <v>26785</v>
      </c>
      <c r="B174" s="2">
        <v>24.651</v>
      </c>
      <c r="C174" s="4">
        <f t="shared" si="15"/>
        <v>3.8687082586739141E-3</v>
      </c>
      <c r="D174" s="4">
        <f t="shared" si="16"/>
        <v>3.4539197582675873E-2</v>
      </c>
    </row>
    <row r="175" spans="1:4" x14ac:dyDescent="0.25">
      <c r="A175" s="3">
        <v>26816</v>
      </c>
      <c r="B175" s="2">
        <v>24.757000000000001</v>
      </c>
      <c r="C175" s="4">
        <f t="shared" si="15"/>
        <v>4.3000283964140795E-3</v>
      </c>
      <c r="D175" s="4">
        <f t="shared" si="16"/>
        <v>3.6942408376963387E-2</v>
      </c>
    </row>
    <row r="176" spans="1:4" x14ac:dyDescent="0.25">
      <c r="A176" s="3">
        <v>26846</v>
      </c>
      <c r="B176" s="2">
        <v>24.863</v>
      </c>
      <c r="C176" s="4">
        <f t="shared" si="15"/>
        <v>4.2816173203537033E-3</v>
      </c>
      <c r="D176" s="4">
        <f t="shared" si="16"/>
        <v>3.8381222853324459E-2</v>
      </c>
    </row>
    <row r="177" spans="1:4" x14ac:dyDescent="0.25">
      <c r="A177" s="3">
        <v>26877</v>
      </c>
      <c r="B177" s="2">
        <v>24.978999999999999</v>
      </c>
      <c r="C177" s="4">
        <f t="shared" si="15"/>
        <v>4.6655673088524807E-3</v>
      </c>
      <c r="D177" s="4">
        <f t="shared" si="16"/>
        <v>4.1051929649079E-2</v>
      </c>
    </row>
    <row r="178" spans="1:4" x14ac:dyDescent="0.25">
      <c r="A178" s="3">
        <v>26908</v>
      </c>
      <c r="B178" s="2">
        <v>25.105</v>
      </c>
      <c r="C178" s="4">
        <f t="shared" si="15"/>
        <v>5.0442371592138713E-3</v>
      </c>
      <c r="D178" s="4">
        <f t="shared" si="16"/>
        <v>4.278296988577357E-2</v>
      </c>
    </row>
    <row r="179" spans="1:4" x14ac:dyDescent="0.25">
      <c r="A179" s="3">
        <v>26938</v>
      </c>
      <c r="B179" s="2">
        <v>25.202000000000002</v>
      </c>
      <c r="C179" s="4">
        <f t="shared" si="15"/>
        <v>3.8637721569410033E-3</v>
      </c>
      <c r="D179" s="4">
        <f t="shared" si="16"/>
        <v>4.6247093988708077E-2</v>
      </c>
    </row>
    <row r="180" spans="1:4" x14ac:dyDescent="0.25">
      <c r="A180" s="3">
        <v>26969</v>
      </c>
      <c r="B180" s="2">
        <v>25.324000000000002</v>
      </c>
      <c r="C180" s="4">
        <f t="shared" si="15"/>
        <v>4.8408856439965398E-3</v>
      </c>
      <c r="D180" s="4">
        <f t="shared" si="16"/>
        <v>4.852600198741297E-2</v>
      </c>
    </row>
    <row r="181" spans="1:4" x14ac:dyDescent="0.25">
      <c r="A181" s="3">
        <v>26999</v>
      </c>
      <c r="B181" s="2">
        <v>25.463999999999999</v>
      </c>
      <c r="C181" s="4">
        <f t="shared" si="15"/>
        <v>5.5283525509397524E-3</v>
      </c>
      <c r="D181" s="4">
        <f t="shared" si="16"/>
        <v>5.1145510835913122E-2</v>
      </c>
    </row>
    <row r="182" spans="1:4" x14ac:dyDescent="0.25">
      <c r="A182" s="3">
        <v>27030</v>
      </c>
      <c r="B182" s="2">
        <v>25.588999999999999</v>
      </c>
      <c r="C182" s="4">
        <f t="shared" si="15"/>
        <v>4.9088909833490124E-3</v>
      </c>
      <c r="D182" s="4">
        <f t="shared" si="16"/>
        <v>5.5651815181518183E-2</v>
      </c>
    </row>
    <row r="183" spans="1:4" x14ac:dyDescent="0.25">
      <c r="A183" s="3">
        <v>27061</v>
      </c>
      <c r="B183" s="2">
        <v>25.753</v>
      </c>
      <c r="C183" s="4">
        <f t="shared" si="15"/>
        <v>6.4090038688500162E-3</v>
      </c>
      <c r="D183" s="4">
        <f t="shared" si="16"/>
        <v>5.9096890936009228E-2</v>
      </c>
    </row>
    <row r="184" spans="1:4" x14ac:dyDescent="0.25">
      <c r="A184" s="3">
        <v>27089</v>
      </c>
      <c r="B184" s="2">
        <v>25.952999999999999</v>
      </c>
      <c r="C184" s="4">
        <f t="shared" si="15"/>
        <v>7.7660855046013388E-3</v>
      </c>
      <c r="D184" s="4">
        <f t="shared" si="16"/>
        <v>6.3037601376259467E-2</v>
      </c>
    </row>
    <row r="185" spans="1:4" x14ac:dyDescent="0.25">
      <c r="A185" s="3">
        <v>27120</v>
      </c>
      <c r="B185" s="2">
        <v>26.146999999999998</v>
      </c>
      <c r="C185" s="4">
        <f t="shared" si="15"/>
        <v>7.4750510538279524E-3</v>
      </c>
      <c r="D185" s="4">
        <f t="shared" si="16"/>
        <v>6.4790682521583154E-2</v>
      </c>
    </row>
    <row r="186" spans="1:4" x14ac:dyDescent="0.25">
      <c r="A186" s="3">
        <v>27150</v>
      </c>
      <c r="B186" s="2">
        <v>26.398</v>
      </c>
      <c r="C186" s="4">
        <f t="shared" si="15"/>
        <v>9.5995716525796304E-3</v>
      </c>
      <c r="D186" s="4">
        <f t="shared" si="16"/>
        <v>7.0869335929576893E-2</v>
      </c>
    </row>
    <row r="187" spans="1:4" x14ac:dyDescent="0.25">
      <c r="A187" s="3">
        <v>27181</v>
      </c>
      <c r="B187" s="2">
        <v>26.67</v>
      </c>
      <c r="C187" s="4">
        <f t="shared" si="15"/>
        <v>1.0303810894764842E-2</v>
      </c>
      <c r="D187" s="4">
        <f t="shared" si="16"/>
        <v>7.7271074847517829E-2</v>
      </c>
    </row>
    <row r="188" spans="1:4" x14ac:dyDescent="0.25">
      <c r="A188" s="3">
        <v>27211</v>
      </c>
      <c r="B188" s="2">
        <v>26.905999999999999</v>
      </c>
      <c r="C188" s="4">
        <f t="shared" si="15"/>
        <v>8.8488938882638202E-3</v>
      </c>
      <c r="D188" s="4">
        <f t="shared" si="16"/>
        <v>8.217029320677316E-2</v>
      </c>
    </row>
    <row r="189" spans="1:4" x14ac:dyDescent="0.25">
      <c r="A189" s="3">
        <v>27242</v>
      </c>
      <c r="B189" s="2">
        <v>27.164999999999999</v>
      </c>
      <c r="C189" s="4">
        <f t="shared" si="15"/>
        <v>9.6261057013304896E-3</v>
      </c>
      <c r="D189" s="4">
        <f t="shared" si="16"/>
        <v>8.7513511349533557E-2</v>
      </c>
    </row>
    <row r="190" spans="1:4" x14ac:dyDescent="0.25">
      <c r="A190" s="3">
        <v>27273</v>
      </c>
      <c r="B190" s="2">
        <v>27.408999999999999</v>
      </c>
      <c r="C190" s="4">
        <f t="shared" si="15"/>
        <v>8.9821461439352213E-3</v>
      </c>
      <c r="D190" s="4">
        <f t="shared" si="16"/>
        <v>9.1774546903007348E-2</v>
      </c>
    </row>
    <row r="191" spans="1:4" x14ac:dyDescent="0.25">
      <c r="A191" s="3">
        <v>27303</v>
      </c>
      <c r="B191" s="2">
        <v>27.623000000000001</v>
      </c>
      <c r="C191" s="4">
        <f t="shared" si="15"/>
        <v>7.8076544200811338E-3</v>
      </c>
      <c r="D191" s="4">
        <f t="shared" si="16"/>
        <v>9.6063804459963542E-2</v>
      </c>
    </row>
    <row r="192" spans="1:4" x14ac:dyDescent="0.25">
      <c r="A192" s="3">
        <v>27334</v>
      </c>
      <c r="B192" s="2">
        <v>27.824999999999999</v>
      </c>
      <c r="C192" s="4">
        <f t="shared" si="15"/>
        <v>7.3127466241900141E-3</v>
      </c>
      <c r="D192" s="4">
        <f t="shared" si="16"/>
        <v>9.8760069499289171E-2</v>
      </c>
    </row>
    <row r="193" spans="1:4" x14ac:dyDescent="0.25">
      <c r="A193" s="3">
        <v>27364</v>
      </c>
      <c r="B193" s="2">
        <v>28.021000000000001</v>
      </c>
      <c r="C193" s="4">
        <f t="shared" si="15"/>
        <v>7.0440251572327917E-3</v>
      </c>
      <c r="D193" s="4">
        <f t="shared" si="16"/>
        <v>0.10041627395538799</v>
      </c>
    </row>
    <row r="194" spans="1:4" x14ac:dyDescent="0.25">
      <c r="A194" s="3">
        <v>27395</v>
      </c>
      <c r="B194" s="2">
        <v>28.184999999999999</v>
      </c>
      <c r="C194" s="4">
        <f t="shared" si="15"/>
        <v>5.852753292173718E-3</v>
      </c>
      <c r="D194" s="4">
        <f t="shared" si="16"/>
        <v>0.10144984172886784</v>
      </c>
    </row>
    <row r="195" spans="1:4" x14ac:dyDescent="0.25">
      <c r="A195" s="3">
        <v>27426</v>
      </c>
      <c r="B195" s="2">
        <v>28.384</v>
      </c>
      <c r="C195" s="4">
        <f t="shared" si="15"/>
        <v>7.0604931701259144E-3</v>
      </c>
      <c r="D195" s="4">
        <f t="shared" si="16"/>
        <v>0.10216285481303156</v>
      </c>
    </row>
    <row r="196" spans="1:4" x14ac:dyDescent="0.25">
      <c r="A196" s="3">
        <v>27454</v>
      </c>
      <c r="B196" s="2">
        <v>28.533000000000001</v>
      </c>
      <c r="C196" s="4">
        <f t="shared" ref="C196:C259" si="17">B196/B195-1</f>
        <v>5.2494363021420298E-3</v>
      </c>
      <c r="D196" s="4">
        <f t="shared" si="16"/>
        <v>9.9410472777713643E-2</v>
      </c>
    </row>
    <row r="197" spans="1:4" x14ac:dyDescent="0.25">
      <c r="A197" s="3">
        <v>27485</v>
      </c>
      <c r="B197" s="2">
        <v>28.670999999999999</v>
      </c>
      <c r="C197" s="4">
        <f t="shared" si="17"/>
        <v>4.8365050993586234E-3</v>
      </c>
      <c r="D197" s="4">
        <f t="shared" si="16"/>
        <v>9.6531150801239196E-2</v>
      </c>
    </row>
    <row r="198" spans="1:4" x14ac:dyDescent="0.25">
      <c r="A198" s="3">
        <v>27515</v>
      </c>
      <c r="B198" s="2">
        <v>28.792999999999999</v>
      </c>
      <c r="C198" s="4">
        <f t="shared" si="17"/>
        <v>4.2551707300060304E-3</v>
      </c>
      <c r="D198" s="4">
        <f t="shared" si="16"/>
        <v>9.0726570194711753E-2</v>
      </c>
    </row>
    <row r="199" spans="1:4" x14ac:dyDescent="0.25">
      <c r="A199" s="3">
        <v>27546</v>
      </c>
      <c r="B199" s="2">
        <v>28.933</v>
      </c>
      <c r="C199" s="4">
        <f t="shared" si="17"/>
        <v>4.8622929184176655E-3</v>
      </c>
      <c r="D199" s="4">
        <f t="shared" si="16"/>
        <v>8.4851893513310683E-2</v>
      </c>
    </row>
    <row r="200" spans="1:4" x14ac:dyDescent="0.25">
      <c r="A200" s="3">
        <v>27576</v>
      </c>
      <c r="B200" s="2">
        <v>29.111999999999998</v>
      </c>
      <c r="C200" s="4">
        <f t="shared" si="17"/>
        <v>6.1867072201291506E-3</v>
      </c>
      <c r="D200" s="4">
        <f t="shared" si="16"/>
        <v>8.198914740206642E-2</v>
      </c>
    </row>
    <row r="201" spans="1:4" x14ac:dyDescent="0.25">
      <c r="A201" s="3">
        <v>27607</v>
      </c>
      <c r="B201" s="2">
        <v>29.212</v>
      </c>
      <c r="C201" s="4">
        <f t="shared" si="17"/>
        <v>3.4350096180268963E-3</v>
      </c>
      <c r="D201" s="4">
        <f t="shared" si="16"/>
        <v>7.5354316215718864E-2</v>
      </c>
    </row>
    <row r="202" spans="1:4" x14ac:dyDescent="0.25">
      <c r="A202" s="3">
        <v>27638</v>
      </c>
      <c r="B202" s="2">
        <v>29.370999999999999</v>
      </c>
      <c r="C202" s="4">
        <f t="shared" si="17"/>
        <v>5.4429686430232938E-3</v>
      </c>
      <c r="D202" s="4">
        <f t="shared" si="16"/>
        <v>7.158232697289213E-2</v>
      </c>
    </row>
    <row r="203" spans="1:4" x14ac:dyDescent="0.25">
      <c r="A203" s="3">
        <v>27668</v>
      </c>
      <c r="B203" s="2">
        <v>29.516999999999999</v>
      </c>
      <c r="C203" s="4">
        <f t="shared" si="17"/>
        <v>4.9708896530591407E-3</v>
      </c>
      <c r="D203" s="4">
        <f t="shared" si="16"/>
        <v>6.856605003077143E-2</v>
      </c>
    </row>
    <row r="204" spans="1:4" x14ac:dyDescent="0.25">
      <c r="A204" s="3">
        <v>27699</v>
      </c>
      <c r="B204" s="2">
        <v>29.713000000000001</v>
      </c>
      <c r="C204" s="4">
        <f t="shared" si="17"/>
        <v>6.6402412169259684E-3</v>
      </c>
      <c r="D204" s="4">
        <f t="shared" si="16"/>
        <v>6.7852650494159894E-2</v>
      </c>
    </row>
    <row r="205" spans="1:4" x14ac:dyDescent="0.25">
      <c r="A205" s="3">
        <v>27729</v>
      </c>
      <c r="B205" s="2">
        <v>29.893000000000001</v>
      </c>
      <c r="C205" s="4">
        <f t="shared" si="17"/>
        <v>6.0579544307206579E-3</v>
      </c>
      <c r="D205" s="4">
        <f t="shared" si="16"/>
        <v>6.6807037578958672E-2</v>
      </c>
    </row>
    <row r="206" spans="1:4" x14ac:dyDescent="0.25">
      <c r="A206" s="3">
        <v>27760</v>
      </c>
      <c r="B206" s="2">
        <v>30.045999999999999</v>
      </c>
      <c r="C206" s="4">
        <f t="shared" si="17"/>
        <v>5.1182551098918339E-3</v>
      </c>
      <c r="D206" s="4">
        <f t="shared" si="16"/>
        <v>6.6028029093489371E-2</v>
      </c>
    </row>
    <row r="207" spans="1:4" x14ac:dyDescent="0.25">
      <c r="A207" s="3">
        <v>27791</v>
      </c>
      <c r="B207" s="2">
        <v>30.166</v>
      </c>
      <c r="C207" s="4">
        <f t="shared" si="17"/>
        <v>3.993876056713086E-3</v>
      </c>
      <c r="D207" s="4">
        <f t="shared" ref="D207:D270" si="18">B207/B195-1</f>
        <v>6.2781848928973982E-2</v>
      </c>
    </row>
    <row r="208" spans="1:4" x14ac:dyDescent="0.25">
      <c r="A208" s="3">
        <v>27820</v>
      </c>
      <c r="B208" s="2">
        <v>30.265999999999998</v>
      </c>
      <c r="C208" s="4">
        <f t="shared" si="17"/>
        <v>3.3149903865277164E-3</v>
      </c>
      <c r="D208" s="4">
        <f t="shared" si="18"/>
        <v>6.0736690849191977E-2</v>
      </c>
    </row>
    <row r="209" spans="1:4" x14ac:dyDescent="0.25">
      <c r="A209" s="3">
        <v>27851</v>
      </c>
      <c r="B209" s="2">
        <v>30.384</v>
      </c>
      <c r="C209" s="4">
        <f t="shared" si="17"/>
        <v>3.8987642899623864E-3</v>
      </c>
      <c r="D209" s="4">
        <f t="shared" si="18"/>
        <v>5.9746782463116155E-2</v>
      </c>
    </row>
    <row r="210" spans="1:4" x14ac:dyDescent="0.25">
      <c r="A210" s="3">
        <v>27881</v>
      </c>
      <c r="B210" s="2">
        <v>30.527000000000001</v>
      </c>
      <c r="C210" s="4">
        <f t="shared" si="17"/>
        <v>4.7064244339125594E-3</v>
      </c>
      <c r="D210" s="4">
        <f t="shared" si="18"/>
        <v>6.0222970860973168E-2</v>
      </c>
    </row>
    <row r="211" spans="1:4" x14ac:dyDescent="0.25">
      <c r="A211" s="3">
        <v>27912</v>
      </c>
      <c r="B211" s="2">
        <v>30.651</v>
      </c>
      <c r="C211" s="4">
        <f t="shared" si="17"/>
        <v>4.0619779211845675E-3</v>
      </c>
      <c r="D211" s="4">
        <f t="shared" si="18"/>
        <v>5.9378564269173539E-2</v>
      </c>
    </row>
    <row r="212" spans="1:4" x14ac:dyDescent="0.25">
      <c r="A212" s="3">
        <v>27942</v>
      </c>
      <c r="B212" s="2">
        <v>30.82</v>
      </c>
      <c r="C212" s="4">
        <f t="shared" si="17"/>
        <v>5.5136863397604596E-3</v>
      </c>
      <c r="D212" s="4">
        <f t="shared" si="18"/>
        <v>5.8669964275900099E-2</v>
      </c>
    </row>
    <row r="213" spans="1:4" x14ac:dyDescent="0.25">
      <c r="A213" s="3">
        <v>27973</v>
      </c>
      <c r="B213" s="2">
        <v>30.997</v>
      </c>
      <c r="C213" s="4">
        <f t="shared" si="17"/>
        <v>5.7430240103828467E-3</v>
      </c>
      <c r="D213" s="4">
        <f t="shared" si="18"/>
        <v>6.1105025332055307E-2</v>
      </c>
    </row>
    <row r="214" spans="1:4" x14ac:dyDescent="0.25">
      <c r="A214" s="3">
        <v>28004</v>
      </c>
      <c r="B214" s="2">
        <v>31.178999999999998</v>
      </c>
      <c r="C214" s="4">
        <f t="shared" si="17"/>
        <v>5.8715359550924884E-3</v>
      </c>
      <c r="D214" s="4">
        <f t="shared" si="18"/>
        <v>6.155731844336243E-2</v>
      </c>
    </row>
    <row r="215" spans="1:4" x14ac:dyDescent="0.25">
      <c r="A215" s="3">
        <v>28034</v>
      </c>
      <c r="B215" s="2">
        <v>31.332000000000001</v>
      </c>
      <c r="C215" s="4">
        <f t="shared" si="17"/>
        <v>4.9071490426249031E-3</v>
      </c>
      <c r="D215" s="4">
        <f t="shared" si="18"/>
        <v>6.1489988820002006E-2</v>
      </c>
    </row>
    <row r="216" spans="1:4" x14ac:dyDescent="0.25">
      <c r="A216" s="3">
        <v>28065</v>
      </c>
      <c r="B216" s="2">
        <v>31.475000000000001</v>
      </c>
      <c r="C216" s="4">
        <f t="shared" si="17"/>
        <v>4.564024001021405E-3</v>
      </c>
      <c r="D216" s="4">
        <f t="shared" si="18"/>
        <v>5.9300642816275673E-2</v>
      </c>
    </row>
    <row r="217" spans="1:4" x14ac:dyDescent="0.25">
      <c r="A217" s="3">
        <v>28095</v>
      </c>
      <c r="B217" s="2">
        <v>31.645</v>
      </c>
      <c r="C217" s="4">
        <f t="shared" si="17"/>
        <v>5.4011119936456797E-3</v>
      </c>
      <c r="D217" s="4">
        <f t="shared" si="18"/>
        <v>5.8609038905429234E-2</v>
      </c>
    </row>
    <row r="218" spans="1:4" x14ac:dyDescent="0.25">
      <c r="A218" s="3">
        <v>28126</v>
      </c>
      <c r="B218" s="2">
        <v>31.838000000000001</v>
      </c>
      <c r="C218" s="4">
        <f t="shared" si="17"/>
        <v>6.0989097803760828E-3</v>
      </c>
      <c r="D218" s="4">
        <f t="shared" si="18"/>
        <v>5.9641882446914707E-2</v>
      </c>
    </row>
    <row r="219" spans="1:4" x14ac:dyDescent="0.25">
      <c r="A219" s="3">
        <v>28157</v>
      </c>
      <c r="B219" s="2">
        <v>32.033000000000001</v>
      </c>
      <c r="C219" s="4">
        <f t="shared" si="17"/>
        <v>6.1247565801871851E-3</v>
      </c>
      <c r="D219" s="4">
        <f t="shared" si="18"/>
        <v>6.1890870516475571E-2</v>
      </c>
    </row>
    <row r="220" spans="1:4" x14ac:dyDescent="0.25">
      <c r="A220" s="3">
        <v>28185</v>
      </c>
      <c r="B220" s="2">
        <v>32.168999999999997</v>
      </c>
      <c r="C220" s="4">
        <f t="shared" si="17"/>
        <v>4.2456217026189957E-3</v>
      </c>
      <c r="D220" s="4">
        <f t="shared" si="18"/>
        <v>6.2875834269477293E-2</v>
      </c>
    </row>
    <row r="221" spans="1:4" x14ac:dyDescent="0.25">
      <c r="A221" s="3">
        <v>28216</v>
      </c>
      <c r="B221" s="2">
        <v>32.329000000000001</v>
      </c>
      <c r="C221" s="4">
        <f t="shared" si="17"/>
        <v>4.9737324753647005E-3</v>
      </c>
      <c r="D221" s="4">
        <f t="shared" si="18"/>
        <v>6.4013954713006749E-2</v>
      </c>
    </row>
    <row r="222" spans="1:4" x14ac:dyDescent="0.25">
      <c r="A222" s="3">
        <v>28246</v>
      </c>
      <c r="B222" s="2">
        <v>32.494</v>
      </c>
      <c r="C222" s="4">
        <f t="shared" si="17"/>
        <v>5.1037767948280965E-3</v>
      </c>
      <c r="D222" s="4">
        <f t="shared" si="18"/>
        <v>6.4434762669112633E-2</v>
      </c>
    </row>
    <row r="223" spans="1:4" x14ac:dyDescent="0.25">
      <c r="A223" s="3">
        <v>28277</v>
      </c>
      <c r="B223" s="2">
        <v>32.686999999999998</v>
      </c>
      <c r="C223" s="4">
        <f t="shared" si="17"/>
        <v>5.9395580722594321E-3</v>
      </c>
      <c r="D223" s="4">
        <f t="shared" si="18"/>
        <v>6.6425238980783563E-2</v>
      </c>
    </row>
    <row r="224" spans="1:4" x14ac:dyDescent="0.25">
      <c r="A224" s="3">
        <v>28307</v>
      </c>
      <c r="B224" s="2">
        <v>32.89</v>
      </c>
      <c r="C224" s="4">
        <f t="shared" si="17"/>
        <v>6.2104200446662094E-3</v>
      </c>
      <c r="D224" s="4">
        <f t="shared" si="18"/>
        <v>6.7164179104477695E-2</v>
      </c>
    </row>
    <row r="225" spans="1:4" x14ac:dyDescent="0.25">
      <c r="A225" s="3">
        <v>28338</v>
      </c>
      <c r="B225" s="2">
        <v>33.051000000000002</v>
      </c>
      <c r="C225" s="4">
        <f t="shared" si="17"/>
        <v>4.8951048951049181E-3</v>
      </c>
      <c r="D225" s="4">
        <f t="shared" si="18"/>
        <v>6.6264477207471861E-2</v>
      </c>
    </row>
    <row r="226" spans="1:4" x14ac:dyDescent="0.25">
      <c r="A226" s="3">
        <v>28369</v>
      </c>
      <c r="B226" s="2">
        <v>33.19</v>
      </c>
      <c r="C226" s="4">
        <f t="shared" si="17"/>
        <v>4.2056216150796466E-3</v>
      </c>
      <c r="D226" s="4">
        <f t="shared" si="18"/>
        <v>6.4498540684434946E-2</v>
      </c>
    </row>
    <row r="227" spans="1:4" x14ac:dyDescent="0.25">
      <c r="A227" s="3">
        <v>28399</v>
      </c>
      <c r="B227" s="2">
        <v>33.350999999999999</v>
      </c>
      <c r="C227" s="4">
        <f t="shared" si="17"/>
        <v>4.8508586923772246E-3</v>
      </c>
      <c r="D227" s="4">
        <f t="shared" si="18"/>
        <v>6.4438912294140227E-2</v>
      </c>
    </row>
    <row r="228" spans="1:4" x14ac:dyDescent="0.25">
      <c r="A228" s="3">
        <v>28430</v>
      </c>
      <c r="B228" s="2">
        <v>33.524000000000001</v>
      </c>
      <c r="C228" s="4">
        <f t="shared" si="17"/>
        <v>5.1872507570986937E-3</v>
      </c>
      <c r="D228" s="4">
        <f t="shared" si="18"/>
        <v>6.5099285146942076E-2</v>
      </c>
    </row>
    <row r="229" spans="1:4" x14ac:dyDescent="0.25">
      <c r="A229" s="3">
        <v>28460</v>
      </c>
      <c r="B229" s="2">
        <v>33.697000000000003</v>
      </c>
      <c r="C229" s="4">
        <f t="shared" si="17"/>
        <v>5.1604820427157971E-3</v>
      </c>
      <c r="D229" s="4">
        <f t="shared" si="18"/>
        <v>6.4844367198609643E-2</v>
      </c>
    </row>
    <row r="230" spans="1:4" x14ac:dyDescent="0.25">
      <c r="A230" s="3">
        <v>28491</v>
      </c>
      <c r="B230" s="2">
        <v>33.899000000000001</v>
      </c>
      <c r="C230" s="4">
        <f t="shared" si="17"/>
        <v>5.9945989257204069E-3</v>
      </c>
      <c r="D230" s="4">
        <f t="shared" si="18"/>
        <v>6.473396570136325E-2</v>
      </c>
    </row>
    <row r="231" spans="1:4" x14ac:dyDescent="0.25">
      <c r="A231" s="3">
        <v>28522</v>
      </c>
      <c r="B231" s="2">
        <v>34.029000000000003</v>
      </c>
      <c r="C231" s="4">
        <f t="shared" si="17"/>
        <v>3.8349213841117891E-3</v>
      </c>
      <c r="D231" s="4">
        <f t="shared" si="18"/>
        <v>6.2310742047263723E-2</v>
      </c>
    </row>
    <row r="232" spans="1:4" x14ac:dyDescent="0.25">
      <c r="A232" s="3">
        <v>28550</v>
      </c>
      <c r="B232" s="2">
        <v>34.213000000000001</v>
      </c>
      <c r="C232" s="4">
        <f t="shared" si="17"/>
        <v>5.4071527226775551E-3</v>
      </c>
      <c r="D232" s="4">
        <f t="shared" si="18"/>
        <v>6.3539432372781368E-2</v>
      </c>
    </row>
    <row r="233" spans="1:4" x14ac:dyDescent="0.25">
      <c r="A233" s="3">
        <v>28581</v>
      </c>
      <c r="B233" s="2">
        <v>34.435000000000002</v>
      </c>
      <c r="C233" s="4">
        <f t="shared" si="17"/>
        <v>6.4887615818549627E-3</v>
      </c>
      <c r="D233" s="4">
        <f t="shared" si="18"/>
        <v>6.5142751090352391E-2</v>
      </c>
    </row>
    <row r="234" spans="1:4" x14ac:dyDescent="0.25">
      <c r="A234" s="3">
        <v>28611</v>
      </c>
      <c r="B234" s="2">
        <v>34.637</v>
      </c>
      <c r="C234" s="4">
        <f t="shared" si="17"/>
        <v>5.8661245825468722E-3</v>
      </c>
      <c r="D234" s="4">
        <f t="shared" si="18"/>
        <v>6.5950637040684379E-2</v>
      </c>
    </row>
    <row r="235" spans="1:4" x14ac:dyDescent="0.25">
      <c r="A235" s="3">
        <v>28642</v>
      </c>
      <c r="B235" s="2">
        <v>34.831000000000003</v>
      </c>
      <c r="C235" s="4">
        <f t="shared" si="17"/>
        <v>5.600946964229081E-3</v>
      </c>
      <c r="D235" s="4">
        <f t="shared" si="18"/>
        <v>6.5591825496374767E-2</v>
      </c>
    </row>
    <row r="236" spans="1:4" x14ac:dyDescent="0.25">
      <c r="A236" s="3">
        <v>28672</v>
      </c>
      <c r="B236" s="2">
        <v>35.034999999999997</v>
      </c>
      <c r="C236" s="4">
        <f t="shared" si="17"/>
        <v>5.8568516551344985E-3</v>
      </c>
      <c r="D236" s="4">
        <f t="shared" si="18"/>
        <v>6.5217391304347672E-2</v>
      </c>
    </row>
    <row r="237" spans="1:4" x14ac:dyDescent="0.25">
      <c r="A237" s="3">
        <v>28703</v>
      </c>
      <c r="B237" s="2">
        <v>35.223999999999997</v>
      </c>
      <c r="C237" s="4">
        <f t="shared" si="17"/>
        <v>5.3946053946054562E-3</v>
      </c>
      <c r="D237" s="4">
        <f t="shared" si="18"/>
        <v>6.5746876040059243E-2</v>
      </c>
    </row>
    <row r="238" spans="1:4" x14ac:dyDescent="0.25">
      <c r="A238" s="3">
        <v>28734</v>
      </c>
      <c r="B238" s="2">
        <v>35.426000000000002</v>
      </c>
      <c r="C238" s="4">
        <f t="shared" si="17"/>
        <v>5.7347263229616807E-3</v>
      </c>
      <c r="D238" s="4">
        <f t="shared" si="18"/>
        <v>6.7369689665562005E-2</v>
      </c>
    </row>
    <row r="239" spans="1:4" x14ac:dyDescent="0.25">
      <c r="A239" s="3">
        <v>28764</v>
      </c>
      <c r="B239" s="2">
        <v>35.686</v>
      </c>
      <c r="C239" s="4">
        <f t="shared" si="17"/>
        <v>7.3392423643650062E-3</v>
      </c>
      <c r="D239" s="4">
        <f t="shared" si="18"/>
        <v>7.0012893166621737E-2</v>
      </c>
    </row>
    <row r="240" spans="1:4" x14ac:dyDescent="0.25">
      <c r="A240" s="3">
        <v>28795</v>
      </c>
      <c r="B240" s="2">
        <v>35.878</v>
      </c>
      <c r="C240" s="4">
        <f t="shared" si="17"/>
        <v>5.3802611668440914E-3</v>
      </c>
      <c r="D240" s="4">
        <f t="shared" si="18"/>
        <v>7.0218351032096393E-2</v>
      </c>
    </row>
    <row r="241" spans="1:4" x14ac:dyDescent="0.25">
      <c r="A241" s="3">
        <v>28825</v>
      </c>
      <c r="B241" s="2">
        <v>36.018000000000001</v>
      </c>
      <c r="C241" s="4">
        <f t="shared" si="17"/>
        <v>3.9021127153129331E-3</v>
      </c>
      <c r="D241" s="4">
        <f t="shared" si="18"/>
        <v>6.8878535181173373E-2</v>
      </c>
    </row>
    <row r="242" spans="1:4" x14ac:dyDescent="0.25">
      <c r="A242" s="3">
        <v>28856</v>
      </c>
      <c r="B242" s="2">
        <v>36.203000000000003</v>
      </c>
      <c r="C242" s="4">
        <f t="shared" si="17"/>
        <v>5.136320728524657E-3</v>
      </c>
      <c r="D242" s="4">
        <f t="shared" si="18"/>
        <v>6.7966606684563002E-2</v>
      </c>
    </row>
    <row r="243" spans="1:4" x14ac:dyDescent="0.25">
      <c r="A243" s="3">
        <v>28887</v>
      </c>
      <c r="B243" s="2">
        <v>36.320999999999998</v>
      </c>
      <c r="C243" s="4">
        <f t="shared" si="17"/>
        <v>3.259398392398305E-3</v>
      </c>
      <c r="D243" s="4">
        <f t="shared" si="18"/>
        <v>6.7354315436833012E-2</v>
      </c>
    </row>
    <row r="244" spans="1:4" x14ac:dyDescent="0.25">
      <c r="A244" s="3">
        <v>28915</v>
      </c>
      <c r="B244" s="2">
        <v>36.53</v>
      </c>
      <c r="C244" s="4">
        <f t="shared" si="17"/>
        <v>5.7542468544369285E-3</v>
      </c>
      <c r="D244" s="4">
        <f t="shared" si="18"/>
        <v>6.7722795428638349E-2</v>
      </c>
    </row>
    <row r="245" spans="1:4" x14ac:dyDescent="0.25">
      <c r="A245" s="3">
        <v>28946</v>
      </c>
      <c r="B245" s="2">
        <v>36.866999999999997</v>
      </c>
      <c r="C245" s="4">
        <f t="shared" si="17"/>
        <v>9.2252942786750225E-3</v>
      </c>
      <c r="D245" s="4">
        <f t="shared" si="18"/>
        <v>7.0625816756207271E-2</v>
      </c>
    </row>
    <row r="246" spans="1:4" x14ac:dyDescent="0.25">
      <c r="A246" s="3">
        <v>28976</v>
      </c>
      <c r="B246" s="2">
        <v>37.186999999999998</v>
      </c>
      <c r="C246" s="4">
        <f t="shared" si="17"/>
        <v>8.6798491876203254E-3</v>
      </c>
      <c r="D246" s="4">
        <f t="shared" si="18"/>
        <v>7.3620694632906991E-2</v>
      </c>
    </row>
    <row r="247" spans="1:4" x14ac:dyDescent="0.25">
      <c r="A247" s="3">
        <v>29007</v>
      </c>
      <c r="B247" s="2">
        <v>37.396000000000001</v>
      </c>
      <c r="C247" s="4">
        <f t="shared" si="17"/>
        <v>5.6202436335279771E-3</v>
      </c>
      <c r="D247" s="4">
        <f t="shared" si="18"/>
        <v>7.3641296546180124E-2</v>
      </c>
    </row>
    <row r="248" spans="1:4" x14ac:dyDescent="0.25">
      <c r="A248" s="3">
        <v>29037</v>
      </c>
      <c r="B248" s="2">
        <v>37.582999999999998</v>
      </c>
      <c r="C248" s="4">
        <f t="shared" si="17"/>
        <v>5.0005348165578223E-3</v>
      </c>
      <c r="D248" s="4">
        <f t="shared" si="18"/>
        <v>7.2727272727272751E-2</v>
      </c>
    </row>
    <row r="249" spans="1:4" x14ac:dyDescent="0.25">
      <c r="A249" s="3">
        <v>29068</v>
      </c>
      <c r="B249" s="2">
        <v>37.832999999999998</v>
      </c>
      <c r="C249" s="4">
        <f t="shared" si="17"/>
        <v>6.6519436979486368E-3</v>
      </c>
      <c r="D249" s="4">
        <f t="shared" si="18"/>
        <v>7.4068816715875618E-2</v>
      </c>
    </row>
    <row r="250" spans="1:4" x14ac:dyDescent="0.25">
      <c r="A250" s="3">
        <v>29099</v>
      </c>
      <c r="B250" s="2">
        <v>38.091000000000001</v>
      </c>
      <c r="C250" s="4">
        <f t="shared" si="17"/>
        <v>6.8194433431132406E-3</v>
      </c>
      <c r="D250" s="4">
        <f t="shared" si="18"/>
        <v>7.5227234234742868E-2</v>
      </c>
    </row>
    <row r="251" spans="1:4" x14ac:dyDescent="0.25">
      <c r="A251" s="3">
        <v>29129</v>
      </c>
      <c r="B251" s="2">
        <v>38.369</v>
      </c>
      <c r="C251" s="4">
        <f t="shared" si="17"/>
        <v>7.2983119372029837E-3</v>
      </c>
      <c r="D251" s="4">
        <f t="shared" si="18"/>
        <v>7.5183545367931481E-2</v>
      </c>
    </row>
    <row r="252" spans="1:4" x14ac:dyDescent="0.25">
      <c r="A252" s="3">
        <v>29160</v>
      </c>
      <c r="B252" s="2">
        <v>38.615000000000002</v>
      </c>
      <c r="C252" s="4">
        <f t="shared" si="17"/>
        <v>6.411425890693101E-3</v>
      </c>
      <c r="D252" s="4">
        <f t="shared" si="18"/>
        <v>7.6286303584369275E-2</v>
      </c>
    </row>
    <row r="253" spans="1:4" x14ac:dyDescent="0.25">
      <c r="A253" s="3">
        <v>29190</v>
      </c>
      <c r="B253" s="2">
        <v>38.892000000000003</v>
      </c>
      <c r="C253" s="4">
        <f t="shared" si="17"/>
        <v>7.1733782208986963E-3</v>
      </c>
      <c r="D253" s="4">
        <f t="shared" si="18"/>
        <v>7.9793436615025914E-2</v>
      </c>
    </row>
    <row r="254" spans="1:4" x14ac:dyDescent="0.25">
      <c r="A254" s="3">
        <v>29221</v>
      </c>
      <c r="B254" s="2">
        <v>39.186999999999998</v>
      </c>
      <c r="C254" s="4">
        <f t="shared" si="17"/>
        <v>7.5851074771160487E-3</v>
      </c>
      <c r="D254" s="4">
        <f t="shared" si="18"/>
        <v>8.2424108499295379E-2</v>
      </c>
    </row>
    <row r="255" spans="1:4" x14ac:dyDescent="0.25">
      <c r="A255" s="3">
        <v>29252</v>
      </c>
      <c r="B255" s="2">
        <v>39.578000000000003</v>
      </c>
      <c r="C255" s="4">
        <f t="shared" si="17"/>
        <v>9.9777987597928774E-3</v>
      </c>
      <c r="D255" s="4">
        <f t="shared" si="18"/>
        <v>8.9672641171774092E-2</v>
      </c>
    </row>
    <row r="256" spans="1:4" x14ac:dyDescent="0.25">
      <c r="A256" s="3">
        <v>29281</v>
      </c>
      <c r="B256" s="2">
        <v>39.945</v>
      </c>
      <c r="C256" s="4">
        <f t="shared" si="17"/>
        <v>9.2728283389760247E-3</v>
      </c>
      <c r="D256" s="4">
        <f t="shared" si="18"/>
        <v>9.3484807007938597E-2</v>
      </c>
    </row>
    <row r="257" spans="1:4" x14ac:dyDescent="0.25">
      <c r="A257" s="3">
        <v>29312</v>
      </c>
      <c r="B257" s="2">
        <v>40.15</v>
      </c>
      <c r="C257" s="4">
        <f t="shared" si="17"/>
        <v>5.1320565777943639E-3</v>
      </c>
      <c r="D257" s="4">
        <f t="shared" si="18"/>
        <v>8.9049827759242639E-2</v>
      </c>
    </row>
    <row r="258" spans="1:4" x14ac:dyDescent="0.25">
      <c r="A258" s="3">
        <v>29342</v>
      </c>
      <c r="B258" s="2">
        <v>40.472999999999999</v>
      </c>
      <c r="C258" s="4">
        <f t="shared" si="17"/>
        <v>8.0448318804482444E-3</v>
      </c>
      <c r="D258" s="4">
        <f t="shared" si="18"/>
        <v>8.8364213300346828E-2</v>
      </c>
    </row>
    <row r="259" spans="1:4" x14ac:dyDescent="0.25">
      <c r="A259" s="3">
        <v>29373</v>
      </c>
      <c r="B259" s="2">
        <v>40.741999999999997</v>
      </c>
      <c r="C259" s="4">
        <f t="shared" si="17"/>
        <v>6.6464062461393247E-3</v>
      </c>
      <c r="D259" s="4">
        <f t="shared" si="18"/>
        <v>8.947481014012193E-2</v>
      </c>
    </row>
    <row r="260" spans="1:4" x14ac:dyDescent="0.25">
      <c r="A260" s="3">
        <v>29403</v>
      </c>
      <c r="B260" s="2">
        <v>41.027999999999999</v>
      </c>
      <c r="C260" s="4">
        <f t="shared" ref="C260:C323" si="19">B260/B259-1</f>
        <v>7.0197830248883708E-3</v>
      </c>
      <c r="D260" s="4">
        <f t="shared" si="18"/>
        <v>9.1663784157730799E-2</v>
      </c>
    </row>
    <row r="261" spans="1:4" x14ac:dyDescent="0.25">
      <c r="A261" s="3">
        <v>29434</v>
      </c>
      <c r="B261" s="2">
        <v>41.325000000000003</v>
      </c>
      <c r="C261" s="4">
        <f t="shared" si="19"/>
        <v>7.2389587598713501E-3</v>
      </c>
      <c r="D261" s="4">
        <f t="shared" si="18"/>
        <v>9.2300372690508503E-2</v>
      </c>
    </row>
    <row r="262" spans="1:4" x14ac:dyDescent="0.25">
      <c r="A262" s="3">
        <v>29465</v>
      </c>
      <c r="B262" s="2">
        <v>41.713999999999999</v>
      </c>
      <c r="C262" s="4">
        <f t="shared" si="19"/>
        <v>9.4131881427705899E-3</v>
      </c>
      <c r="D262" s="4">
        <f t="shared" si="18"/>
        <v>9.5114331469375868E-2</v>
      </c>
    </row>
    <row r="263" spans="1:4" x14ac:dyDescent="0.25">
      <c r="A263" s="3">
        <v>29495</v>
      </c>
      <c r="B263" s="2">
        <v>42.058</v>
      </c>
      <c r="C263" s="4">
        <f t="shared" si="19"/>
        <v>8.2466318262455207E-3</v>
      </c>
      <c r="D263" s="4">
        <f t="shared" si="18"/>
        <v>9.6145325653522296E-2</v>
      </c>
    </row>
    <row r="264" spans="1:4" x14ac:dyDescent="0.25">
      <c r="A264" s="3">
        <v>29526</v>
      </c>
      <c r="B264" s="2">
        <v>42.389000000000003</v>
      </c>
      <c r="C264" s="4">
        <f t="shared" si="19"/>
        <v>7.8700841694803181E-3</v>
      </c>
      <c r="D264" s="4">
        <f t="shared" si="18"/>
        <v>9.773404117570883E-2</v>
      </c>
    </row>
    <row r="265" spans="1:4" x14ac:dyDescent="0.25">
      <c r="A265" s="3">
        <v>29556</v>
      </c>
      <c r="B265" s="2">
        <v>42.643999999999998</v>
      </c>
      <c r="C265" s="4">
        <f t="shared" si="19"/>
        <v>6.015711623298392E-3</v>
      </c>
      <c r="D265" s="4">
        <f t="shared" si="18"/>
        <v>9.6472282217422434E-2</v>
      </c>
    </row>
    <row r="266" spans="1:4" x14ac:dyDescent="0.25">
      <c r="A266" s="3">
        <v>29587</v>
      </c>
      <c r="B266" s="2">
        <v>43.012999999999998</v>
      </c>
      <c r="C266" s="4">
        <f t="shared" si="19"/>
        <v>8.6530344245381308E-3</v>
      </c>
      <c r="D266" s="4">
        <f t="shared" si="18"/>
        <v>9.7634419577921294E-2</v>
      </c>
    </row>
    <row r="267" spans="1:4" x14ac:dyDescent="0.25">
      <c r="A267" s="3">
        <v>29618</v>
      </c>
      <c r="B267" s="2">
        <v>43.328000000000003</v>
      </c>
      <c r="C267" s="4">
        <f t="shared" si="19"/>
        <v>7.3233673540558097E-3</v>
      </c>
      <c r="D267" s="4">
        <f t="shared" si="18"/>
        <v>9.4749608368285498E-2</v>
      </c>
    </row>
    <row r="268" spans="1:4" x14ac:dyDescent="0.25">
      <c r="A268" s="3">
        <v>29646</v>
      </c>
      <c r="B268" s="2">
        <v>43.567999999999998</v>
      </c>
      <c r="C268" s="4">
        <f t="shared" si="19"/>
        <v>5.5391432791727091E-3</v>
      </c>
      <c r="D268" s="4">
        <f t="shared" si="18"/>
        <v>9.0699712104143071E-2</v>
      </c>
    </row>
    <row r="269" spans="1:4" x14ac:dyDescent="0.25">
      <c r="A269" s="3">
        <v>29677</v>
      </c>
      <c r="B269" s="2">
        <v>43.847000000000001</v>
      </c>
      <c r="C269" s="4">
        <f t="shared" si="19"/>
        <v>6.4037825927287795E-3</v>
      </c>
      <c r="D269" s="4">
        <f t="shared" si="18"/>
        <v>9.2079701120796997E-2</v>
      </c>
    </row>
    <row r="270" spans="1:4" x14ac:dyDescent="0.25">
      <c r="A270" s="3">
        <v>29707</v>
      </c>
      <c r="B270" s="2">
        <v>44.148000000000003</v>
      </c>
      <c r="C270" s="4">
        <f t="shared" si="19"/>
        <v>6.8647798024950024E-3</v>
      </c>
      <c r="D270" s="4">
        <f t="shared" si="18"/>
        <v>9.0801274924023456E-2</v>
      </c>
    </row>
    <row r="271" spans="1:4" x14ac:dyDescent="0.25">
      <c r="A271" s="3">
        <v>29738</v>
      </c>
      <c r="B271" s="2">
        <v>44.369</v>
      </c>
      <c r="C271" s="4">
        <f t="shared" si="19"/>
        <v>5.0058892815074696E-3</v>
      </c>
      <c r="D271" s="4">
        <f t="shared" ref="D271:D334" si="20">B271/B259-1</f>
        <v>8.902361199744746E-2</v>
      </c>
    </row>
    <row r="272" spans="1:4" x14ac:dyDescent="0.25">
      <c r="A272" s="3">
        <v>29768</v>
      </c>
      <c r="B272" s="2">
        <v>44.636000000000003</v>
      </c>
      <c r="C272" s="4">
        <f t="shared" si="19"/>
        <v>6.0177150713336403E-3</v>
      </c>
      <c r="D272" s="4">
        <f t="shared" si="20"/>
        <v>8.7939943453251512E-2</v>
      </c>
    </row>
    <row r="273" spans="1:4" x14ac:dyDescent="0.25">
      <c r="A273" s="3">
        <v>29799</v>
      </c>
      <c r="B273" s="2">
        <v>44.936</v>
      </c>
      <c r="C273" s="4">
        <f t="shared" si="19"/>
        <v>6.7210323505690894E-3</v>
      </c>
      <c r="D273" s="4">
        <f t="shared" si="20"/>
        <v>8.7380520266182593E-2</v>
      </c>
    </row>
    <row r="274" spans="1:4" x14ac:dyDescent="0.25">
      <c r="A274" s="3">
        <v>29830</v>
      </c>
      <c r="B274" s="2">
        <v>45.23</v>
      </c>
      <c r="C274" s="4">
        <f t="shared" si="19"/>
        <v>6.5426384190847564E-3</v>
      </c>
      <c r="D274" s="4">
        <f t="shared" si="20"/>
        <v>8.4288248549647671E-2</v>
      </c>
    </row>
    <row r="275" spans="1:4" x14ac:dyDescent="0.25">
      <c r="A275" s="3">
        <v>29860</v>
      </c>
      <c r="B275" s="2">
        <v>45.499000000000002</v>
      </c>
      <c r="C275" s="4">
        <f t="shared" si="19"/>
        <v>5.9473800574840752E-3</v>
      </c>
      <c r="D275" s="4">
        <f t="shared" si="20"/>
        <v>8.1815587997527306E-2</v>
      </c>
    </row>
    <row r="276" spans="1:4" x14ac:dyDescent="0.25">
      <c r="A276" s="3">
        <v>29891</v>
      </c>
      <c r="B276" s="2">
        <v>45.765000000000001</v>
      </c>
      <c r="C276" s="4">
        <f t="shared" si="19"/>
        <v>5.8462823358755855E-3</v>
      </c>
      <c r="D276" s="4">
        <f t="shared" si="20"/>
        <v>7.9643303687277234E-2</v>
      </c>
    </row>
    <row r="277" spans="1:4" x14ac:dyDescent="0.25">
      <c r="A277" s="3">
        <v>29921</v>
      </c>
      <c r="B277" s="2">
        <v>45.933999999999997</v>
      </c>
      <c r="C277" s="4">
        <f t="shared" si="19"/>
        <v>3.6927783240467971E-3</v>
      </c>
      <c r="D277" s="4">
        <f t="shared" si="20"/>
        <v>7.7150361129350031E-2</v>
      </c>
    </row>
    <row r="278" spans="1:4" x14ac:dyDescent="0.25">
      <c r="A278" s="3">
        <v>29952</v>
      </c>
      <c r="B278" s="2">
        <v>46.216000000000001</v>
      </c>
      <c r="C278" s="4">
        <f t="shared" si="19"/>
        <v>6.1392432620717141E-3</v>
      </c>
      <c r="D278" s="4">
        <f t="shared" si="20"/>
        <v>7.4465859158858949E-2</v>
      </c>
    </row>
    <row r="279" spans="1:4" x14ac:dyDescent="0.25">
      <c r="A279" s="3">
        <v>29983</v>
      </c>
      <c r="B279" s="2">
        <v>46.395000000000003</v>
      </c>
      <c r="C279" s="4">
        <f t="shared" si="19"/>
        <v>3.8731175350528169E-3</v>
      </c>
      <c r="D279" s="4">
        <f t="shared" si="20"/>
        <v>7.078563515509595E-2</v>
      </c>
    </row>
    <row r="280" spans="1:4" x14ac:dyDescent="0.25">
      <c r="A280" s="3">
        <v>30011</v>
      </c>
      <c r="B280" s="2">
        <v>46.597000000000001</v>
      </c>
      <c r="C280" s="4">
        <f t="shared" si="19"/>
        <v>4.3539174480007325E-3</v>
      </c>
      <c r="D280" s="4">
        <f t="shared" si="20"/>
        <v>6.9523503488799099E-2</v>
      </c>
    </row>
    <row r="281" spans="1:4" x14ac:dyDescent="0.25">
      <c r="A281" s="3">
        <v>30042</v>
      </c>
      <c r="B281" s="2">
        <v>46.780999999999999</v>
      </c>
      <c r="C281" s="4">
        <f t="shared" si="19"/>
        <v>3.9487520655836494E-3</v>
      </c>
      <c r="D281" s="4">
        <f t="shared" si="20"/>
        <v>6.6914498141263934E-2</v>
      </c>
    </row>
    <row r="282" spans="1:4" x14ac:dyDescent="0.25">
      <c r="A282" s="3">
        <v>30072</v>
      </c>
      <c r="B282" s="2">
        <v>47.036999999999999</v>
      </c>
      <c r="C282" s="4">
        <f t="shared" si="19"/>
        <v>5.4723071332378748E-3</v>
      </c>
      <c r="D282" s="4">
        <f t="shared" si="20"/>
        <v>6.5438977983147462E-2</v>
      </c>
    </row>
    <row r="283" spans="1:4" x14ac:dyDescent="0.25">
      <c r="A283" s="3">
        <v>30103</v>
      </c>
      <c r="B283" s="2">
        <v>47.273000000000003</v>
      </c>
      <c r="C283" s="4">
        <f t="shared" si="19"/>
        <v>5.0173267852968717E-3</v>
      </c>
      <c r="D283" s="4">
        <f t="shared" si="20"/>
        <v>6.5451103247763154E-2</v>
      </c>
    </row>
    <row r="284" spans="1:4" x14ac:dyDescent="0.25">
      <c r="A284" s="3">
        <v>30133</v>
      </c>
      <c r="B284" s="2">
        <v>47.579000000000001</v>
      </c>
      <c r="C284" s="4">
        <f t="shared" si="19"/>
        <v>6.4730395786176675E-3</v>
      </c>
      <c r="D284" s="4">
        <f t="shared" si="20"/>
        <v>6.5933327359082305E-2</v>
      </c>
    </row>
    <row r="285" spans="1:4" x14ac:dyDescent="0.25">
      <c r="A285" s="3">
        <v>30164</v>
      </c>
      <c r="B285" s="2">
        <v>47.798000000000002</v>
      </c>
      <c r="C285" s="4">
        <f t="shared" si="19"/>
        <v>4.6028710145231688E-3</v>
      </c>
      <c r="D285" s="4">
        <f t="shared" si="20"/>
        <v>6.3690582161296083E-2</v>
      </c>
    </row>
    <row r="286" spans="1:4" x14ac:dyDescent="0.25">
      <c r="A286" s="3">
        <v>30195</v>
      </c>
      <c r="B286" s="2">
        <v>47.975000000000001</v>
      </c>
      <c r="C286" s="4">
        <f t="shared" si="19"/>
        <v>3.7030838110381215E-3</v>
      </c>
      <c r="D286" s="4">
        <f t="shared" si="20"/>
        <v>6.0689807649790151E-2</v>
      </c>
    </row>
    <row r="287" spans="1:4" x14ac:dyDescent="0.25">
      <c r="A287" s="3">
        <v>30225</v>
      </c>
      <c r="B287" s="2">
        <v>48.279000000000003</v>
      </c>
      <c r="C287" s="4">
        <f t="shared" si="19"/>
        <v>6.3366336633663423E-3</v>
      </c>
      <c r="D287" s="4">
        <f t="shared" si="20"/>
        <v>6.1100243961405676E-2</v>
      </c>
    </row>
    <row r="288" spans="1:4" x14ac:dyDescent="0.25">
      <c r="A288" s="3">
        <v>30256</v>
      </c>
      <c r="B288" s="2">
        <v>48.457999999999998</v>
      </c>
      <c r="C288" s="4">
        <f t="shared" si="19"/>
        <v>3.7076161478073466E-3</v>
      </c>
      <c r="D288" s="4">
        <f t="shared" si="20"/>
        <v>5.8844094832295468E-2</v>
      </c>
    </row>
    <row r="289" spans="1:4" x14ac:dyDescent="0.25">
      <c r="A289" s="3">
        <v>30286</v>
      </c>
      <c r="B289" s="2">
        <v>48.612000000000002</v>
      </c>
      <c r="C289" s="4">
        <f t="shared" si="19"/>
        <v>3.178009822939476E-3</v>
      </c>
      <c r="D289" s="4">
        <f t="shared" si="20"/>
        <v>5.8301040623503386E-2</v>
      </c>
    </row>
    <row r="290" spans="1:4" x14ac:dyDescent="0.25">
      <c r="A290" s="3">
        <v>30317</v>
      </c>
      <c r="B290" s="2">
        <v>48.945</v>
      </c>
      <c r="C290" s="4">
        <f t="shared" si="19"/>
        <v>6.8501604542088312E-3</v>
      </c>
      <c r="D290" s="4">
        <f t="shared" si="20"/>
        <v>5.9048814263458427E-2</v>
      </c>
    </row>
    <row r="291" spans="1:4" x14ac:dyDescent="0.25">
      <c r="A291" s="3">
        <v>30348</v>
      </c>
      <c r="B291" s="2">
        <v>49.125999999999998</v>
      </c>
      <c r="C291" s="4">
        <f t="shared" si="19"/>
        <v>3.6980283992236185E-3</v>
      </c>
      <c r="D291" s="4">
        <f t="shared" si="20"/>
        <v>5.8864101735100594E-2</v>
      </c>
    </row>
    <row r="292" spans="1:4" x14ac:dyDescent="0.25">
      <c r="A292" s="3">
        <v>30376</v>
      </c>
      <c r="B292" s="2">
        <v>49.188000000000002</v>
      </c>
      <c r="C292" s="4">
        <f t="shared" si="19"/>
        <v>1.2620608231894703E-3</v>
      </c>
      <c r="D292" s="4">
        <f t="shared" si="20"/>
        <v>5.5604438053951988E-2</v>
      </c>
    </row>
    <row r="293" spans="1:4" x14ac:dyDescent="0.25">
      <c r="A293" s="3">
        <v>30407</v>
      </c>
      <c r="B293" s="2">
        <v>49.337000000000003</v>
      </c>
      <c r="C293" s="4">
        <f t="shared" si="19"/>
        <v>3.0291941123852251E-3</v>
      </c>
      <c r="D293" s="4">
        <f t="shared" si="20"/>
        <v>5.4637566533421777E-2</v>
      </c>
    </row>
    <row r="294" spans="1:4" x14ac:dyDescent="0.25">
      <c r="A294" s="3">
        <v>30437</v>
      </c>
      <c r="B294" s="2">
        <v>49.408000000000001</v>
      </c>
      <c r="C294" s="4">
        <f t="shared" si="19"/>
        <v>1.4390822303746997E-3</v>
      </c>
      <c r="D294" s="4">
        <f t="shared" si="20"/>
        <v>5.0407126304823802E-2</v>
      </c>
    </row>
    <row r="295" spans="1:4" x14ac:dyDescent="0.25">
      <c r="A295" s="3">
        <v>30468</v>
      </c>
      <c r="B295" s="2">
        <v>49.639000000000003</v>
      </c>
      <c r="C295" s="4">
        <f t="shared" si="19"/>
        <v>4.6753562176167218E-3</v>
      </c>
      <c r="D295" s="4">
        <f t="shared" si="20"/>
        <v>5.0049711251665796E-2</v>
      </c>
    </row>
    <row r="296" spans="1:4" x14ac:dyDescent="0.25">
      <c r="A296" s="3">
        <v>30498</v>
      </c>
      <c r="B296" s="2">
        <v>49.972999999999999</v>
      </c>
      <c r="C296" s="4">
        <f t="shared" si="19"/>
        <v>6.7285803501277996E-3</v>
      </c>
      <c r="D296" s="4">
        <f t="shared" si="20"/>
        <v>5.0316316021774332E-2</v>
      </c>
    </row>
    <row r="297" spans="1:4" x14ac:dyDescent="0.25">
      <c r="A297" s="3">
        <v>30529</v>
      </c>
      <c r="B297" s="2">
        <v>50.231000000000002</v>
      </c>
      <c r="C297" s="4">
        <f t="shared" si="19"/>
        <v>5.1627879054689796E-3</v>
      </c>
      <c r="D297" s="4">
        <f t="shared" si="20"/>
        <v>5.0901711368676494E-2</v>
      </c>
    </row>
    <row r="298" spans="1:4" x14ac:dyDescent="0.25">
      <c r="A298" s="3">
        <v>30560</v>
      </c>
      <c r="B298" s="2">
        <v>50.433999999999997</v>
      </c>
      <c r="C298" s="4">
        <f t="shared" si="19"/>
        <v>4.0413290597438589E-3</v>
      </c>
      <c r="D298" s="4">
        <f t="shared" si="20"/>
        <v>5.125586242834812E-2</v>
      </c>
    </row>
    <row r="299" spans="1:4" x14ac:dyDescent="0.25">
      <c r="A299" s="3">
        <v>30590</v>
      </c>
      <c r="B299" s="2">
        <v>50.523000000000003</v>
      </c>
      <c r="C299" s="4">
        <f t="shared" si="19"/>
        <v>1.7646825554191725E-3</v>
      </c>
      <c r="D299" s="4">
        <f t="shared" si="20"/>
        <v>4.6479835953520121E-2</v>
      </c>
    </row>
    <row r="300" spans="1:4" x14ac:dyDescent="0.25">
      <c r="A300" s="3">
        <v>30621</v>
      </c>
      <c r="B300" s="2">
        <v>50.640999999999998</v>
      </c>
      <c r="C300" s="4">
        <f t="shared" si="19"/>
        <v>2.3355699384437489E-3</v>
      </c>
      <c r="D300" s="4">
        <f t="shared" si="20"/>
        <v>4.5049321061537917E-2</v>
      </c>
    </row>
    <row r="301" spans="1:4" x14ac:dyDescent="0.25">
      <c r="A301" s="3">
        <v>30651</v>
      </c>
      <c r="B301" s="2">
        <v>50.679000000000002</v>
      </c>
      <c r="C301" s="4">
        <f t="shared" si="19"/>
        <v>7.503801267747523E-4</v>
      </c>
      <c r="D301" s="4">
        <f t="shared" si="20"/>
        <v>4.2520365341890853E-2</v>
      </c>
    </row>
    <row r="302" spans="1:4" x14ac:dyDescent="0.25">
      <c r="A302" s="3">
        <v>30682</v>
      </c>
      <c r="B302" s="2">
        <v>50.847999999999999</v>
      </c>
      <c r="C302" s="4">
        <f t="shared" si="19"/>
        <v>3.3347145760571628E-3</v>
      </c>
      <c r="D302" s="4">
        <f t="shared" si="20"/>
        <v>3.8880375932168754E-2</v>
      </c>
    </row>
    <row r="303" spans="1:4" x14ac:dyDescent="0.25">
      <c r="A303" s="3">
        <v>30713</v>
      </c>
      <c r="B303" s="2">
        <v>51.167999999999999</v>
      </c>
      <c r="C303" s="4">
        <f t="shared" si="19"/>
        <v>6.2932662051604638E-3</v>
      </c>
      <c r="D303" s="4">
        <f t="shared" si="20"/>
        <v>4.1566583886333053E-2</v>
      </c>
    </row>
    <row r="304" spans="1:4" x14ac:dyDescent="0.25">
      <c r="A304" s="3">
        <v>30742</v>
      </c>
      <c r="B304" s="2">
        <v>51.362000000000002</v>
      </c>
      <c r="C304" s="4">
        <f t="shared" si="19"/>
        <v>3.7914321450907007E-3</v>
      </c>
      <c r="D304" s="4">
        <f t="shared" si="20"/>
        <v>4.4197771814263653E-2</v>
      </c>
    </row>
    <row r="305" spans="1:4" x14ac:dyDescent="0.25">
      <c r="A305" s="3">
        <v>30773</v>
      </c>
      <c r="B305" s="2">
        <v>51.603999999999999</v>
      </c>
      <c r="C305" s="4">
        <f t="shared" si="19"/>
        <v>4.7116545305867508E-3</v>
      </c>
      <c r="D305" s="4">
        <f t="shared" si="20"/>
        <v>4.5949287552952134E-2</v>
      </c>
    </row>
    <row r="306" spans="1:4" x14ac:dyDescent="0.25">
      <c r="A306" s="3">
        <v>30803</v>
      </c>
      <c r="B306" s="2">
        <v>51.723999999999997</v>
      </c>
      <c r="C306" s="4">
        <f t="shared" si="19"/>
        <v>2.325401131695104E-3</v>
      </c>
      <c r="D306" s="4">
        <f t="shared" si="20"/>
        <v>4.6875E-2</v>
      </c>
    </row>
    <row r="307" spans="1:4" x14ac:dyDescent="0.25">
      <c r="A307" s="3">
        <v>30834</v>
      </c>
      <c r="B307" s="2">
        <v>51.844999999999999</v>
      </c>
      <c r="C307" s="4">
        <f t="shared" si="19"/>
        <v>2.3393395715722853E-3</v>
      </c>
      <c r="D307" s="4">
        <f t="shared" si="20"/>
        <v>4.444086303108441E-2</v>
      </c>
    </row>
    <row r="308" spans="1:4" x14ac:dyDescent="0.25">
      <c r="A308" s="3">
        <v>30864</v>
      </c>
      <c r="B308" s="2">
        <v>52.069000000000003</v>
      </c>
      <c r="C308" s="4">
        <f t="shared" si="19"/>
        <v>4.3205709325875308E-3</v>
      </c>
      <c r="D308" s="4">
        <f t="shared" si="20"/>
        <v>4.194264903047662E-2</v>
      </c>
    </row>
    <row r="309" spans="1:4" x14ac:dyDescent="0.25">
      <c r="A309" s="3">
        <v>30895</v>
      </c>
      <c r="B309" s="2">
        <v>52.241</v>
      </c>
      <c r="C309" s="4">
        <f t="shared" si="19"/>
        <v>3.3033090706562351E-3</v>
      </c>
      <c r="D309" s="4">
        <f t="shared" si="20"/>
        <v>4.0015130098942864E-2</v>
      </c>
    </row>
    <row r="310" spans="1:4" x14ac:dyDescent="0.25">
      <c r="A310" s="3">
        <v>30926</v>
      </c>
      <c r="B310" s="2">
        <v>52.320999999999998</v>
      </c>
      <c r="C310" s="4">
        <f t="shared" si="19"/>
        <v>1.5313642541299188E-3</v>
      </c>
      <c r="D310" s="4">
        <f t="shared" si="20"/>
        <v>3.7415235753658349E-2</v>
      </c>
    </row>
    <row r="311" spans="1:4" x14ac:dyDescent="0.25">
      <c r="A311" s="3">
        <v>30956</v>
      </c>
      <c r="B311" s="2">
        <v>52.438000000000002</v>
      </c>
      <c r="C311" s="4">
        <f t="shared" si="19"/>
        <v>2.2361957913650254E-3</v>
      </c>
      <c r="D311" s="4">
        <f t="shared" si="20"/>
        <v>3.7903529085762999E-2</v>
      </c>
    </row>
    <row r="312" spans="1:4" x14ac:dyDescent="0.25">
      <c r="A312" s="3">
        <v>30987</v>
      </c>
      <c r="B312" s="2">
        <v>52.548999999999999</v>
      </c>
      <c r="C312" s="4">
        <f t="shared" si="19"/>
        <v>2.1167855372057343E-3</v>
      </c>
      <c r="D312" s="4">
        <f t="shared" si="20"/>
        <v>3.7676981102269025E-2</v>
      </c>
    </row>
    <row r="313" spans="1:4" x14ac:dyDescent="0.25">
      <c r="A313" s="3">
        <v>31017</v>
      </c>
      <c r="B313" s="2">
        <v>52.756999999999998</v>
      </c>
      <c r="C313" s="4">
        <f t="shared" si="19"/>
        <v>3.9582104321680411E-3</v>
      </c>
      <c r="D313" s="4">
        <f t="shared" si="20"/>
        <v>4.1003176858264601E-2</v>
      </c>
    </row>
    <row r="314" spans="1:4" x14ac:dyDescent="0.25">
      <c r="A314" s="3">
        <v>31048</v>
      </c>
      <c r="B314" s="2">
        <v>53.052999999999997</v>
      </c>
      <c r="C314" s="4">
        <f t="shared" si="19"/>
        <v>5.6106298690221656E-3</v>
      </c>
      <c r="D314" s="4">
        <f t="shared" si="20"/>
        <v>4.3364537444933848E-2</v>
      </c>
    </row>
    <row r="315" spans="1:4" x14ac:dyDescent="0.25">
      <c r="A315" s="3">
        <v>31079</v>
      </c>
      <c r="B315" s="2">
        <v>53.328000000000003</v>
      </c>
      <c r="C315" s="4">
        <f t="shared" si="19"/>
        <v>5.1834957495335843E-3</v>
      </c>
      <c r="D315" s="4">
        <f t="shared" si="20"/>
        <v>4.2213883677298281E-2</v>
      </c>
    </row>
    <row r="316" spans="1:4" x14ac:dyDescent="0.25">
      <c r="A316" s="3">
        <v>31107</v>
      </c>
      <c r="B316" s="2">
        <v>53.515000000000001</v>
      </c>
      <c r="C316" s="4">
        <f t="shared" si="19"/>
        <v>3.5066006600659172E-3</v>
      </c>
      <c r="D316" s="4">
        <f t="shared" si="20"/>
        <v>4.1918149604766253E-2</v>
      </c>
    </row>
    <row r="317" spans="1:4" x14ac:dyDescent="0.25">
      <c r="A317" s="3">
        <v>31138</v>
      </c>
      <c r="B317" s="2">
        <v>53.579000000000001</v>
      </c>
      <c r="C317" s="4">
        <f t="shared" si="19"/>
        <v>1.1959263757825855E-3</v>
      </c>
      <c r="D317" s="4">
        <f t="shared" si="20"/>
        <v>3.8272226959150446E-2</v>
      </c>
    </row>
    <row r="318" spans="1:4" x14ac:dyDescent="0.25">
      <c r="A318" s="3">
        <v>31168</v>
      </c>
      <c r="B318" s="2">
        <v>53.764000000000003</v>
      </c>
      <c r="C318" s="4">
        <f t="shared" si="19"/>
        <v>3.4528453311932772E-3</v>
      </c>
      <c r="D318" s="4">
        <f t="shared" si="20"/>
        <v>3.944010517361396E-2</v>
      </c>
    </row>
    <row r="319" spans="1:4" x14ac:dyDescent="0.25">
      <c r="A319" s="3">
        <v>31199</v>
      </c>
      <c r="B319" s="2">
        <v>53.941000000000003</v>
      </c>
      <c r="C319" s="4">
        <f t="shared" si="19"/>
        <v>3.2921657614761735E-3</v>
      </c>
      <c r="D319" s="4">
        <f t="shared" si="20"/>
        <v>4.0428199440640356E-2</v>
      </c>
    </row>
    <row r="320" spans="1:4" x14ac:dyDescent="0.25">
      <c r="A320" s="3">
        <v>31229</v>
      </c>
      <c r="B320" s="2">
        <v>54.098999999999997</v>
      </c>
      <c r="C320" s="4">
        <f t="shared" si="19"/>
        <v>2.9291262675885665E-3</v>
      </c>
      <c r="D320" s="4">
        <f t="shared" si="20"/>
        <v>3.8986729147861388E-2</v>
      </c>
    </row>
    <row r="321" spans="1:4" x14ac:dyDescent="0.25">
      <c r="A321" s="3">
        <v>31260</v>
      </c>
      <c r="B321" s="2">
        <v>54.363999999999997</v>
      </c>
      <c r="C321" s="4">
        <f t="shared" si="19"/>
        <v>4.8984269579843698E-3</v>
      </c>
      <c r="D321" s="4">
        <f t="shared" si="20"/>
        <v>4.0638578893972044E-2</v>
      </c>
    </row>
    <row r="322" spans="1:4" x14ac:dyDescent="0.25">
      <c r="A322" s="3">
        <v>31291</v>
      </c>
      <c r="B322" s="2">
        <v>54.476999999999997</v>
      </c>
      <c r="C322" s="4">
        <f t="shared" si="19"/>
        <v>2.0785814141710546E-3</v>
      </c>
      <c r="D322" s="4">
        <f t="shared" si="20"/>
        <v>4.1207163471646213E-2</v>
      </c>
    </row>
    <row r="323" spans="1:4" x14ac:dyDescent="0.25">
      <c r="A323" s="3">
        <v>31321</v>
      </c>
      <c r="B323" s="2">
        <v>54.564</v>
      </c>
      <c r="C323" s="4">
        <f t="shared" si="19"/>
        <v>1.5970042403217199E-3</v>
      </c>
      <c r="D323" s="4">
        <f t="shared" si="20"/>
        <v>4.0543117586482991E-2</v>
      </c>
    </row>
    <row r="324" spans="1:4" x14ac:dyDescent="0.25">
      <c r="A324" s="3">
        <v>31352</v>
      </c>
      <c r="B324" s="2">
        <v>54.698</v>
      </c>
      <c r="C324" s="4">
        <f t="shared" ref="C324:C387" si="21">B324/B323-1</f>
        <v>2.4558316838940719E-3</v>
      </c>
      <c r="D324" s="4">
        <f t="shared" si="20"/>
        <v>4.089516451312103E-2</v>
      </c>
    </row>
    <row r="325" spans="1:4" x14ac:dyDescent="0.25">
      <c r="A325" s="3">
        <v>31382</v>
      </c>
      <c r="B325" s="2">
        <v>54.847000000000001</v>
      </c>
      <c r="C325" s="4">
        <f t="shared" si="21"/>
        <v>2.7240484112764918E-3</v>
      </c>
      <c r="D325" s="4">
        <f t="shared" si="20"/>
        <v>3.9615596034649592E-2</v>
      </c>
    </row>
    <row r="326" spans="1:4" x14ac:dyDescent="0.25">
      <c r="A326" s="3">
        <v>31413</v>
      </c>
      <c r="B326" s="2">
        <v>55.143000000000001</v>
      </c>
      <c r="C326" s="4">
        <f t="shared" si="21"/>
        <v>5.3968311849326156E-3</v>
      </c>
      <c r="D326" s="4">
        <f t="shared" si="20"/>
        <v>3.9394567696454663E-2</v>
      </c>
    </row>
    <row r="327" spans="1:4" x14ac:dyDescent="0.25">
      <c r="A327" s="3">
        <v>31444</v>
      </c>
      <c r="B327" s="2">
        <v>55.286000000000001</v>
      </c>
      <c r="C327" s="4">
        <f t="shared" si="21"/>
        <v>2.5932575304208338E-3</v>
      </c>
      <c r="D327" s="4">
        <f t="shared" si="20"/>
        <v>3.6716171617161786E-2</v>
      </c>
    </row>
    <row r="328" spans="1:4" x14ac:dyDescent="0.25">
      <c r="A328" s="3">
        <v>31472</v>
      </c>
      <c r="B328" s="2">
        <v>55.454000000000001</v>
      </c>
      <c r="C328" s="4">
        <f t="shared" si="21"/>
        <v>3.03874398581927E-3</v>
      </c>
      <c r="D328" s="4">
        <f t="shared" si="20"/>
        <v>3.6232831916285235E-2</v>
      </c>
    </row>
    <row r="329" spans="1:4" x14ac:dyDescent="0.25">
      <c r="A329" s="3">
        <v>31503</v>
      </c>
      <c r="B329" s="2">
        <v>55.554000000000002</v>
      </c>
      <c r="C329" s="4">
        <f t="shared" si="21"/>
        <v>1.8032964258665185E-3</v>
      </c>
      <c r="D329" s="4">
        <f t="shared" si="20"/>
        <v>3.6861456914089485E-2</v>
      </c>
    </row>
    <row r="330" spans="1:4" x14ac:dyDescent="0.25">
      <c r="A330" s="3">
        <v>31533</v>
      </c>
      <c r="B330" s="2">
        <v>55.649000000000001</v>
      </c>
      <c r="C330" s="4">
        <f t="shared" si="21"/>
        <v>1.7100478813405484E-3</v>
      </c>
      <c r="D330" s="4">
        <f t="shared" si="20"/>
        <v>3.5060635369392079E-2</v>
      </c>
    </row>
    <row r="331" spans="1:4" x14ac:dyDescent="0.25">
      <c r="A331" s="3">
        <v>31564</v>
      </c>
      <c r="B331" s="2">
        <v>55.816000000000003</v>
      </c>
      <c r="C331" s="4">
        <f t="shared" si="21"/>
        <v>3.0009523980665254E-3</v>
      </c>
      <c r="D331" s="4">
        <f t="shared" si="20"/>
        <v>3.4760200960308518E-2</v>
      </c>
    </row>
    <row r="332" spans="1:4" x14ac:dyDescent="0.25">
      <c r="A332" s="3">
        <v>31594</v>
      </c>
      <c r="B332" s="2">
        <v>55.917000000000002</v>
      </c>
      <c r="C332" s="4">
        <f t="shared" si="21"/>
        <v>1.8095169843772574E-3</v>
      </c>
      <c r="D332" s="4">
        <f t="shared" si="20"/>
        <v>3.3605057394776372E-2</v>
      </c>
    </row>
    <row r="333" spans="1:4" x14ac:dyDescent="0.25">
      <c r="A333" s="3">
        <v>31625</v>
      </c>
      <c r="B333" s="2">
        <v>56.031999999999996</v>
      </c>
      <c r="C333" s="4">
        <f t="shared" si="21"/>
        <v>2.0566196326696762E-3</v>
      </c>
      <c r="D333" s="4">
        <f t="shared" si="20"/>
        <v>3.0682069016260805E-2</v>
      </c>
    </row>
    <row r="334" spans="1:4" x14ac:dyDescent="0.25">
      <c r="A334" s="3">
        <v>31656</v>
      </c>
      <c r="B334" s="2">
        <v>56.216000000000001</v>
      </c>
      <c r="C334" s="4">
        <f t="shared" si="21"/>
        <v>3.2838378069675045E-3</v>
      </c>
      <c r="D334" s="4">
        <f t="shared" si="20"/>
        <v>3.1921728435853725E-2</v>
      </c>
    </row>
    <row r="335" spans="1:4" x14ac:dyDescent="0.25">
      <c r="A335" s="3">
        <v>31686</v>
      </c>
      <c r="B335" s="2">
        <v>56.406999999999996</v>
      </c>
      <c r="C335" s="4">
        <f t="shared" si="21"/>
        <v>3.3976092215739495E-3</v>
      </c>
      <c r="D335" s="4">
        <f t="shared" ref="D335:D398" si="22">B335/B323-1</f>
        <v>3.3776849204603776E-2</v>
      </c>
    </row>
    <row r="336" spans="1:4" x14ac:dyDescent="0.25">
      <c r="A336" s="3">
        <v>31717</v>
      </c>
      <c r="B336" s="2">
        <v>56.526000000000003</v>
      </c>
      <c r="C336" s="4">
        <f t="shared" si="21"/>
        <v>2.1096672398817073E-3</v>
      </c>
      <c r="D336" s="4">
        <f t="shared" si="22"/>
        <v>3.3419869099418742E-2</v>
      </c>
    </row>
    <row r="337" spans="1:4" x14ac:dyDescent="0.25">
      <c r="A337" s="3">
        <v>31747</v>
      </c>
      <c r="B337" s="2">
        <v>56.598999999999997</v>
      </c>
      <c r="C337" s="4">
        <f t="shared" si="21"/>
        <v>1.291441106747282E-3</v>
      </c>
      <c r="D337" s="4">
        <f t="shared" si="22"/>
        <v>3.1943406202709301E-2</v>
      </c>
    </row>
    <row r="338" spans="1:4" x14ac:dyDescent="0.25">
      <c r="A338" s="3">
        <v>31778</v>
      </c>
      <c r="B338" s="2">
        <v>56.732999999999997</v>
      </c>
      <c r="C338" s="4">
        <f t="shared" si="21"/>
        <v>2.3675329952825841E-3</v>
      </c>
      <c r="D338" s="4">
        <f t="shared" si="22"/>
        <v>2.8834122191393252E-2</v>
      </c>
    </row>
    <row r="339" spans="1:4" x14ac:dyDescent="0.25">
      <c r="A339" s="3">
        <v>31809</v>
      </c>
      <c r="B339" s="2">
        <v>56.847000000000001</v>
      </c>
      <c r="C339" s="4">
        <f t="shared" si="21"/>
        <v>2.0094125112368744E-3</v>
      </c>
      <c r="D339" s="4">
        <f t="shared" si="22"/>
        <v>2.8234996201569995E-2</v>
      </c>
    </row>
    <row r="340" spans="1:4" x14ac:dyDescent="0.25">
      <c r="A340" s="3">
        <v>31837</v>
      </c>
      <c r="B340" s="2">
        <v>57.015000000000001</v>
      </c>
      <c r="C340" s="4">
        <f t="shared" si="21"/>
        <v>2.955301071296601E-3</v>
      </c>
      <c r="D340" s="4">
        <f t="shared" si="22"/>
        <v>2.8149457207775841E-2</v>
      </c>
    </row>
    <row r="341" spans="1:4" x14ac:dyDescent="0.25">
      <c r="A341" s="3">
        <v>31868</v>
      </c>
      <c r="B341" s="2">
        <v>57.256999999999998</v>
      </c>
      <c r="C341" s="4">
        <f t="shared" si="21"/>
        <v>4.2444970621766664E-3</v>
      </c>
      <c r="D341" s="4">
        <f t="shared" si="22"/>
        <v>3.0654858336033319E-2</v>
      </c>
    </row>
    <row r="342" spans="1:4" x14ac:dyDescent="0.25">
      <c r="A342" s="3">
        <v>31898</v>
      </c>
      <c r="B342" s="2">
        <v>57.417000000000002</v>
      </c>
      <c r="C342" s="4">
        <f t="shared" si="21"/>
        <v>2.7944181497459031E-3</v>
      </c>
      <c r="D342" s="4">
        <f t="shared" si="22"/>
        <v>3.1770561914859163E-2</v>
      </c>
    </row>
    <row r="343" spans="1:4" x14ac:dyDescent="0.25">
      <c r="A343" s="3">
        <v>31929</v>
      </c>
      <c r="B343" s="2">
        <v>57.575000000000003</v>
      </c>
      <c r="C343" s="4">
        <f t="shared" si="21"/>
        <v>2.7517982479057235E-3</v>
      </c>
      <c r="D343" s="4">
        <f t="shared" si="22"/>
        <v>3.1514261143757993E-2</v>
      </c>
    </row>
    <row r="344" spans="1:4" x14ac:dyDescent="0.25">
      <c r="A344" s="3">
        <v>31959</v>
      </c>
      <c r="B344" s="2">
        <v>57.723999999999997</v>
      </c>
      <c r="C344" s="4">
        <f t="shared" si="21"/>
        <v>2.587928788536642E-3</v>
      </c>
      <c r="D344" s="4">
        <f t="shared" si="22"/>
        <v>3.2315753706386063E-2</v>
      </c>
    </row>
    <row r="345" spans="1:4" x14ac:dyDescent="0.25">
      <c r="A345" s="3">
        <v>31990</v>
      </c>
      <c r="B345" s="2">
        <v>57.917999999999999</v>
      </c>
      <c r="C345" s="4">
        <f t="shared" si="21"/>
        <v>3.3608204559629762E-3</v>
      </c>
      <c r="D345" s="4">
        <f t="shared" si="22"/>
        <v>3.3659337521416477E-2</v>
      </c>
    </row>
    <row r="346" spans="1:4" x14ac:dyDescent="0.25">
      <c r="A346" s="3">
        <v>32021</v>
      </c>
      <c r="B346" s="2">
        <v>58.148000000000003</v>
      </c>
      <c r="C346" s="4">
        <f t="shared" si="21"/>
        <v>3.9711315998480767E-3</v>
      </c>
      <c r="D346" s="4">
        <f t="shared" si="22"/>
        <v>3.4367439874768868E-2</v>
      </c>
    </row>
    <row r="347" spans="1:4" x14ac:dyDescent="0.25">
      <c r="A347" s="3">
        <v>32051</v>
      </c>
      <c r="B347" s="2">
        <v>58.396000000000001</v>
      </c>
      <c r="C347" s="4">
        <f t="shared" si="21"/>
        <v>4.2649790190547598E-3</v>
      </c>
      <c r="D347" s="4">
        <f t="shared" si="22"/>
        <v>3.5261581009449205E-2</v>
      </c>
    </row>
    <row r="348" spans="1:4" x14ac:dyDescent="0.25">
      <c r="A348" s="3">
        <v>32082</v>
      </c>
      <c r="B348" s="2">
        <v>58.518999999999998</v>
      </c>
      <c r="C348" s="4">
        <f t="shared" si="21"/>
        <v>2.1063086512773666E-3</v>
      </c>
      <c r="D348" s="4">
        <f t="shared" si="22"/>
        <v>3.5258111311608831E-2</v>
      </c>
    </row>
    <row r="349" spans="1:4" x14ac:dyDescent="0.25">
      <c r="A349" s="3">
        <v>32112</v>
      </c>
      <c r="B349" s="2">
        <v>58.642000000000003</v>
      </c>
      <c r="C349" s="4">
        <f t="shared" si="21"/>
        <v>2.1018814402160579E-3</v>
      </c>
      <c r="D349" s="4">
        <f t="shared" si="22"/>
        <v>3.6096044099719116E-2</v>
      </c>
    </row>
    <row r="350" spans="1:4" x14ac:dyDescent="0.25">
      <c r="A350" s="3">
        <v>32143</v>
      </c>
      <c r="B350" s="2">
        <v>58.918999999999997</v>
      </c>
      <c r="C350" s="4">
        <f t="shared" si="21"/>
        <v>4.7235769584939025E-3</v>
      </c>
      <c r="D350" s="4">
        <f t="shared" si="22"/>
        <v>3.8531366224243468E-2</v>
      </c>
    </row>
    <row r="351" spans="1:4" x14ac:dyDescent="0.25">
      <c r="A351" s="3">
        <v>32174</v>
      </c>
      <c r="B351" s="2">
        <v>59.04</v>
      </c>
      <c r="C351" s="4">
        <f t="shared" si="21"/>
        <v>2.0536668986235185E-3</v>
      </c>
      <c r="D351" s="4">
        <f t="shared" si="22"/>
        <v>3.857723362710419E-2</v>
      </c>
    </row>
    <row r="352" spans="1:4" x14ac:dyDescent="0.25">
      <c r="A352" s="3">
        <v>32203</v>
      </c>
      <c r="B352" s="2">
        <v>59.292000000000002</v>
      </c>
      <c r="C352" s="4">
        <f t="shared" si="21"/>
        <v>4.2682926829269441E-3</v>
      </c>
      <c r="D352" s="4">
        <f t="shared" si="22"/>
        <v>3.9936858721389079E-2</v>
      </c>
    </row>
    <row r="353" spans="1:4" x14ac:dyDescent="0.25">
      <c r="A353" s="3">
        <v>32234</v>
      </c>
      <c r="B353" s="2">
        <v>59.581000000000003</v>
      </c>
      <c r="C353" s="4">
        <f t="shared" si="21"/>
        <v>4.8741820144371228E-3</v>
      </c>
      <c r="D353" s="4">
        <f t="shared" si="22"/>
        <v>4.0588923625058948E-2</v>
      </c>
    </row>
    <row r="354" spans="1:4" x14ac:dyDescent="0.25">
      <c r="A354" s="3">
        <v>32264</v>
      </c>
      <c r="B354" s="2">
        <v>59.783999999999999</v>
      </c>
      <c r="C354" s="4">
        <f t="shared" si="21"/>
        <v>3.4071264329231798E-3</v>
      </c>
      <c r="D354" s="4">
        <f t="shared" si="22"/>
        <v>4.12247243847641E-2</v>
      </c>
    </row>
    <row r="355" spans="1:4" x14ac:dyDescent="0.25">
      <c r="A355" s="3">
        <v>32295</v>
      </c>
      <c r="B355" s="2">
        <v>60.036000000000001</v>
      </c>
      <c r="C355" s="4">
        <f t="shared" si="21"/>
        <v>4.2151746286631653E-3</v>
      </c>
      <c r="D355" s="4">
        <f t="shared" si="22"/>
        <v>4.2744246634824012E-2</v>
      </c>
    </row>
    <row r="356" spans="1:4" x14ac:dyDescent="0.25">
      <c r="A356" s="3">
        <v>32325</v>
      </c>
      <c r="B356" s="2">
        <v>60.280999999999999</v>
      </c>
      <c r="C356" s="4">
        <f t="shared" si="21"/>
        <v>4.080884802451834E-3</v>
      </c>
      <c r="D356" s="4">
        <f t="shared" si="22"/>
        <v>4.4296999514933155E-2</v>
      </c>
    </row>
    <row r="357" spans="1:4" x14ac:dyDescent="0.25">
      <c r="A357" s="3">
        <v>32356</v>
      </c>
      <c r="B357" s="2">
        <v>60.43</v>
      </c>
      <c r="C357" s="4">
        <f t="shared" si="21"/>
        <v>2.4717572701182799E-3</v>
      </c>
      <c r="D357" s="4">
        <f t="shared" si="22"/>
        <v>4.3371663386166714E-2</v>
      </c>
    </row>
    <row r="358" spans="1:4" x14ac:dyDescent="0.25">
      <c r="A358" s="3">
        <v>32387</v>
      </c>
      <c r="B358" s="2">
        <v>60.755000000000003</v>
      </c>
      <c r="C358" s="4">
        <f t="shared" si="21"/>
        <v>5.3781234486183216E-3</v>
      </c>
      <c r="D358" s="4">
        <f t="shared" si="22"/>
        <v>4.4833872188209334E-2</v>
      </c>
    </row>
    <row r="359" spans="1:4" x14ac:dyDescent="0.25">
      <c r="A359" s="3">
        <v>32417</v>
      </c>
      <c r="B359" s="2">
        <v>60.985999999999997</v>
      </c>
      <c r="C359" s="4">
        <f t="shared" si="21"/>
        <v>3.8021562011356647E-3</v>
      </c>
      <c r="D359" s="4">
        <f t="shared" si="22"/>
        <v>4.4352352900883574E-2</v>
      </c>
    </row>
    <row r="360" spans="1:4" x14ac:dyDescent="0.25">
      <c r="A360" s="3">
        <v>32448</v>
      </c>
      <c r="B360" s="2">
        <v>61.152999999999999</v>
      </c>
      <c r="C360" s="4">
        <f t="shared" si="21"/>
        <v>2.7383333879906768E-3</v>
      </c>
      <c r="D360" s="4">
        <f t="shared" si="22"/>
        <v>4.5011022061210992E-2</v>
      </c>
    </row>
    <row r="361" spans="1:4" x14ac:dyDescent="0.25">
      <c r="A361" s="3">
        <v>32478</v>
      </c>
      <c r="B361" s="2">
        <v>61.356000000000002</v>
      </c>
      <c r="C361" s="4">
        <f t="shared" si="21"/>
        <v>3.3195427861265614E-3</v>
      </c>
      <c r="D361" s="4">
        <f t="shared" si="22"/>
        <v>4.6280822618600892E-2</v>
      </c>
    </row>
    <row r="362" spans="1:4" x14ac:dyDescent="0.25">
      <c r="A362" s="3">
        <v>32509</v>
      </c>
      <c r="B362" s="2">
        <v>61.665999999999997</v>
      </c>
      <c r="C362" s="4">
        <f t="shared" si="21"/>
        <v>5.0524806049936366E-3</v>
      </c>
      <c r="D362" s="4">
        <f t="shared" si="22"/>
        <v>4.6623330334866431E-2</v>
      </c>
    </row>
    <row r="363" spans="1:4" x14ac:dyDescent="0.25">
      <c r="A363" s="3">
        <v>32540</v>
      </c>
      <c r="B363" s="2">
        <v>61.823</v>
      </c>
      <c r="C363" s="4">
        <f t="shared" si="21"/>
        <v>2.5459734699835312E-3</v>
      </c>
      <c r="D363" s="4">
        <f t="shared" si="22"/>
        <v>4.7137533875338811E-2</v>
      </c>
    </row>
    <row r="364" spans="1:4" x14ac:dyDescent="0.25">
      <c r="A364" s="3">
        <v>32568</v>
      </c>
      <c r="B364" s="2">
        <v>62.008000000000003</v>
      </c>
      <c r="C364" s="4">
        <f t="shared" si="21"/>
        <v>2.9924138265693401E-3</v>
      </c>
      <c r="D364" s="4">
        <f t="shared" si="22"/>
        <v>4.5807191526681557E-2</v>
      </c>
    </row>
    <row r="365" spans="1:4" x14ac:dyDescent="0.25">
      <c r="A365" s="3">
        <v>32599</v>
      </c>
      <c r="B365" s="2">
        <v>62.215000000000003</v>
      </c>
      <c r="C365" s="4">
        <f t="shared" si="21"/>
        <v>3.3382789317506489E-3</v>
      </c>
      <c r="D365" s="4">
        <f t="shared" si="22"/>
        <v>4.4208724257733145E-2</v>
      </c>
    </row>
    <row r="366" spans="1:4" x14ac:dyDescent="0.25">
      <c r="A366" s="3">
        <v>32629</v>
      </c>
      <c r="B366" s="2">
        <v>62.401000000000003</v>
      </c>
      <c r="C366" s="4">
        <f t="shared" si="21"/>
        <v>2.9896327252270094E-3</v>
      </c>
      <c r="D366" s="4">
        <f t="shared" si="22"/>
        <v>4.3774253980998434E-2</v>
      </c>
    </row>
    <row r="367" spans="1:4" x14ac:dyDescent="0.25">
      <c r="A367" s="3">
        <v>32660</v>
      </c>
      <c r="B367" s="2">
        <v>62.567</v>
      </c>
      <c r="C367" s="4">
        <f t="shared" si="21"/>
        <v>2.6602137786253532E-3</v>
      </c>
      <c r="D367" s="4">
        <f t="shared" si="22"/>
        <v>4.2158038510227147E-2</v>
      </c>
    </row>
    <row r="368" spans="1:4" x14ac:dyDescent="0.25">
      <c r="A368" s="3">
        <v>32690</v>
      </c>
      <c r="B368" s="2">
        <v>62.728000000000002</v>
      </c>
      <c r="C368" s="4">
        <f t="shared" si="21"/>
        <v>2.5732414851280527E-3</v>
      </c>
      <c r="D368" s="4">
        <f t="shared" si="22"/>
        <v>4.0593221744828378E-2</v>
      </c>
    </row>
    <row r="369" spans="1:4" x14ac:dyDescent="0.25">
      <c r="A369" s="3">
        <v>32721</v>
      </c>
      <c r="B369" s="2">
        <v>62.816000000000003</v>
      </c>
      <c r="C369" s="4">
        <f t="shared" si="21"/>
        <v>1.4028822854228462E-3</v>
      </c>
      <c r="D369" s="4">
        <f t="shared" si="22"/>
        <v>3.9483700148932765E-2</v>
      </c>
    </row>
    <row r="370" spans="1:4" x14ac:dyDescent="0.25">
      <c r="A370" s="3">
        <v>32752</v>
      </c>
      <c r="B370" s="2">
        <v>63.033999999999999</v>
      </c>
      <c r="C370" s="4">
        <f t="shared" si="21"/>
        <v>3.4704533876719346E-3</v>
      </c>
      <c r="D370" s="4">
        <f t="shared" si="22"/>
        <v>3.7511315941074708E-2</v>
      </c>
    </row>
    <row r="371" spans="1:4" x14ac:dyDescent="0.25">
      <c r="A371" s="3">
        <v>32782</v>
      </c>
      <c r="B371" s="2">
        <v>63.262</v>
      </c>
      <c r="C371" s="4">
        <f t="shared" si="21"/>
        <v>3.6170955357426315E-3</v>
      </c>
      <c r="D371" s="4">
        <f t="shared" si="22"/>
        <v>3.7320040665070664E-2</v>
      </c>
    </row>
    <row r="372" spans="1:4" x14ac:dyDescent="0.25">
      <c r="A372" s="3">
        <v>32813</v>
      </c>
      <c r="B372" s="2">
        <v>63.43</v>
      </c>
      <c r="C372" s="4">
        <f t="shared" si="21"/>
        <v>2.6556226486673662E-3</v>
      </c>
      <c r="D372" s="4">
        <f t="shared" si="22"/>
        <v>3.7234477458178761E-2</v>
      </c>
    </row>
    <row r="373" spans="1:4" x14ac:dyDescent="0.25">
      <c r="A373" s="3">
        <v>32843</v>
      </c>
      <c r="B373" s="2">
        <v>63.610999999999997</v>
      </c>
      <c r="C373" s="4">
        <f t="shared" si="21"/>
        <v>2.8535393346995619E-3</v>
      </c>
      <c r="D373" s="4">
        <f t="shared" si="22"/>
        <v>3.6752721820196843E-2</v>
      </c>
    </row>
    <row r="374" spans="1:4" x14ac:dyDescent="0.25">
      <c r="A374" s="3">
        <v>32874</v>
      </c>
      <c r="B374" s="2">
        <v>63.856000000000002</v>
      </c>
      <c r="C374" s="4">
        <f t="shared" si="21"/>
        <v>3.8515351118517671E-3</v>
      </c>
      <c r="D374" s="4">
        <f t="shared" si="22"/>
        <v>3.5513897447539966E-2</v>
      </c>
    </row>
    <row r="375" spans="1:4" x14ac:dyDescent="0.25">
      <c r="A375" s="3">
        <v>32905</v>
      </c>
      <c r="B375" s="2">
        <v>64.165999999999997</v>
      </c>
      <c r="C375" s="4">
        <f t="shared" si="21"/>
        <v>4.854673014281996E-3</v>
      </c>
      <c r="D375" s="4">
        <f t="shared" si="22"/>
        <v>3.7898516733254617E-2</v>
      </c>
    </row>
    <row r="376" spans="1:4" x14ac:dyDescent="0.25">
      <c r="A376" s="3">
        <v>32933</v>
      </c>
      <c r="B376" s="2">
        <v>64.474000000000004</v>
      </c>
      <c r="C376" s="4">
        <f t="shared" si="21"/>
        <v>4.8000498706481931E-3</v>
      </c>
      <c r="D376" s="4">
        <f t="shared" si="22"/>
        <v>3.9769062056508764E-2</v>
      </c>
    </row>
    <row r="377" spans="1:4" x14ac:dyDescent="0.25">
      <c r="A377" s="3">
        <v>32964</v>
      </c>
      <c r="B377" s="2">
        <v>64.665999999999997</v>
      </c>
      <c r="C377" s="4">
        <f t="shared" si="21"/>
        <v>2.9779445978221908E-3</v>
      </c>
      <c r="D377" s="4">
        <f t="shared" si="22"/>
        <v>3.9395644137265817E-2</v>
      </c>
    </row>
    <row r="378" spans="1:4" x14ac:dyDescent="0.25">
      <c r="A378" s="3">
        <v>32994</v>
      </c>
      <c r="B378" s="2">
        <v>64.864000000000004</v>
      </c>
      <c r="C378" s="4">
        <f t="shared" si="21"/>
        <v>3.0618872359509108E-3</v>
      </c>
      <c r="D378" s="4">
        <f t="shared" si="22"/>
        <v>3.9470521305748241E-2</v>
      </c>
    </row>
    <row r="379" spans="1:4" x14ac:dyDescent="0.25">
      <c r="A379" s="3">
        <v>33025</v>
      </c>
      <c r="B379" s="2">
        <v>65.116</v>
      </c>
      <c r="C379" s="4">
        <f t="shared" si="21"/>
        <v>3.8850518006905421E-3</v>
      </c>
      <c r="D379" s="4">
        <f t="shared" si="22"/>
        <v>4.0740326370131141E-2</v>
      </c>
    </row>
    <row r="380" spans="1:4" x14ac:dyDescent="0.25">
      <c r="A380" s="3">
        <v>33055</v>
      </c>
      <c r="B380" s="2">
        <v>65.28</v>
      </c>
      <c r="C380" s="4">
        <f t="shared" si="21"/>
        <v>2.5185822224953469E-3</v>
      </c>
      <c r="D380" s="4">
        <f t="shared" si="22"/>
        <v>4.0683586277260542E-2</v>
      </c>
    </row>
    <row r="381" spans="1:4" x14ac:dyDescent="0.25">
      <c r="A381" s="3">
        <v>33086</v>
      </c>
      <c r="B381" s="2">
        <v>65.552000000000007</v>
      </c>
      <c r="C381" s="4">
        <f t="shared" si="21"/>
        <v>4.1666666666666519E-3</v>
      </c>
      <c r="D381" s="4">
        <f t="shared" si="22"/>
        <v>4.3555781966378104E-2</v>
      </c>
    </row>
    <row r="382" spans="1:4" x14ac:dyDescent="0.25">
      <c r="A382" s="3">
        <v>33117</v>
      </c>
      <c r="B382" s="2">
        <v>65.781000000000006</v>
      </c>
      <c r="C382" s="4">
        <f t="shared" si="21"/>
        <v>3.4934098120575907E-3</v>
      </c>
      <c r="D382" s="4">
        <f t="shared" si="22"/>
        <v>4.3579655424057062E-2</v>
      </c>
    </row>
    <row r="383" spans="1:4" x14ac:dyDescent="0.25">
      <c r="A383" s="3">
        <v>33147</v>
      </c>
      <c r="B383" s="2">
        <v>66.004000000000005</v>
      </c>
      <c r="C383" s="4">
        <f t="shared" si="21"/>
        <v>3.390036636718774E-3</v>
      </c>
      <c r="D383" s="4">
        <f t="shared" si="22"/>
        <v>4.3343555372893805E-2</v>
      </c>
    </row>
    <row r="384" spans="1:4" x14ac:dyDescent="0.25">
      <c r="A384" s="3">
        <v>33178</v>
      </c>
      <c r="B384" s="2">
        <v>66.082999999999998</v>
      </c>
      <c r="C384" s="4">
        <f t="shared" si="21"/>
        <v>1.1968971577478449E-3</v>
      </c>
      <c r="D384" s="4">
        <f t="shared" si="22"/>
        <v>4.18256345577801E-2</v>
      </c>
    </row>
    <row r="385" spans="1:4" x14ac:dyDescent="0.25">
      <c r="A385" s="3">
        <v>33208</v>
      </c>
      <c r="B385" s="2">
        <v>66.176000000000002</v>
      </c>
      <c r="C385" s="4">
        <f t="shared" si="21"/>
        <v>1.4073210961973448E-3</v>
      </c>
      <c r="D385" s="4">
        <f t="shared" si="22"/>
        <v>4.032321453836607E-2</v>
      </c>
    </row>
    <row r="386" spans="1:4" x14ac:dyDescent="0.25">
      <c r="A386" s="3">
        <v>33239</v>
      </c>
      <c r="B386" s="2">
        <v>66.506</v>
      </c>
      <c r="C386" s="4">
        <f t="shared" si="21"/>
        <v>4.9867021276595036E-3</v>
      </c>
      <c r="D386" s="4">
        <f t="shared" si="22"/>
        <v>4.149962415434727E-2</v>
      </c>
    </row>
    <row r="387" spans="1:4" x14ac:dyDescent="0.25">
      <c r="A387" s="3">
        <v>33270</v>
      </c>
      <c r="B387" s="2">
        <v>66.688999999999993</v>
      </c>
      <c r="C387" s="4">
        <f t="shared" si="21"/>
        <v>2.7516314317503898E-3</v>
      </c>
      <c r="D387" s="4">
        <f t="shared" si="22"/>
        <v>3.9319889037808142E-2</v>
      </c>
    </row>
    <row r="388" spans="1:4" x14ac:dyDescent="0.25">
      <c r="A388" s="3">
        <v>33298</v>
      </c>
      <c r="B388" s="2">
        <v>66.828000000000003</v>
      </c>
      <c r="C388" s="4">
        <f t="shared" ref="C388:C451" si="23">B388/B387-1</f>
        <v>2.0843017589109447E-3</v>
      </c>
      <c r="D388" s="4">
        <f t="shared" si="22"/>
        <v>3.6510841579551423E-2</v>
      </c>
    </row>
    <row r="389" spans="1:4" x14ac:dyDescent="0.25">
      <c r="A389" s="3">
        <v>33329</v>
      </c>
      <c r="B389" s="2">
        <v>66.960999999999999</v>
      </c>
      <c r="C389" s="4">
        <f t="shared" si="23"/>
        <v>1.9901837553120139E-3</v>
      </c>
      <c r="D389" s="4">
        <f t="shared" si="22"/>
        <v>3.5490056598521669E-2</v>
      </c>
    </row>
    <row r="390" spans="1:4" x14ac:dyDescent="0.25">
      <c r="A390" s="3">
        <v>33359</v>
      </c>
      <c r="B390" s="2">
        <v>67.228999999999999</v>
      </c>
      <c r="C390" s="4">
        <f t="shared" si="23"/>
        <v>4.002329714311248E-3</v>
      </c>
      <c r="D390" s="4">
        <f t="shared" si="22"/>
        <v>3.646090281203751E-2</v>
      </c>
    </row>
    <row r="391" spans="1:4" x14ac:dyDescent="0.25">
      <c r="A391" s="3">
        <v>33390</v>
      </c>
      <c r="B391" s="2">
        <v>67.373999999999995</v>
      </c>
      <c r="C391" s="4">
        <f t="shared" si="23"/>
        <v>2.1568073301698742E-3</v>
      </c>
      <c r="D391" s="4">
        <f t="shared" si="22"/>
        <v>3.4676577185330792E-2</v>
      </c>
    </row>
    <row r="392" spans="1:4" x14ac:dyDescent="0.25">
      <c r="A392" s="3">
        <v>33420</v>
      </c>
      <c r="B392" s="2">
        <v>67.578999999999994</v>
      </c>
      <c r="C392" s="4">
        <f t="shared" si="23"/>
        <v>3.0427167750171069E-3</v>
      </c>
      <c r="D392" s="4">
        <f t="shared" si="22"/>
        <v>3.5217524509803866E-2</v>
      </c>
    </row>
    <row r="393" spans="1:4" x14ac:dyDescent="0.25">
      <c r="A393" s="3">
        <v>33451</v>
      </c>
      <c r="B393" s="2">
        <v>67.765000000000001</v>
      </c>
      <c r="C393" s="4">
        <f t="shared" si="23"/>
        <v>2.7523343050357418E-3</v>
      </c>
      <c r="D393" s="4">
        <f t="shared" si="22"/>
        <v>3.3759458140102394E-2</v>
      </c>
    </row>
    <row r="394" spans="1:4" x14ac:dyDescent="0.25">
      <c r="A394" s="3">
        <v>33482</v>
      </c>
      <c r="B394" s="2">
        <v>68.036000000000001</v>
      </c>
      <c r="C394" s="4">
        <f t="shared" si="23"/>
        <v>3.9991145871762779E-3</v>
      </c>
      <c r="D394" s="4">
        <f t="shared" si="22"/>
        <v>3.4280415317492929E-2</v>
      </c>
    </row>
    <row r="395" spans="1:4" x14ac:dyDescent="0.25">
      <c r="A395" s="3">
        <v>33512</v>
      </c>
      <c r="B395" s="2">
        <v>68.186000000000007</v>
      </c>
      <c r="C395" s="4">
        <f t="shared" si="23"/>
        <v>2.2047151508026719E-3</v>
      </c>
      <c r="D395" s="4">
        <f t="shared" si="22"/>
        <v>3.3058602508938773E-2</v>
      </c>
    </row>
    <row r="396" spans="1:4" x14ac:dyDescent="0.25">
      <c r="A396" s="3">
        <v>33543</v>
      </c>
      <c r="B396" s="2">
        <v>68.313000000000002</v>
      </c>
      <c r="C396" s="4">
        <f t="shared" si="23"/>
        <v>1.862552430117459E-3</v>
      </c>
      <c r="D396" s="4">
        <f t="shared" si="22"/>
        <v>3.3745441338922433E-2</v>
      </c>
    </row>
    <row r="397" spans="1:4" x14ac:dyDescent="0.25">
      <c r="A397" s="3">
        <v>33573</v>
      </c>
      <c r="B397" s="2">
        <v>68.481999999999999</v>
      </c>
      <c r="C397" s="4">
        <f t="shared" si="23"/>
        <v>2.4739068698489408E-3</v>
      </c>
      <c r="D397" s="4">
        <f t="shared" si="22"/>
        <v>3.4846470019342268E-2</v>
      </c>
    </row>
    <row r="398" spans="1:4" x14ac:dyDescent="0.25">
      <c r="A398" s="3">
        <v>33604</v>
      </c>
      <c r="B398" s="2">
        <v>68.667000000000002</v>
      </c>
      <c r="C398" s="4">
        <f t="shared" si="23"/>
        <v>2.7014397943985191E-3</v>
      </c>
      <c r="D398" s="4">
        <f t="shared" si="22"/>
        <v>3.2493308874387283E-2</v>
      </c>
    </row>
    <row r="399" spans="1:4" x14ac:dyDescent="0.25">
      <c r="A399" s="3">
        <v>33635</v>
      </c>
      <c r="B399" s="2">
        <v>68.853999999999999</v>
      </c>
      <c r="C399" s="4">
        <f t="shared" si="23"/>
        <v>2.7232877510303677E-3</v>
      </c>
      <c r="D399" s="4">
        <f t="shared" ref="D399:D462" si="24">B399/B387-1</f>
        <v>3.2464124518286397E-2</v>
      </c>
    </row>
    <row r="400" spans="1:4" x14ac:dyDescent="0.25">
      <c r="A400" s="3">
        <v>33664</v>
      </c>
      <c r="B400" s="2">
        <v>69.025999999999996</v>
      </c>
      <c r="C400" s="4">
        <f t="shared" si="23"/>
        <v>2.4980393295959136E-3</v>
      </c>
      <c r="D400" s="4">
        <f t="shared" si="24"/>
        <v>3.2890405219369034E-2</v>
      </c>
    </row>
    <row r="401" spans="1:4" x14ac:dyDescent="0.25">
      <c r="A401" s="3">
        <v>33695</v>
      </c>
      <c r="B401" s="2">
        <v>69.251999999999995</v>
      </c>
      <c r="C401" s="4">
        <f t="shared" si="23"/>
        <v>3.2741285892272654E-3</v>
      </c>
      <c r="D401" s="4">
        <f t="shared" si="24"/>
        <v>3.4213945430922488E-2</v>
      </c>
    </row>
    <row r="402" spans="1:4" x14ac:dyDescent="0.25">
      <c r="A402" s="3">
        <v>33725</v>
      </c>
      <c r="B402" s="2">
        <v>69.349999999999994</v>
      </c>
      <c r="C402" s="4">
        <f t="shared" si="23"/>
        <v>1.4151215849360632E-3</v>
      </c>
      <c r="D402" s="4">
        <f t="shared" si="24"/>
        <v>3.1548885153728223E-2</v>
      </c>
    </row>
    <row r="403" spans="1:4" x14ac:dyDescent="0.25">
      <c r="A403" s="3">
        <v>33756</v>
      </c>
      <c r="B403" s="2">
        <v>69.403999999999996</v>
      </c>
      <c r="C403" s="4">
        <f t="shared" si="23"/>
        <v>7.7865897620776892E-4</v>
      </c>
      <c r="D403" s="4">
        <f t="shared" si="24"/>
        <v>3.0130317333095791E-2</v>
      </c>
    </row>
    <row r="404" spans="1:4" x14ac:dyDescent="0.25">
      <c r="A404" s="3">
        <v>33786</v>
      </c>
      <c r="B404" s="2">
        <v>69.665999999999997</v>
      </c>
      <c r="C404" s="4">
        <f t="shared" si="23"/>
        <v>3.7749985591608581E-3</v>
      </c>
      <c r="D404" s="4">
        <f t="shared" si="24"/>
        <v>3.0882374702200455E-2</v>
      </c>
    </row>
    <row r="405" spans="1:4" x14ac:dyDescent="0.25">
      <c r="A405" s="3">
        <v>33817</v>
      </c>
      <c r="B405" s="2">
        <v>69.73</v>
      </c>
      <c r="C405" s="4">
        <f t="shared" si="23"/>
        <v>9.186690781730622E-4</v>
      </c>
      <c r="D405" s="4">
        <f t="shared" si="24"/>
        <v>2.8997269977126816E-2</v>
      </c>
    </row>
    <row r="406" spans="1:4" x14ac:dyDescent="0.25">
      <c r="A406" s="3">
        <v>33848</v>
      </c>
      <c r="B406" s="2">
        <v>69.843000000000004</v>
      </c>
      <c r="C406" s="4">
        <f t="shared" si="23"/>
        <v>1.6205363545103157E-3</v>
      </c>
      <c r="D406" s="4">
        <f t="shared" si="24"/>
        <v>2.6559468516667684E-2</v>
      </c>
    </row>
    <row r="407" spans="1:4" x14ac:dyDescent="0.25">
      <c r="A407" s="3">
        <v>33878</v>
      </c>
      <c r="B407" s="2">
        <v>70.111999999999995</v>
      </c>
      <c r="C407" s="4">
        <f t="shared" si="23"/>
        <v>3.8514954970432225E-3</v>
      </c>
      <c r="D407" s="4">
        <f t="shared" si="24"/>
        <v>2.82462675622559E-2</v>
      </c>
    </row>
    <row r="408" spans="1:4" x14ac:dyDescent="0.25">
      <c r="A408" s="3">
        <v>33909</v>
      </c>
      <c r="B408" s="2">
        <v>70.265000000000001</v>
      </c>
      <c r="C408" s="4">
        <f t="shared" si="23"/>
        <v>2.1822227293473162E-3</v>
      </c>
      <c r="D408" s="4">
        <f t="shared" si="24"/>
        <v>2.857435627186633E-2</v>
      </c>
    </row>
    <row r="409" spans="1:4" x14ac:dyDescent="0.25">
      <c r="A409" s="3">
        <v>33939</v>
      </c>
      <c r="B409" s="2">
        <v>70.394999999999996</v>
      </c>
      <c r="C409" s="4">
        <f t="shared" si="23"/>
        <v>1.8501387604070718E-3</v>
      </c>
      <c r="D409" s="4">
        <f t="shared" si="24"/>
        <v>2.7934347711807472E-2</v>
      </c>
    </row>
    <row r="410" spans="1:4" x14ac:dyDescent="0.25">
      <c r="A410" s="3">
        <v>33970</v>
      </c>
      <c r="B410" s="2">
        <v>70.599999999999994</v>
      </c>
      <c r="C410" s="4">
        <f t="shared" si="23"/>
        <v>2.9121386462105381E-3</v>
      </c>
      <c r="D410" s="4">
        <f t="shared" si="24"/>
        <v>2.8150348784714563E-2</v>
      </c>
    </row>
    <row r="411" spans="1:4" x14ac:dyDescent="0.25">
      <c r="A411" s="3">
        <v>34001</v>
      </c>
      <c r="B411" s="2">
        <v>70.734999999999999</v>
      </c>
      <c r="C411" s="4">
        <f t="shared" si="23"/>
        <v>1.9121813031162116E-3</v>
      </c>
      <c r="D411" s="4">
        <f t="shared" si="24"/>
        <v>2.7318674296337164E-2</v>
      </c>
    </row>
    <row r="412" spans="1:4" x14ac:dyDescent="0.25">
      <c r="A412" s="3">
        <v>34029</v>
      </c>
      <c r="B412" s="2">
        <v>70.888999999999996</v>
      </c>
      <c r="C412" s="4">
        <f t="shared" si="23"/>
        <v>2.1771400296881627E-3</v>
      </c>
      <c r="D412" s="4">
        <f t="shared" si="24"/>
        <v>2.6989829919160879E-2</v>
      </c>
    </row>
    <row r="413" spans="1:4" x14ac:dyDescent="0.25">
      <c r="A413" s="3">
        <v>34060</v>
      </c>
      <c r="B413" s="2">
        <v>71.094999999999999</v>
      </c>
      <c r="C413" s="4">
        <f t="shared" si="23"/>
        <v>2.9059515580696083E-3</v>
      </c>
      <c r="D413" s="4">
        <f t="shared" si="24"/>
        <v>2.661294980650375E-2</v>
      </c>
    </row>
    <row r="414" spans="1:4" x14ac:dyDescent="0.25">
      <c r="A414" s="3">
        <v>34090</v>
      </c>
      <c r="B414" s="2">
        <v>71.335999999999999</v>
      </c>
      <c r="C414" s="4">
        <f t="shared" si="23"/>
        <v>3.3898305084745228E-3</v>
      </c>
      <c r="D414" s="4">
        <f t="shared" si="24"/>
        <v>2.8637346791636764E-2</v>
      </c>
    </row>
    <row r="415" spans="1:4" x14ac:dyDescent="0.25">
      <c r="A415" s="3">
        <v>34121</v>
      </c>
      <c r="B415" s="2">
        <v>71.403999999999996</v>
      </c>
      <c r="C415" s="4">
        <f t="shared" si="23"/>
        <v>9.5323539306946259E-4</v>
      </c>
      <c r="D415" s="4">
        <f t="shared" si="24"/>
        <v>2.881678289435774E-2</v>
      </c>
    </row>
    <row r="416" spans="1:4" x14ac:dyDescent="0.25">
      <c r="A416" s="3">
        <v>34151</v>
      </c>
      <c r="B416" s="2">
        <v>71.552000000000007</v>
      </c>
      <c r="C416" s="4">
        <f t="shared" si="23"/>
        <v>2.0727130132767169E-3</v>
      </c>
      <c r="D416" s="4">
        <f t="shared" si="24"/>
        <v>2.7072029397410713E-2</v>
      </c>
    </row>
    <row r="417" spans="1:4" x14ac:dyDescent="0.25">
      <c r="A417" s="3">
        <v>34182</v>
      </c>
      <c r="B417" s="2">
        <v>71.686000000000007</v>
      </c>
      <c r="C417" s="4">
        <f t="shared" si="23"/>
        <v>1.8727638640430033E-3</v>
      </c>
      <c r="D417" s="4">
        <f t="shared" si="24"/>
        <v>2.805105406568198E-2</v>
      </c>
    </row>
    <row r="418" spans="1:4" x14ac:dyDescent="0.25">
      <c r="A418" s="3">
        <v>34213</v>
      </c>
      <c r="B418" s="2">
        <v>71.793000000000006</v>
      </c>
      <c r="C418" s="4">
        <f t="shared" si="23"/>
        <v>1.49262059537425E-3</v>
      </c>
      <c r="D418" s="4">
        <f t="shared" si="24"/>
        <v>2.7919762896782885E-2</v>
      </c>
    </row>
    <row r="419" spans="1:4" x14ac:dyDescent="0.25">
      <c r="A419" s="3">
        <v>34243</v>
      </c>
      <c r="B419" s="2">
        <v>71.912000000000006</v>
      </c>
      <c r="C419" s="4">
        <f t="shared" si="23"/>
        <v>1.6575432145196078E-3</v>
      </c>
      <c r="D419" s="4">
        <f t="shared" si="24"/>
        <v>2.5673208580556883E-2</v>
      </c>
    </row>
    <row r="420" spans="1:4" x14ac:dyDescent="0.25">
      <c r="A420" s="3">
        <v>34274</v>
      </c>
      <c r="B420" s="2">
        <v>72.096999999999994</v>
      </c>
      <c r="C420" s="4">
        <f t="shared" si="23"/>
        <v>2.5725887195460206E-3</v>
      </c>
      <c r="D420" s="4">
        <f t="shared" si="24"/>
        <v>2.6072724685120452E-2</v>
      </c>
    </row>
    <row r="421" spans="1:4" x14ac:dyDescent="0.25">
      <c r="A421" s="3">
        <v>34304</v>
      </c>
      <c r="B421" s="2">
        <v>72.129000000000005</v>
      </c>
      <c r="C421" s="4">
        <f t="shared" si="23"/>
        <v>4.4384648459727671E-4</v>
      </c>
      <c r="D421" s="4">
        <f t="shared" si="24"/>
        <v>2.4632431280630751E-2</v>
      </c>
    </row>
    <row r="422" spans="1:4" x14ac:dyDescent="0.25">
      <c r="A422" s="3">
        <v>34335</v>
      </c>
      <c r="B422" s="2">
        <v>72.186000000000007</v>
      </c>
      <c r="C422" s="4">
        <f t="shared" si="23"/>
        <v>7.9025080064876185E-4</v>
      </c>
      <c r="D422" s="4">
        <f t="shared" si="24"/>
        <v>2.2464589235127619E-2</v>
      </c>
    </row>
    <row r="423" spans="1:4" x14ac:dyDescent="0.25">
      <c r="A423" s="3">
        <v>34366</v>
      </c>
      <c r="B423" s="2">
        <v>72.341999999999999</v>
      </c>
      <c r="C423" s="4">
        <f t="shared" si="23"/>
        <v>2.1610838666776822E-3</v>
      </c>
      <c r="D423" s="4">
        <f t="shared" si="24"/>
        <v>2.2718597582526368E-2</v>
      </c>
    </row>
    <row r="424" spans="1:4" x14ac:dyDescent="0.25">
      <c r="A424" s="3">
        <v>34394</v>
      </c>
      <c r="B424" s="2">
        <v>72.588999999999999</v>
      </c>
      <c r="C424" s="4">
        <f t="shared" si="23"/>
        <v>3.4143374526554027E-3</v>
      </c>
      <c r="D424" s="4">
        <f t="shared" si="24"/>
        <v>2.3981153634555552E-2</v>
      </c>
    </row>
    <row r="425" spans="1:4" x14ac:dyDescent="0.25">
      <c r="A425" s="3">
        <v>34425</v>
      </c>
      <c r="B425" s="2">
        <v>72.697999999999993</v>
      </c>
      <c r="C425" s="4">
        <f t="shared" si="23"/>
        <v>1.5016049263660847E-3</v>
      </c>
      <c r="D425" s="4">
        <f t="shared" si="24"/>
        <v>2.2547295871720774E-2</v>
      </c>
    </row>
    <row r="426" spans="1:4" x14ac:dyDescent="0.25">
      <c r="A426" s="3">
        <v>34455</v>
      </c>
      <c r="B426" s="2">
        <v>72.86</v>
      </c>
      <c r="C426" s="4">
        <f t="shared" si="23"/>
        <v>2.2283969297642869E-3</v>
      </c>
      <c r="D426" s="4">
        <f t="shared" si="24"/>
        <v>2.1363687338791015E-2</v>
      </c>
    </row>
    <row r="427" spans="1:4" x14ac:dyDescent="0.25">
      <c r="A427" s="3">
        <v>34486</v>
      </c>
      <c r="B427" s="2">
        <v>73.021000000000001</v>
      </c>
      <c r="C427" s="4">
        <f t="shared" si="23"/>
        <v>2.2097172659896192E-3</v>
      </c>
      <c r="D427" s="4">
        <f t="shared" si="24"/>
        <v>2.2645790151812228E-2</v>
      </c>
    </row>
    <row r="428" spans="1:4" x14ac:dyDescent="0.25">
      <c r="A428" s="3">
        <v>34516</v>
      </c>
      <c r="B428" s="2">
        <v>73.174999999999997</v>
      </c>
      <c r="C428" s="4">
        <f t="shared" si="23"/>
        <v>2.108982347543753E-3</v>
      </c>
      <c r="D428" s="4">
        <f t="shared" si="24"/>
        <v>2.2682804114489974E-2</v>
      </c>
    </row>
    <row r="429" spans="1:4" x14ac:dyDescent="0.25">
      <c r="A429" s="3">
        <v>34547</v>
      </c>
      <c r="B429" s="2">
        <v>73.257000000000005</v>
      </c>
      <c r="C429" s="4">
        <f t="shared" si="23"/>
        <v>1.1206012982576397E-3</v>
      </c>
      <c r="D429" s="4">
        <f t="shared" si="24"/>
        <v>2.1915018274139886E-2</v>
      </c>
    </row>
    <row r="430" spans="1:4" x14ac:dyDescent="0.25">
      <c r="A430" s="3">
        <v>34578</v>
      </c>
      <c r="B430" s="2">
        <v>73.367999999999995</v>
      </c>
      <c r="C430" s="4">
        <f t="shared" si="23"/>
        <v>1.5152135632088282E-3</v>
      </c>
      <c r="D430" s="4">
        <f t="shared" si="24"/>
        <v>2.1938071956875804E-2</v>
      </c>
    </row>
    <row r="431" spans="1:4" x14ac:dyDescent="0.25">
      <c r="A431" s="3">
        <v>34608</v>
      </c>
      <c r="B431" s="2">
        <v>73.540000000000006</v>
      </c>
      <c r="C431" s="4">
        <f t="shared" si="23"/>
        <v>2.3443463090178085E-3</v>
      </c>
      <c r="D431" s="4">
        <f t="shared" si="24"/>
        <v>2.263878073200587E-2</v>
      </c>
    </row>
    <row r="432" spans="1:4" x14ac:dyDescent="0.25">
      <c r="A432" s="3">
        <v>34639</v>
      </c>
      <c r="B432" s="2">
        <v>73.674999999999997</v>
      </c>
      <c r="C432" s="4">
        <f t="shared" si="23"/>
        <v>1.8357356540656955E-3</v>
      </c>
      <c r="D432" s="4">
        <f t="shared" si="24"/>
        <v>2.1887179771696408E-2</v>
      </c>
    </row>
    <row r="433" spans="1:4" x14ac:dyDescent="0.25">
      <c r="A433" s="3">
        <v>34669</v>
      </c>
      <c r="B433" s="2">
        <v>73.7</v>
      </c>
      <c r="C433" s="4">
        <f t="shared" si="23"/>
        <v>3.3932813030213005E-4</v>
      </c>
      <c r="D433" s="4">
        <f t="shared" si="24"/>
        <v>2.1780421189812715E-2</v>
      </c>
    </row>
    <row r="434" spans="1:4" x14ac:dyDescent="0.25">
      <c r="A434" s="3">
        <v>34700</v>
      </c>
      <c r="B434" s="2">
        <v>73.882999999999996</v>
      </c>
      <c r="C434" s="4">
        <f t="shared" si="23"/>
        <v>2.4830393487109692E-3</v>
      </c>
      <c r="D434" s="4">
        <f t="shared" si="24"/>
        <v>2.3508713600975062E-2</v>
      </c>
    </row>
    <row r="435" spans="1:4" x14ac:dyDescent="0.25">
      <c r="A435" s="3">
        <v>34731</v>
      </c>
      <c r="B435" s="2">
        <v>74.004000000000005</v>
      </c>
      <c r="C435" s="4">
        <f t="shared" si="23"/>
        <v>1.637724510374694E-3</v>
      </c>
      <c r="D435" s="4">
        <f t="shared" si="24"/>
        <v>2.2974205855519791E-2</v>
      </c>
    </row>
    <row r="436" spans="1:4" x14ac:dyDescent="0.25">
      <c r="A436" s="3">
        <v>34759</v>
      </c>
      <c r="B436" s="2">
        <v>74.186000000000007</v>
      </c>
      <c r="C436" s="4">
        <f t="shared" si="23"/>
        <v>2.4593265228907146E-3</v>
      </c>
      <c r="D436" s="4">
        <f t="shared" si="24"/>
        <v>2.2000578600063436E-2</v>
      </c>
    </row>
    <row r="437" spans="1:4" x14ac:dyDescent="0.25">
      <c r="A437" s="3">
        <v>34790</v>
      </c>
      <c r="B437" s="2">
        <v>74.358000000000004</v>
      </c>
      <c r="C437" s="4">
        <f t="shared" si="23"/>
        <v>2.3184967514084942E-3</v>
      </c>
      <c r="D437" s="4">
        <f t="shared" si="24"/>
        <v>2.2834190761781725E-2</v>
      </c>
    </row>
    <row r="438" spans="1:4" x14ac:dyDescent="0.25">
      <c r="A438" s="3">
        <v>34820</v>
      </c>
      <c r="B438" s="2">
        <v>74.484999999999999</v>
      </c>
      <c r="C438" s="4">
        <f t="shared" si="23"/>
        <v>1.7079534145618691E-3</v>
      </c>
      <c r="D438" s="4">
        <f t="shared" si="24"/>
        <v>2.2303046939335713E-2</v>
      </c>
    </row>
    <row r="439" spans="1:4" x14ac:dyDescent="0.25">
      <c r="A439" s="3">
        <v>34851</v>
      </c>
      <c r="B439" s="2">
        <v>74.549000000000007</v>
      </c>
      <c r="C439" s="4">
        <f t="shared" si="23"/>
        <v>8.5923340269866699E-4</v>
      </c>
      <c r="D439" s="4">
        <f t="shared" si="24"/>
        <v>2.0925487188617087E-2</v>
      </c>
    </row>
    <row r="440" spans="1:4" x14ac:dyDescent="0.25">
      <c r="A440" s="3">
        <v>34881</v>
      </c>
      <c r="B440" s="2">
        <v>74.667000000000002</v>
      </c>
      <c r="C440" s="4">
        <f t="shared" si="23"/>
        <v>1.5828515473044202E-3</v>
      </c>
      <c r="D440" s="4">
        <f t="shared" si="24"/>
        <v>2.0389477280492008E-2</v>
      </c>
    </row>
    <row r="441" spans="1:4" x14ac:dyDescent="0.25">
      <c r="A441" s="3">
        <v>34912</v>
      </c>
      <c r="B441" s="2">
        <v>74.846000000000004</v>
      </c>
      <c r="C441" s="4">
        <f t="shared" si="23"/>
        <v>2.3973107262913462E-3</v>
      </c>
      <c r="D441" s="4">
        <f t="shared" si="24"/>
        <v>2.1690759927379011E-2</v>
      </c>
    </row>
    <row r="442" spans="1:4" x14ac:dyDescent="0.25">
      <c r="A442" s="3">
        <v>34943</v>
      </c>
      <c r="B442" s="2">
        <v>74.944999999999993</v>
      </c>
      <c r="C442" s="4">
        <f t="shared" si="23"/>
        <v>1.3227159768056662E-3</v>
      </c>
      <c r="D442" s="4">
        <f t="shared" si="24"/>
        <v>2.1494384472794614E-2</v>
      </c>
    </row>
    <row r="443" spans="1:4" x14ac:dyDescent="0.25">
      <c r="A443" s="3">
        <v>34973</v>
      </c>
      <c r="B443" s="2">
        <v>75.126999999999995</v>
      </c>
      <c r="C443" s="4">
        <f t="shared" si="23"/>
        <v>2.4284475281872719E-3</v>
      </c>
      <c r="D443" s="4">
        <f t="shared" si="24"/>
        <v>2.1580092466684686E-2</v>
      </c>
    </row>
    <row r="444" spans="1:4" x14ac:dyDescent="0.25">
      <c r="A444" s="3">
        <v>35004</v>
      </c>
      <c r="B444" s="2">
        <v>75.174999999999997</v>
      </c>
      <c r="C444" s="4">
        <f t="shared" si="23"/>
        <v>6.3891809868632521E-4</v>
      </c>
      <c r="D444" s="4">
        <f t="shared" si="24"/>
        <v>2.0359687818120031E-2</v>
      </c>
    </row>
    <row r="445" spans="1:4" x14ac:dyDescent="0.25">
      <c r="A445" s="3">
        <v>35034</v>
      </c>
      <c r="B445" s="2">
        <v>75.281000000000006</v>
      </c>
      <c r="C445" s="4">
        <f t="shared" si="23"/>
        <v>1.4100432324577472E-3</v>
      </c>
      <c r="D445" s="4">
        <f t="shared" si="24"/>
        <v>2.1451831750339156E-2</v>
      </c>
    </row>
    <row r="446" spans="1:4" x14ac:dyDescent="0.25">
      <c r="A446" s="3">
        <v>35065</v>
      </c>
      <c r="B446" s="2">
        <v>75.366</v>
      </c>
      <c r="C446" s="4">
        <f t="shared" si="23"/>
        <v>1.1291029609064029E-3</v>
      </c>
      <c r="D446" s="4">
        <f t="shared" si="24"/>
        <v>2.0072276437069547E-2</v>
      </c>
    </row>
    <row r="447" spans="1:4" x14ac:dyDescent="0.25">
      <c r="A447" s="3">
        <v>35096</v>
      </c>
      <c r="B447" s="2">
        <v>75.463999999999999</v>
      </c>
      <c r="C447" s="4">
        <f t="shared" si="23"/>
        <v>1.3003210997000192E-3</v>
      </c>
      <c r="D447" s="4">
        <f t="shared" si="24"/>
        <v>1.9728663315496275E-2</v>
      </c>
    </row>
    <row r="448" spans="1:4" x14ac:dyDescent="0.25">
      <c r="A448" s="3">
        <v>35125</v>
      </c>
      <c r="B448" s="2">
        <v>75.638999999999996</v>
      </c>
      <c r="C448" s="4">
        <f t="shared" si="23"/>
        <v>2.3189865366266549E-3</v>
      </c>
      <c r="D448" s="4">
        <f t="shared" si="24"/>
        <v>1.9585905696492434E-2</v>
      </c>
    </row>
    <row r="449" spans="1:4" x14ac:dyDescent="0.25">
      <c r="A449" s="3">
        <v>35156</v>
      </c>
      <c r="B449" s="2">
        <v>75.741</v>
      </c>
      <c r="C449" s="4">
        <f t="shared" si="23"/>
        <v>1.3485106889303822E-3</v>
      </c>
      <c r="D449" s="4">
        <f t="shared" si="24"/>
        <v>1.8599209231017433E-2</v>
      </c>
    </row>
    <row r="450" spans="1:4" x14ac:dyDescent="0.25">
      <c r="A450" s="3">
        <v>35186</v>
      </c>
      <c r="B450" s="2">
        <v>75.873000000000005</v>
      </c>
      <c r="C450" s="4">
        <f t="shared" si="23"/>
        <v>1.7427813205530551E-3</v>
      </c>
      <c r="D450" s="4">
        <f t="shared" si="24"/>
        <v>1.8634624421024482E-2</v>
      </c>
    </row>
    <row r="451" spans="1:4" x14ac:dyDescent="0.25">
      <c r="A451" s="3">
        <v>35217</v>
      </c>
      <c r="B451" s="2">
        <v>75.930999999999997</v>
      </c>
      <c r="C451" s="4">
        <f t="shared" si="23"/>
        <v>7.6443530636716162E-4</v>
      </c>
      <c r="D451" s="4">
        <f t="shared" si="24"/>
        <v>1.8538142698091065E-2</v>
      </c>
    </row>
    <row r="452" spans="1:4" x14ac:dyDescent="0.25">
      <c r="A452" s="3">
        <v>35247</v>
      </c>
      <c r="B452" s="2">
        <v>76.073999999999998</v>
      </c>
      <c r="C452" s="4">
        <f t="shared" ref="C452:C515" si="25">B452/B451-1</f>
        <v>1.883288775335501E-3</v>
      </c>
      <c r="D452" s="4">
        <f t="shared" si="24"/>
        <v>1.8843665876491666E-2</v>
      </c>
    </row>
    <row r="453" spans="1:4" x14ac:dyDescent="0.25">
      <c r="A453" s="3">
        <v>35278</v>
      </c>
      <c r="B453" s="2">
        <v>76.14</v>
      </c>
      <c r="C453" s="4">
        <f t="shared" si="25"/>
        <v>8.6757630727984925E-4</v>
      </c>
      <c r="D453" s="4">
        <f t="shared" si="24"/>
        <v>1.7288833070571608E-2</v>
      </c>
    </row>
    <row r="454" spans="1:4" x14ac:dyDescent="0.25">
      <c r="A454" s="3">
        <v>35309</v>
      </c>
      <c r="B454" s="2">
        <v>76.37</v>
      </c>
      <c r="C454" s="4">
        <f t="shared" si="25"/>
        <v>3.0207512477016252E-3</v>
      </c>
      <c r="D454" s="4">
        <f t="shared" si="24"/>
        <v>1.9013943558609858E-2</v>
      </c>
    </row>
    <row r="455" spans="1:4" x14ac:dyDescent="0.25">
      <c r="A455" s="3">
        <v>35339</v>
      </c>
      <c r="B455" s="2">
        <v>76.552000000000007</v>
      </c>
      <c r="C455" s="4">
        <f t="shared" si="25"/>
        <v>2.3831347387717194E-3</v>
      </c>
      <c r="D455" s="4">
        <f t="shared" si="24"/>
        <v>1.8967881054747338E-2</v>
      </c>
    </row>
    <row r="456" spans="1:4" x14ac:dyDescent="0.25">
      <c r="A456" s="3">
        <v>35370</v>
      </c>
      <c r="B456" s="2">
        <v>76.652000000000001</v>
      </c>
      <c r="C456" s="4">
        <f t="shared" si="25"/>
        <v>1.3063015989129845E-3</v>
      </c>
      <c r="D456" s="4">
        <f t="shared" si="24"/>
        <v>1.9647489191885636E-2</v>
      </c>
    </row>
    <row r="457" spans="1:4" x14ac:dyDescent="0.25">
      <c r="A457" s="3">
        <v>35400</v>
      </c>
      <c r="B457" s="2">
        <v>76.682000000000002</v>
      </c>
      <c r="C457" s="4">
        <f t="shared" si="25"/>
        <v>3.9137922037268957E-4</v>
      </c>
      <c r="D457" s="4">
        <f t="shared" si="24"/>
        <v>1.8610273508587794E-2</v>
      </c>
    </row>
    <row r="458" spans="1:4" x14ac:dyDescent="0.25">
      <c r="A458" s="3">
        <v>35431</v>
      </c>
      <c r="B458" s="2">
        <v>76.763000000000005</v>
      </c>
      <c r="C458" s="4">
        <f t="shared" si="25"/>
        <v>1.0563104770351384E-3</v>
      </c>
      <c r="D458" s="4">
        <f t="shared" si="24"/>
        <v>1.8536209962051853E-2</v>
      </c>
    </row>
    <row r="459" spans="1:4" x14ac:dyDescent="0.25">
      <c r="A459" s="3">
        <v>35462</v>
      </c>
      <c r="B459" s="2">
        <v>76.921000000000006</v>
      </c>
      <c r="C459" s="4">
        <f t="shared" si="25"/>
        <v>2.0582832875213342E-3</v>
      </c>
      <c r="D459" s="4">
        <f t="shared" si="24"/>
        <v>1.9307219336372361E-2</v>
      </c>
    </row>
    <row r="460" spans="1:4" x14ac:dyDescent="0.25">
      <c r="A460" s="3">
        <v>35490</v>
      </c>
      <c r="B460" s="2">
        <v>77.105000000000004</v>
      </c>
      <c r="C460" s="4">
        <f t="shared" si="25"/>
        <v>2.3920645857438139E-3</v>
      </c>
      <c r="D460" s="4">
        <f t="shared" si="24"/>
        <v>1.938153598011616E-2</v>
      </c>
    </row>
    <row r="461" spans="1:4" x14ac:dyDescent="0.25">
      <c r="A461" s="3">
        <v>35521</v>
      </c>
      <c r="B461" s="2">
        <v>77.254999999999995</v>
      </c>
      <c r="C461" s="4">
        <f t="shared" si="25"/>
        <v>1.945399131054959E-3</v>
      </c>
      <c r="D461" s="4">
        <f t="shared" si="24"/>
        <v>1.9989173631190349E-2</v>
      </c>
    </row>
    <row r="462" spans="1:4" x14ac:dyDescent="0.25">
      <c r="A462" s="3">
        <v>35551</v>
      </c>
      <c r="B462" s="2">
        <v>77.311999999999998</v>
      </c>
      <c r="C462" s="4">
        <f t="shared" si="25"/>
        <v>7.3781632256819663E-4</v>
      </c>
      <c r="D462" s="4">
        <f t="shared" si="24"/>
        <v>1.8965903549352126E-2</v>
      </c>
    </row>
    <row r="463" spans="1:4" x14ac:dyDescent="0.25">
      <c r="A463" s="3">
        <v>35582</v>
      </c>
      <c r="B463" s="2">
        <v>77.426000000000002</v>
      </c>
      <c r="C463" s="4">
        <f t="shared" si="25"/>
        <v>1.4745447019868241E-3</v>
      </c>
      <c r="D463" s="4">
        <f t="shared" ref="D463:D526" si="26">B463/B451-1</f>
        <v>1.9688928105780379E-2</v>
      </c>
    </row>
    <row r="464" spans="1:4" x14ac:dyDescent="0.25">
      <c r="A464" s="3">
        <v>35612</v>
      </c>
      <c r="B464" s="2">
        <v>77.477999999999994</v>
      </c>
      <c r="C464" s="4">
        <f t="shared" si="25"/>
        <v>6.7160902022567193E-4</v>
      </c>
      <c r="D464" s="4">
        <f t="shared" si="26"/>
        <v>1.8455714173041926E-2</v>
      </c>
    </row>
    <row r="465" spans="1:4" x14ac:dyDescent="0.25">
      <c r="A465" s="3">
        <v>35643</v>
      </c>
      <c r="B465" s="2">
        <v>77.447999999999993</v>
      </c>
      <c r="C465" s="4">
        <f t="shared" si="25"/>
        <v>-3.8720669093161852E-4</v>
      </c>
      <c r="D465" s="4">
        <f t="shared" si="26"/>
        <v>1.7178881008668156E-2</v>
      </c>
    </row>
    <row r="466" spans="1:4" x14ac:dyDescent="0.25">
      <c r="A466" s="3">
        <v>35674</v>
      </c>
      <c r="B466" s="2">
        <v>77.608000000000004</v>
      </c>
      <c r="C466" s="4">
        <f t="shared" si="25"/>
        <v>2.0659022828222184E-3</v>
      </c>
      <c r="D466" s="4">
        <f t="shared" si="26"/>
        <v>1.6210553882414658E-2</v>
      </c>
    </row>
    <row r="467" spans="1:4" x14ac:dyDescent="0.25">
      <c r="A467" s="3">
        <v>35704</v>
      </c>
      <c r="B467" s="2">
        <v>77.725999999999999</v>
      </c>
      <c r="C467" s="4">
        <f t="shared" si="25"/>
        <v>1.5204618080608689E-3</v>
      </c>
      <c r="D467" s="4">
        <f t="shared" si="26"/>
        <v>1.5335980771240321E-2</v>
      </c>
    </row>
    <row r="468" spans="1:4" x14ac:dyDescent="0.25">
      <c r="A468" s="3">
        <v>35735</v>
      </c>
      <c r="B468" s="2">
        <v>77.75</v>
      </c>
      <c r="C468" s="4">
        <f t="shared" si="25"/>
        <v>3.0877698582210122E-4</v>
      </c>
      <c r="D468" s="4">
        <f t="shared" si="26"/>
        <v>1.4324479465636974E-2</v>
      </c>
    </row>
    <row r="469" spans="1:4" x14ac:dyDescent="0.25">
      <c r="A469" s="3">
        <v>35765</v>
      </c>
      <c r="B469" s="2">
        <v>77.793999999999997</v>
      </c>
      <c r="C469" s="4">
        <f t="shared" si="25"/>
        <v>5.6591639871372834E-4</v>
      </c>
      <c r="D469" s="4">
        <f t="shared" si="26"/>
        <v>1.450144753657967E-2</v>
      </c>
    </row>
    <row r="470" spans="1:4" x14ac:dyDescent="0.25">
      <c r="A470" s="3">
        <v>35796</v>
      </c>
      <c r="B470" s="2">
        <v>77.914000000000001</v>
      </c>
      <c r="C470" s="4">
        <f t="shared" si="25"/>
        <v>1.5425354140423675E-3</v>
      </c>
      <c r="D470" s="4">
        <f t="shared" si="26"/>
        <v>1.4994202936310375E-2</v>
      </c>
    </row>
    <row r="471" spans="1:4" x14ac:dyDescent="0.25">
      <c r="A471" s="3">
        <v>35827</v>
      </c>
      <c r="B471" s="2">
        <v>77.98</v>
      </c>
      <c r="C471" s="4">
        <f t="shared" si="25"/>
        <v>8.4708781477016437E-4</v>
      </c>
      <c r="D471" s="4">
        <f t="shared" si="26"/>
        <v>1.3767371719036303E-2</v>
      </c>
    </row>
    <row r="472" spans="1:4" x14ac:dyDescent="0.25">
      <c r="A472" s="3">
        <v>35855</v>
      </c>
      <c r="B472" s="2">
        <v>78.063000000000002</v>
      </c>
      <c r="C472" s="4">
        <f t="shared" si="25"/>
        <v>1.0643754808925543E-3</v>
      </c>
      <c r="D472" s="4">
        <f t="shared" si="26"/>
        <v>1.24246157836716E-2</v>
      </c>
    </row>
    <row r="473" spans="1:4" x14ac:dyDescent="0.25">
      <c r="A473" s="3">
        <v>35886</v>
      </c>
      <c r="B473" s="2">
        <v>78.206999999999994</v>
      </c>
      <c r="C473" s="4">
        <f t="shared" si="25"/>
        <v>1.8446639252909236E-3</v>
      </c>
      <c r="D473" s="4">
        <f t="shared" si="26"/>
        <v>1.2322827001488568E-2</v>
      </c>
    </row>
    <row r="474" spans="1:4" x14ac:dyDescent="0.25">
      <c r="A474" s="3">
        <v>35916</v>
      </c>
      <c r="B474" s="2">
        <v>78.283000000000001</v>
      </c>
      <c r="C474" s="4">
        <f t="shared" si="25"/>
        <v>9.7178001969133732E-4</v>
      </c>
      <c r="D474" s="4">
        <f t="shared" si="26"/>
        <v>1.2559499172185573E-2</v>
      </c>
    </row>
    <row r="475" spans="1:4" x14ac:dyDescent="0.25">
      <c r="A475" s="3">
        <v>35947</v>
      </c>
      <c r="B475" s="2">
        <v>78.183999999999997</v>
      </c>
      <c r="C475" s="4">
        <f t="shared" si="25"/>
        <v>-1.2646423872361146E-3</v>
      </c>
      <c r="D475" s="4">
        <f t="shared" si="26"/>
        <v>9.7899930255986867E-3</v>
      </c>
    </row>
    <row r="476" spans="1:4" x14ac:dyDescent="0.25">
      <c r="A476" s="3">
        <v>35977</v>
      </c>
      <c r="B476" s="2">
        <v>78.405000000000001</v>
      </c>
      <c r="C476" s="4">
        <f t="shared" si="25"/>
        <v>2.8266653023636401E-3</v>
      </c>
      <c r="D476" s="4">
        <f t="shared" si="26"/>
        <v>1.1964686749787123E-2</v>
      </c>
    </row>
    <row r="477" spans="1:4" x14ac:dyDescent="0.25">
      <c r="A477" s="3">
        <v>36008</v>
      </c>
      <c r="B477" s="2">
        <v>78.558000000000007</v>
      </c>
      <c r="C477" s="4">
        <f t="shared" si="25"/>
        <v>1.9514061603214117E-3</v>
      </c>
      <c r="D477" s="4">
        <f t="shared" si="26"/>
        <v>1.4332197087078002E-2</v>
      </c>
    </row>
    <row r="478" spans="1:4" x14ac:dyDescent="0.25">
      <c r="A478" s="3">
        <v>36039</v>
      </c>
      <c r="B478" s="2">
        <v>78.545000000000002</v>
      </c>
      <c r="C478" s="4">
        <f t="shared" si="25"/>
        <v>-1.6548282797435032E-4</v>
      </c>
      <c r="D478" s="4">
        <f t="shared" si="26"/>
        <v>1.207349757756937E-2</v>
      </c>
    </row>
    <row r="479" spans="1:4" x14ac:dyDescent="0.25">
      <c r="A479" s="3">
        <v>36069</v>
      </c>
      <c r="B479" s="2">
        <v>78.697999999999993</v>
      </c>
      <c r="C479" s="4">
        <f t="shared" si="25"/>
        <v>1.9479279393976867E-3</v>
      </c>
      <c r="D479" s="4">
        <f t="shared" si="26"/>
        <v>1.2505467925790548E-2</v>
      </c>
    </row>
    <row r="480" spans="1:4" x14ac:dyDescent="0.25">
      <c r="A480" s="3">
        <v>36100</v>
      </c>
      <c r="B480" s="2">
        <v>78.710999999999999</v>
      </c>
      <c r="C480" s="4">
        <f t="shared" si="25"/>
        <v>1.6518844189183923E-4</v>
      </c>
      <c r="D480" s="4">
        <f t="shared" si="26"/>
        <v>1.2360128617363353E-2</v>
      </c>
    </row>
    <row r="481" spans="1:4" x14ac:dyDescent="0.25">
      <c r="A481" s="3">
        <v>36130</v>
      </c>
      <c r="B481" s="2">
        <v>78.846999999999994</v>
      </c>
      <c r="C481" s="4">
        <f t="shared" si="25"/>
        <v>1.7278398190849753E-3</v>
      </c>
      <c r="D481" s="4">
        <f t="shared" si="26"/>
        <v>1.3535748258220348E-2</v>
      </c>
    </row>
    <row r="482" spans="1:4" x14ac:dyDescent="0.25">
      <c r="A482" s="3">
        <v>36161</v>
      </c>
      <c r="B482" s="2">
        <v>78.998000000000005</v>
      </c>
      <c r="C482" s="4">
        <f t="shared" si="25"/>
        <v>1.9151013989120447E-3</v>
      </c>
      <c r="D482" s="4">
        <f t="shared" si="26"/>
        <v>1.3912775624406404E-2</v>
      </c>
    </row>
    <row r="483" spans="1:4" x14ac:dyDescent="0.25">
      <c r="A483" s="3">
        <v>36192</v>
      </c>
      <c r="B483" s="2">
        <v>78.998999999999995</v>
      </c>
      <c r="C483" s="4">
        <f t="shared" si="25"/>
        <v>1.265854831755675E-5</v>
      </c>
      <c r="D483" s="4">
        <f t="shared" si="26"/>
        <v>1.3067453193126299E-2</v>
      </c>
    </row>
    <row r="484" spans="1:4" x14ac:dyDescent="0.25">
      <c r="A484" s="3">
        <v>36220</v>
      </c>
      <c r="B484" s="2">
        <v>79.025999999999996</v>
      </c>
      <c r="C484" s="4">
        <f t="shared" si="25"/>
        <v>3.4177647818323109E-4</v>
      </c>
      <c r="D484" s="4">
        <f t="shared" si="26"/>
        <v>1.2336190000384217E-2</v>
      </c>
    </row>
    <row r="485" spans="1:4" x14ac:dyDescent="0.25">
      <c r="A485" s="3">
        <v>36251</v>
      </c>
      <c r="B485" s="2">
        <v>79.209999999999994</v>
      </c>
      <c r="C485" s="4">
        <f t="shared" si="25"/>
        <v>2.3283476324247321E-3</v>
      </c>
      <c r="D485" s="4">
        <f t="shared" si="26"/>
        <v>1.2824938944084208E-2</v>
      </c>
    </row>
    <row r="486" spans="1:4" x14ac:dyDescent="0.25">
      <c r="A486" s="3">
        <v>36281</v>
      </c>
      <c r="B486" s="2">
        <v>79.272000000000006</v>
      </c>
      <c r="C486" s="4">
        <f t="shared" si="25"/>
        <v>7.8272945335200461E-4</v>
      </c>
      <c r="D486" s="4">
        <f t="shared" si="26"/>
        <v>1.2633649706832895E-2</v>
      </c>
    </row>
    <row r="487" spans="1:4" x14ac:dyDescent="0.25">
      <c r="A487" s="3">
        <v>36312</v>
      </c>
      <c r="B487" s="2">
        <v>79.305999999999997</v>
      </c>
      <c r="C487" s="4">
        <f t="shared" si="25"/>
        <v>4.2890301745868165E-4</v>
      </c>
      <c r="D487" s="4">
        <f t="shared" si="26"/>
        <v>1.4350762304307763E-2</v>
      </c>
    </row>
    <row r="488" spans="1:4" x14ac:dyDescent="0.25">
      <c r="A488" s="3">
        <v>36342</v>
      </c>
      <c r="B488" s="2">
        <v>79.445999999999998</v>
      </c>
      <c r="C488" s="4">
        <f t="shared" si="25"/>
        <v>1.7653140998159511E-3</v>
      </c>
      <c r="D488" s="4">
        <f t="shared" si="26"/>
        <v>1.3277214463363274E-2</v>
      </c>
    </row>
    <row r="489" spans="1:4" x14ac:dyDescent="0.25">
      <c r="A489" s="3">
        <v>36373</v>
      </c>
      <c r="B489" s="2">
        <v>79.48</v>
      </c>
      <c r="C489" s="4">
        <f t="shared" si="25"/>
        <v>4.2796364826425126E-4</v>
      </c>
      <c r="D489" s="4">
        <f t="shared" si="26"/>
        <v>1.1736551337864887E-2</v>
      </c>
    </row>
    <row r="490" spans="1:4" x14ac:dyDescent="0.25">
      <c r="A490" s="3">
        <v>36404</v>
      </c>
      <c r="B490" s="2">
        <v>79.683000000000007</v>
      </c>
      <c r="C490" s="4">
        <f t="shared" si="25"/>
        <v>2.5541016607952827E-3</v>
      </c>
      <c r="D490" s="4">
        <f t="shared" si="26"/>
        <v>1.4488509771468649E-2</v>
      </c>
    </row>
    <row r="491" spans="1:4" x14ac:dyDescent="0.25">
      <c r="A491" s="3">
        <v>36434</v>
      </c>
      <c r="B491" s="2">
        <v>79.808999999999997</v>
      </c>
      <c r="C491" s="4">
        <f t="shared" si="25"/>
        <v>1.5812657655960294E-3</v>
      </c>
      <c r="D491" s="4">
        <f t="shared" si="26"/>
        <v>1.4117258380136777E-2</v>
      </c>
    </row>
    <row r="492" spans="1:4" x14ac:dyDescent="0.25">
      <c r="A492" s="3">
        <v>36465</v>
      </c>
      <c r="B492" s="2">
        <v>79.884</v>
      </c>
      <c r="C492" s="4">
        <f t="shared" si="25"/>
        <v>9.3974363793569715E-4</v>
      </c>
      <c r="D492" s="4">
        <f t="shared" si="26"/>
        <v>1.4902618439608162E-2</v>
      </c>
    </row>
    <row r="493" spans="1:4" x14ac:dyDescent="0.25">
      <c r="A493" s="3">
        <v>36495</v>
      </c>
      <c r="B493" s="2">
        <v>79.992000000000004</v>
      </c>
      <c r="C493" s="4">
        <f t="shared" si="25"/>
        <v>1.3519603424967386E-3</v>
      </c>
      <c r="D493" s="4">
        <f t="shared" si="26"/>
        <v>1.452179537585474E-2</v>
      </c>
    </row>
    <row r="494" spans="1:4" x14ac:dyDescent="0.25">
      <c r="A494" s="3">
        <v>36526</v>
      </c>
      <c r="B494" s="2">
        <v>80.195999999999998</v>
      </c>
      <c r="C494" s="4">
        <f t="shared" si="25"/>
        <v>2.5502550255025458E-3</v>
      </c>
      <c r="D494" s="4">
        <f t="shared" si="26"/>
        <v>1.5164940884579314E-2</v>
      </c>
    </row>
    <row r="495" spans="1:4" x14ac:dyDescent="0.25">
      <c r="A495" s="3">
        <v>36557</v>
      </c>
      <c r="B495" s="2">
        <v>80.320999999999998</v>
      </c>
      <c r="C495" s="4">
        <f t="shared" si="25"/>
        <v>1.5586812309840159E-3</v>
      </c>
      <c r="D495" s="4">
        <f t="shared" si="26"/>
        <v>1.6734389042899256E-2</v>
      </c>
    </row>
    <row r="496" spans="1:4" x14ac:dyDescent="0.25">
      <c r="A496" s="3">
        <v>36586</v>
      </c>
      <c r="B496" s="2">
        <v>80.483000000000004</v>
      </c>
      <c r="C496" s="4">
        <f t="shared" si="25"/>
        <v>2.0169071600204536E-3</v>
      </c>
      <c r="D496" s="4">
        <f t="shared" si="26"/>
        <v>1.843697011110268E-2</v>
      </c>
    </row>
    <row r="497" spans="1:4" x14ac:dyDescent="0.25">
      <c r="A497" s="3">
        <v>36617</v>
      </c>
      <c r="B497" s="2">
        <v>80.522000000000006</v>
      </c>
      <c r="C497" s="4">
        <f t="shared" si="25"/>
        <v>4.8457438216775728E-4</v>
      </c>
      <c r="D497" s="4">
        <f t="shared" si="26"/>
        <v>1.6563565206413555E-2</v>
      </c>
    </row>
    <row r="498" spans="1:4" x14ac:dyDescent="0.25">
      <c r="A498" s="3">
        <v>36647</v>
      </c>
      <c r="B498" s="2">
        <v>80.596999999999994</v>
      </c>
      <c r="C498" s="4">
        <f t="shared" si="25"/>
        <v>9.3142246839361675E-4</v>
      </c>
      <c r="D498" s="4">
        <f t="shared" si="26"/>
        <v>1.6714602886264807E-2</v>
      </c>
    </row>
    <row r="499" spans="1:4" x14ac:dyDescent="0.25">
      <c r="A499" s="3">
        <v>36678</v>
      </c>
      <c r="B499" s="2">
        <v>80.647000000000006</v>
      </c>
      <c r="C499" s="4">
        <f t="shared" si="25"/>
        <v>6.2037048525387384E-4</v>
      </c>
      <c r="D499" s="4">
        <f t="shared" si="26"/>
        <v>1.690918719895107E-2</v>
      </c>
    </row>
    <row r="500" spans="1:4" x14ac:dyDescent="0.25">
      <c r="A500" s="3">
        <v>36708</v>
      </c>
      <c r="B500" s="2">
        <v>80.822999999999993</v>
      </c>
      <c r="C500" s="4">
        <f t="shared" si="25"/>
        <v>2.1823502424143104E-3</v>
      </c>
      <c r="D500" s="4">
        <f t="shared" si="26"/>
        <v>1.7332527754701177E-2</v>
      </c>
    </row>
    <row r="501" spans="1:4" x14ac:dyDescent="0.25">
      <c r="A501" s="3">
        <v>36739</v>
      </c>
      <c r="B501" s="2">
        <v>80.921000000000006</v>
      </c>
      <c r="C501" s="4">
        <f t="shared" si="25"/>
        <v>1.2125261373621132E-3</v>
      </c>
      <c r="D501" s="4">
        <f t="shared" si="26"/>
        <v>1.8130347257171664E-2</v>
      </c>
    </row>
    <row r="502" spans="1:4" x14ac:dyDescent="0.25">
      <c r="A502" s="3">
        <v>36770</v>
      </c>
      <c r="B502" s="2">
        <v>81.116</v>
      </c>
      <c r="C502" s="4">
        <f t="shared" si="25"/>
        <v>2.4097576648829389E-3</v>
      </c>
      <c r="D502" s="4">
        <f t="shared" si="26"/>
        <v>1.7983760651581804E-2</v>
      </c>
    </row>
    <row r="503" spans="1:4" x14ac:dyDescent="0.25">
      <c r="A503" s="3">
        <v>36800</v>
      </c>
      <c r="B503" s="2">
        <v>81.233999999999995</v>
      </c>
      <c r="C503" s="4">
        <f t="shared" si="25"/>
        <v>1.4547068395875939E-3</v>
      </c>
      <c r="D503" s="4">
        <f t="shared" si="26"/>
        <v>1.7855129120775803E-2</v>
      </c>
    </row>
    <row r="504" spans="1:4" x14ac:dyDescent="0.25">
      <c r="A504" s="3">
        <v>36831</v>
      </c>
      <c r="B504" s="2">
        <v>81.367000000000004</v>
      </c>
      <c r="C504" s="4">
        <f t="shared" si="25"/>
        <v>1.6372454883424314E-3</v>
      </c>
      <c r="D504" s="4">
        <f t="shared" si="26"/>
        <v>1.8564418406689764E-2</v>
      </c>
    </row>
    <row r="505" spans="1:4" x14ac:dyDescent="0.25">
      <c r="A505" s="3">
        <v>36861</v>
      </c>
      <c r="B505" s="2">
        <v>81.424999999999997</v>
      </c>
      <c r="C505" s="4">
        <f t="shared" si="25"/>
        <v>7.128196934873543E-4</v>
      </c>
      <c r="D505" s="4">
        <f t="shared" si="26"/>
        <v>1.7914291429142803E-2</v>
      </c>
    </row>
    <row r="506" spans="1:4" x14ac:dyDescent="0.25">
      <c r="A506" s="3">
        <v>36892</v>
      </c>
      <c r="B506" s="2">
        <v>81.697999999999993</v>
      </c>
      <c r="C506" s="4">
        <f t="shared" si="25"/>
        <v>3.3527786306415397E-3</v>
      </c>
      <c r="D506" s="4">
        <f t="shared" si="26"/>
        <v>1.8729113671504649E-2</v>
      </c>
    </row>
    <row r="507" spans="1:4" x14ac:dyDescent="0.25">
      <c r="A507" s="3">
        <v>36923</v>
      </c>
      <c r="B507" s="2">
        <v>81.826999999999998</v>
      </c>
      <c r="C507" s="4">
        <f t="shared" si="25"/>
        <v>1.57898602168971E-3</v>
      </c>
      <c r="D507" s="4">
        <f t="shared" si="26"/>
        <v>1.8749766561671377E-2</v>
      </c>
    </row>
    <row r="508" spans="1:4" x14ac:dyDescent="0.25">
      <c r="A508" s="3">
        <v>36951</v>
      </c>
      <c r="B508" s="2">
        <v>81.909000000000006</v>
      </c>
      <c r="C508" s="4">
        <f t="shared" si="25"/>
        <v>1.0021142165790309E-3</v>
      </c>
      <c r="D508" s="4">
        <f t="shared" si="26"/>
        <v>1.7718027409515003E-2</v>
      </c>
    </row>
    <row r="509" spans="1:4" x14ac:dyDescent="0.25">
      <c r="A509" s="3">
        <v>36982</v>
      </c>
      <c r="B509" s="2">
        <v>82.043999999999997</v>
      </c>
      <c r="C509" s="4">
        <f t="shared" si="25"/>
        <v>1.6481705307107575E-3</v>
      </c>
      <c r="D509" s="4">
        <f t="shared" si="26"/>
        <v>1.8901666625269931E-2</v>
      </c>
    </row>
    <row r="510" spans="1:4" x14ac:dyDescent="0.25">
      <c r="A510" s="3">
        <v>37012</v>
      </c>
      <c r="B510" s="2">
        <v>82.066999999999993</v>
      </c>
      <c r="C510" s="4">
        <f t="shared" si="25"/>
        <v>2.8033737994248575E-4</v>
      </c>
      <c r="D510" s="4">
        <f t="shared" si="26"/>
        <v>1.8238892266461582E-2</v>
      </c>
    </row>
    <row r="511" spans="1:4" x14ac:dyDescent="0.25">
      <c r="A511" s="3">
        <v>37043</v>
      </c>
      <c r="B511" s="2">
        <v>82.253</v>
      </c>
      <c r="C511" s="4">
        <f t="shared" si="25"/>
        <v>2.2664408349275522E-3</v>
      </c>
      <c r="D511" s="4">
        <f t="shared" si="26"/>
        <v>1.9913945962031887E-2</v>
      </c>
    </row>
    <row r="512" spans="1:4" x14ac:dyDescent="0.25">
      <c r="A512" s="3">
        <v>37073</v>
      </c>
      <c r="B512" s="2">
        <v>82.465000000000003</v>
      </c>
      <c r="C512" s="4">
        <f t="shared" si="25"/>
        <v>2.5774135897778105E-3</v>
      </c>
      <c r="D512" s="4">
        <f t="shared" si="26"/>
        <v>2.0315999158655451E-2</v>
      </c>
    </row>
    <row r="513" spans="1:4" x14ac:dyDescent="0.25">
      <c r="A513" s="3">
        <v>37104</v>
      </c>
      <c r="B513" s="2">
        <v>82.510999999999996</v>
      </c>
      <c r="C513" s="4">
        <f t="shared" si="25"/>
        <v>5.5781240526275866E-4</v>
      </c>
      <c r="D513" s="4">
        <f t="shared" si="26"/>
        <v>1.9648793267507791E-2</v>
      </c>
    </row>
    <row r="514" spans="1:4" x14ac:dyDescent="0.25">
      <c r="A514" s="3">
        <v>37135</v>
      </c>
      <c r="B514" s="2">
        <v>82.049000000000007</v>
      </c>
      <c r="C514" s="4">
        <f t="shared" si="25"/>
        <v>-5.5992534328754839E-3</v>
      </c>
      <c r="D514" s="4">
        <f t="shared" si="26"/>
        <v>1.1502046451994818E-2</v>
      </c>
    </row>
    <row r="515" spans="1:4" x14ac:dyDescent="0.25">
      <c r="A515" s="3">
        <v>37165</v>
      </c>
      <c r="B515" s="2">
        <v>82.637</v>
      </c>
      <c r="C515" s="4">
        <f t="shared" si="25"/>
        <v>7.1664493168714927E-3</v>
      </c>
      <c r="D515" s="4">
        <f t="shared" si="26"/>
        <v>1.7271093384543468E-2</v>
      </c>
    </row>
    <row r="516" spans="1:4" x14ac:dyDescent="0.25">
      <c r="A516" s="3">
        <v>37196</v>
      </c>
      <c r="B516" s="2">
        <v>82.81</v>
      </c>
      <c r="C516" s="4">
        <f t="shared" ref="C516:C579" si="27">B516/B515-1</f>
        <v>2.0934932294252029E-3</v>
      </c>
      <c r="D516" s="4">
        <f t="shared" si="26"/>
        <v>1.7734462374181081E-2</v>
      </c>
    </row>
    <row r="517" spans="1:4" x14ac:dyDescent="0.25">
      <c r="A517" s="3">
        <v>37226</v>
      </c>
      <c r="B517" s="2">
        <v>82.828999999999994</v>
      </c>
      <c r="C517" s="4">
        <f t="shared" si="27"/>
        <v>2.2944088878151803E-4</v>
      </c>
      <c r="D517" s="4">
        <f t="shared" si="26"/>
        <v>1.7242861529014331E-2</v>
      </c>
    </row>
    <row r="518" spans="1:4" x14ac:dyDescent="0.25">
      <c r="A518" s="3">
        <v>37257</v>
      </c>
      <c r="B518" s="2">
        <v>82.861999999999995</v>
      </c>
      <c r="C518" s="4">
        <f t="shared" si="27"/>
        <v>3.9841118448857848E-4</v>
      </c>
      <c r="D518" s="4">
        <f t="shared" si="26"/>
        <v>1.4247594800362418E-2</v>
      </c>
    </row>
    <row r="519" spans="1:4" x14ac:dyDescent="0.25">
      <c r="A519" s="3">
        <v>37288</v>
      </c>
      <c r="B519" s="2">
        <v>83.016999999999996</v>
      </c>
      <c r="C519" s="4">
        <f t="shared" si="27"/>
        <v>1.870580000482791E-3</v>
      </c>
      <c r="D519" s="4">
        <f t="shared" si="26"/>
        <v>1.4542877045473857E-2</v>
      </c>
    </row>
    <row r="520" spans="1:4" x14ac:dyDescent="0.25">
      <c r="A520" s="3">
        <v>37316</v>
      </c>
      <c r="B520" s="2">
        <v>83.12</v>
      </c>
      <c r="C520" s="4">
        <f t="shared" si="27"/>
        <v>1.2407097341509132E-3</v>
      </c>
      <c r="D520" s="4">
        <f t="shared" si="26"/>
        <v>1.4784700094006675E-2</v>
      </c>
    </row>
    <row r="521" spans="1:4" x14ac:dyDescent="0.25">
      <c r="A521" s="3">
        <v>37347</v>
      </c>
      <c r="B521" s="2">
        <v>83.366</v>
      </c>
      <c r="C521" s="4">
        <f t="shared" si="27"/>
        <v>2.9595765158805243E-3</v>
      </c>
      <c r="D521" s="4">
        <f t="shared" si="26"/>
        <v>1.6113305055823757E-2</v>
      </c>
    </row>
    <row r="522" spans="1:4" x14ac:dyDescent="0.25">
      <c r="A522" s="3">
        <v>37377</v>
      </c>
      <c r="B522" s="2">
        <v>83.465000000000003</v>
      </c>
      <c r="C522" s="4">
        <f t="shared" si="27"/>
        <v>1.1875344864813453E-3</v>
      </c>
      <c r="D522" s="4">
        <f t="shared" si="26"/>
        <v>1.7034861759294362E-2</v>
      </c>
    </row>
    <row r="523" spans="1:4" x14ac:dyDescent="0.25">
      <c r="A523" s="3">
        <v>37408</v>
      </c>
      <c r="B523" s="2">
        <v>83.593999999999994</v>
      </c>
      <c r="C523" s="4">
        <f t="shared" si="27"/>
        <v>1.5455580183310058E-3</v>
      </c>
      <c r="D523" s="4">
        <f t="shared" si="26"/>
        <v>1.6303356716472317E-2</v>
      </c>
    </row>
    <row r="524" spans="1:4" x14ac:dyDescent="0.25">
      <c r="A524" s="3">
        <v>37438</v>
      </c>
      <c r="B524" s="2">
        <v>83.745000000000005</v>
      </c>
      <c r="C524" s="4">
        <f t="shared" si="27"/>
        <v>1.8063497380196303E-3</v>
      </c>
      <c r="D524" s="4">
        <f t="shared" si="26"/>
        <v>1.5521736494270355E-2</v>
      </c>
    </row>
    <row r="525" spans="1:4" x14ac:dyDescent="0.25">
      <c r="A525" s="3">
        <v>37469</v>
      </c>
      <c r="B525" s="2">
        <v>83.9</v>
      </c>
      <c r="C525" s="4">
        <f t="shared" si="27"/>
        <v>1.850856767568132E-3</v>
      </c>
      <c r="D525" s="4">
        <f t="shared" si="26"/>
        <v>1.6834119087152155E-2</v>
      </c>
    </row>
    <row r="526" spans="1:4" x14ac:dyDescent="0.25">
      <c r="A526" s="3">
        <v>37500</v>
      </c>
      <c r="B526" s="2">
        <v>84.033000000000001</v>
      </c>
      <c r="C526" s="4">
        <f t="shared" si="27"/>
        <v>1.5852205005959519E-3</v>
      </c>
      <c r="D526" s="4">
        <f t="shared" si="26"/>
        <v>2.4180672524954483E-2</v>
      </c>
    </row>
    <row r="527" spans="1:4" x14ac:dyDescent="0.25">
      <c r="A527" s="3">
        <v>37530</v>
      </c>
      <c r="B527" s="2">
        <v>84.108999999999995</v>
      </c>
      <c r="C527" s="4">
        <f t="shared" si="27"/>
        <v>9.0440660216817292E-4</v>
      </c>
      <c r="D527" s="4">
        <f t="shared" ref="D527:D590" si="28">B527/B515-1</f>
        <v>1.7812844125512761E-2</v>
      </c>
    </row>
    <row r="528" spans="1:4" x14ac:dyDescent="0.25">
      <c r="A528" s="3">
        <v>37561</v>
      </c>
      <c r="B528" s="2">
        <v>84.191000000000003</v>
      </c>
      <c r="C528" s="4">
        <f t="shared" si="27"/>
        <v>9.7492539442867177E-4</v>
      </c>
      <c r="D528" s="4">
        <f t="shared" si="28"/>
        <v>1.6676729863543072E-2</v>
      </c>
    </row>
    <row r="529" spans="1:4" x14ac:dyDescent="0.25">
      <c r="A529" s="3">
        <v>37591</v>
      </c>
      <c r="B529" s="2">
        <v>84.26</v>
      </c>
      <c r="C529" s="4">
        <f t="shared" si="27"/>
        <v>8.1956503664293301E-4</v>
      </c>
      <c r="D529" s="4">
        <f t="shared" si="28"/>
        <v>1.7276557727366137E-2</v>
      </c>
    </row>
    <row r="530" spans="1:4" x14ac:dyDescent="0.25">
      <c r="A530" s="3">
        <v>37622</v>
      </c>
      <c r="B530" s="2">
        <v>84.293000000000006</v>
      </c>
      <c r="C530" s="4">
        <f t="shared" si="27"/>
        <v>3.9164490861609558E-4</v>
      </c>
      <c r="D530" s="4">
        <f t="shared" si="28"/>
        <v>1.7269677294779351E-2</v>
      </c>
    </row>
    <row r="531" spans="1:4" x14ac:dyDescent="0.25">
      <c r="A531" s="3">
        <v>37653</v>
      </c>
      <c r="B531" s="2">
        <v>84.382999999999996</v>
      </c>
      <c r="C531" s="4">
        <f t="shared" si="27"/>
        <v>1.0677043170843614E-3</v>
      </c>
      <c r="D531" s="4">
        <f t="shared" si="28"/>
        <v>1.6454461134466358E-2</v>
      </c>
    </row>
    <row r="532" spans="1:4" x14ac:dyDescent="0.25">
      <c r="A532" s="3">
        <v>37681</v>
      </c>
      <c r="B532" s="2">
        <v>84.492000000000004</v>
      </c>
      <c r="C532" s="4">
        <f t="shared" si="27"/>
        <v>1.2917293767702454E-3</v>
      </c>
      <c r="D532" s="4">
        <f t="shared" si="28"/>
        <v>1.6506256015399456E-2</v>
      </c>
    </row>
    <row r="533" spans="1:4" x14ac:dyDescent="0.25">
      <c r="A533" s="3">
        <v>37712</v>
      </c>
      <c r="B533" s="2">
        <v>84.558000000000007</v>
      </c>
      <c r="C533" s="4">
        <f t="shared" si="27"/>
        <v>7.8113904274967894E-4</v>
      </c>
      <c r="D533" s="4">
        <f t="shared" si="28"/>
        <v>1.4298395029148647E-2</v>
      </c>
    </row>
    <row r="534" spans="1:4" x14ac:dyDescent="0.25">
      <c r="A534" s="3">
        <v>37742</v>
      </c>
      <c r="B534" s="2">
        <v>84.66</v>
      </c>
      <c r="C534" s="4">
        <f t="shared" si="27"/>
        <v>1.2062726176114147E-3</v>
      </c>
      <c r="D534" s="4">
        <f t="shared" si="28"/>
        <v>1.4317378541903736E-2</v>
      </c>
    </row>
    <row r="535" spans="1:4" x14ac:dyDescent="0.25">
      <c r="A535" s="3">
        <v>37773</v>
      </c>
      <c r="B535" s="2">
        <v>84.694999999999993</v>
      </c>
      <c r="C535" s="4">
        <f t="shared" si="27"/>
        <v>4.1341837940001014E-4</v>
      </c>
      <c r="D535" s="4">
        <f t="shared" si="28"/>
        <v>1.3170801732181658E-2</v>
      </c>
    </row>
    <row r="536" spans="1:4" x14ac:dyDescent="0.25">
      <c r="A536" s="3">
        <v>37803</v>
      </c>
      <c r="B536" s="2">
        <v>84.897000000000006</v>
      </c>
      <c r="C536" s="4">
        <f t="shared" si="27"/>
        <v>2.3850286321507319E-3</v>
      </c>
      <c r="D536" s="4">
        <f t="shared" si="28"/>
        <v>1.375604513702311E-2</v>
      </c>
    </row>
    <row r="537" spans="1:4" x14ac:dyDescent="0.25">
      <c r="A537" s="3">
        <v>37834</v>
      </c>
      <c r="B537" s="2">
        <v>84.978999999999999</v>
      </c>
      <c r="C537" s="4">
        <f t="shared" si="27"/>
        <v>9.6587629716005097E-4</v>
      </c>
      <c r="D537" s="4">
        <f t="shared" si="28"/>
        <v>1.2860548271752092E-2</v>
      </c>
    </row>
    <row r="538" spans="1:4" x14ac:dyDescent="0.25">
      <c r="A538" s="3">
        <v>37865</v>
      </c>
      <c r="B538" s="2">
        <v>85.08</v>
      </c>
      <c r="C538" s="4">
        <f t="shared" si="27"/>
        <v>1.1885289306770019E-3</v>
      </c>
      <c r="D538" s="4">
        <f t="shared" si="28"/>
        <v>1.2459390953553973E-2</v>
      </c>
    </row>
    <row r="539" spans="1:4" x14ac:dyDescent="0.25">
      <c r="A539" s="3">
        <v>37895</v>
      </c>
      <c r="B539" s="2">
        <v>85.218000000000004</v>
      </c>
      <c r="C539" s="4">
        <f t="shared" si="27"/>
        <v>1.6220028208744353E-3</v>
      </c>
      <c r="D539" s="4">
        <f t="shared" si="28"/>
        <v>1.3185271492943684E-2</v>
      </c>
    </row>
    <row r="540" spans="1:4" x14ac:dyDescent="0.25">
      <c r="A540" s="3">
        <v>37926</v>
      </c>
      <c r="B540" s="2">
        <v>85.331999999999994</v>
      </c>
      <c r="C540" s="4">
        <f t="shared" si="27"/>
        <v>1.3377455467153965E-3</v>
      </c>
      <c r="D540" s="4">
        <f t="shared" si="28"/>
        <v>1.3552517489992866E-2</v>
      </c>
    </row>
    <row r="541" spans="1:4" x14ac:dyDescent="0.25">
      <c r="A541" s="3">
        <v>37956</v>
      </c>
      <c r="B541" s="2">
        <v>85.451999999999998</v>
      </c>
      <c r="C541" s="4">
        <f t="shared" si="27"/>
        <v>1.4062719729996953E-3</v>
      </c>
      <c r="D541" s="4">
        <f t="shared" si="28"/>
        <v>1.4146688820317888E-2</v>
      </c>
    </row>
    <row r="542" spans="1:4" x14ac:dyDescent="0.25">
      <c r="A542" s="3">
        <v>37987</v>
      </c>
      <c r="B542" s="2">
        <v>85.701999999999998</v>
      </c>
      <c r="C542" s="4">
        <f t="shared" si="27"/>
        <v>2.9256190609932009E-3</v>
      </c>
      <c r="D542" s="4">
        <f t="shared" si="28"/>
        <v>1.671550425302204E-2</v>
      </c>
    </row>
    <row r="543" spans="1:4" x14ac:dyDescent="0.25">
      <c r="A543" s="3">
        <v>38018</v>
      </c>
      <c r="B543" s="2">
        <v>85.861999999999995</v>
      </c>
      <c r="C543" s="4">
        <f t="shared" si="27"/>
        <v>1.8669342605772687E-3</v>
      </c>
      <c r="D543" s="4">
        <f t="shared" si="28"/>
        <v>1.7527227048102167E-2</v>
      </c>
    </row>
    <row r="544" spans="1:4" x14ac:dyDescent="0.25">
      <c r="A544" s="3">
        <v>38047</v>
      </c>
      <c r="B544" s="2">
        <v>86.016000000000005</v>
      </c>
      <c r="C544" s="4">
        <f t="shared" si="27"/>
        <v>1.7935757378120254E-3</v>
      </c>
      <c r="D544" s="4">
        <f t="shared" si="28"/>
        <v>1.8037210623490951E-2</v>
      </c>
    </row>
    <row r="545" spans="1:4" x14ac:dyDescent="0.25">
      <c r="A545" s="3">
        <v>38078</v>
      </c>
      <c r="B545" s="2">
        <v>86.238</v>
      </c>
      <c r="C545" s="4">
        <f t="shared" si="27"/>
        <v>2.5809151785713969E-3</v>
      </c>
      <c r="D545" s="4">
        <f t="shared" si="28"/>
        <v>1.986801958419071E-2</v>
      </c>
    </row>
    <row r="546" spans="1:4" x14ac:dyDescent="0.25">
      <c r="A546" s="3">
        <v>38108</v>
      </c>
      <c r="B546" s="2">
        <v>86.355999999999995</v>
      </c>
      <c r="C546" s="4">
        <f t="shared" si="27"/>
        <v>1.3683063150815578E-3</v>
      </c>
      <c r="D546" s="4">
        <f t="shared" si="28"/>
        <v>2.0033073470351992E-2</v>
      </c>
    </row>
    <row r="547" spans="1:4" x14ac:dyDescent="0.25">
      <c r="A547" s="3">
        <v>38139</v>
      </c>
      <c r="B547" s="2">
        <v>86.495999999999995</v>
      </c>
      <c r="C547" s="4">
        <f t="shared" si="27"/>
        <v>1.621195979433887E-3</v>
      </c>
      <c r="D547" s="4">
        <f t="shared" si="28"/>
        <v>2.1264537457937438E-2</v>
      </c>
    </row>
    <row r="548" spans="1:4" x14ac:dyDescent="0.25">
      <c r="A548" s="3">
        <v>38169</v>
      </c>
      <c r="B548" s="2">
        <v>86.605000000000004</v>
      </c>
      <c r="C548" s="4">
        <f t="shared" si="27"/>
        <v>1.2601738808732943E-3</v>
      </c>
      <c r="D548" s="4">
        <f t="shared" si="28"/>
        <v>2.0118496531090546E-2</v>
      </c>
    </row>
    <row r="549" spans="1:4" x14ac:dyDescent="0.25">
      <c r="A549" s="3">
        <v>38200</v>
      </c>
      <c r="B549" s="2">
        <v>86.641999999999996</v>
      </c>
      <c r="C549" s="4">
        <f t="shared" si="27"/>
        <v>4.2722706541176159E-4</v>
      </c>
      <c r="D549" s="4">
        <f t="shared" si="28"/>
        <v>1.9569540710057787E-2</v>
      </c>
    </row>
    <row r="550" spans="1:4" x14ac:dyDescent="0.25">
      <c r="A550" s="3">
        <v>38231</v>
      </c>
      <c r="B550" s="2">
        <v>86.805999999999997</v>
      </c>
      <c r="C550" s="4">
        <f t="shared" si="27"/>
        <v>1.8928464255212329E-3</v>
      </c>
      <c r="D550" s="4">
        <f t="shared" si="28"/>
        <v>2.0286788904560371E-2</v>
      </c>
    </row>
    <row r="551" spans="1:4" x14ac:dyDescent="0.25">
      <c r="A551" s="3">
        <v>38261</v>
      </c>
      <c r="B551" s="2">
        <v>86.994</v>
      </c>
      <c r="C551" s="4">
        <f t="shared" si="27"/>
        <v>2.1657489113655615E-3</v>
      </c>
      <c r="D551" s="4">
        <f t="shared" si="28"/>
        <v>2.0840667464620211E-2</v>
      </c>
    </row>
    <row r="552" spans="1:4" x14ac:dyDescent="0.25">
      <c r="A552" s="3">
        <v>38292</v>
      </c>
      <c r="B552" s="2">
        <v>87.179000000000002</v>
      </c>
      <c r="C552" s="4">
        <f t="shared" si="27"/>
        <v>2.1265834425363561E-3</v>
      </c>
      <c r="D552" s="4">
        <f t="shared" si="28"/>
        <v>2.1644869451085347E-2</v>
      </c>
    </row>
    <row r="553" spans="1:4" x14ac:dyDescent="0.25">
      <c r="A553" s="3">
        <v>38322</v>
      </c>
      <c r="B553" s="2">
        <v>87.287000000000006</v>
      </c>
      <c r="C553" s="4">
        <f t="shared" si="27"/>
        <v>1.2388304522878979E-3</v>
      </c>
      <c r="D553" s="4">
        <f t="shared" si="28"/>
        <v>2.1474043907691032E-2</v>
      </c>
    </row>
    <row r="554" spans="1:4" x14ac:dyDescent="0.25">
      <c r="A554" s="3">
        <v>38353</v>
      </c>
      <c r="B554" s="2">
        <v>87.6</v>
      </c>
      <c r="C554" s="4">
        <f t="shared" si="27"/>
        <v>3.5858718938672762E-3</v>
      </c>
      <c r="D554" s="4">
        <f t="shared" si="28"/>
        <v>2.2146507666098714E-2</v>
      </c>
    </row>
    <row r="555" spans="1:4" x14ac:dyDescent="0.25">
      <c r="A555" s="3">
        <v>38384</v>
      </c>
      <c r="B555" s="2">
        <v>87.74</v>
      </c>
      <c r="C555" s="4">
        <f t="shared" si="27"/>
        <v>1.5981735159817934E-3</v>
      </c>
      <c r="D555" s="4">
        <f t="shared" si="28"/>
        <v>2.1872306724744384E-2</v>
      </c>
    </row>
    <row r="556" spans="1:4" x14ac:dyDescent="0.25">
      <c r="A556" s="3">
        <v>38412</v>
      </c>
      <c r="B556" s="2">
        <v>87.944999999999993</v>
      </c>
      <c r="C556" s="4">
        <f t="shared" si="27"/>
        <v>2.3364485981307581E-3</v>
      </c>
      <c r="D556" s="4">
        <f t="shared" si="28"/>
        <v>2.2426060267856984E-2</v>
      </c>
    </row>
    <row r="557" spans="1:4" x14ac:dyDescent="0.25">
      <c r="A557" s="3">
        <v>38443</v>
      </c>
      <c r="B557" s="2">
        <v>88.031999999999996</v>
      </c>
      <c r="C557" s="4">
        <f t="shared" si="27"/>
        <v>9.8925464779120453E-4</v>
      </c>
      <c r="D557" s="4">
        <f t="shared" si="28"/>
        <v>2.0802894315730791E-2</v>
      </c>
    </row>
    <row r="558" spans="1:4" x14ac:dyDescent="0.25">
      <c r="A558" s="3">
        <v>38473</v>
      </c>
      <c r="B558" s="2">
        <v>88.203999999999994</v>
      </c>
      <c r="C558" s="4">
        <f t="shared" si="27"/>
        <v>1.953834969102175E-3</v>
      </c>
      <c r="D558" s="4">
        <f t="shared" si="28"/>
        <v>2.1399786928528508E-2</v>
      </c>
    </row>
    <row r="559" spans="1:4" x14ac:dyDescent="0.25">
      <c r="A559" s="3">
        <v>38504</v>
      </c>
      <c r="B559" s="2">
        <v>88.259</v>
      </c>
      <c r="C559" s="4">
        <f t="shared" si="27"/>
        <v>6.2355448732498431E-4</v>
      </c>
      <c r="D559" s="4">
        <f t="shared" si="28"/>
        <v>2.0382445431002649E-2</v>
      </c>
    </row>
    <row r="560" spans="1:4" x14ac:dyDescent="0.25">
      <c r="A560" s="3">
        <v>38534</v>
      </c>
      <c r="B560" s="2">
        <v>88.387</v>
      </c>
      <c r="C560" s="4">
        <f t="shared" si="27"/>
        <v>1.4502770255724329E-3</v>
      </c>
      <c r="D560" s="4">
        <f t="shared" si="28"/>
        <v>2.0576179204433886E-2</v>
      </c>
    </row>
    <row r="561" spans="1:4" x14ac:dyDescent="0.25">
      <c r="A561" s="3">
        <v>38565</v>
      </c>
      <c r="B561" s="2">
        <v>88.454999999999998</v>
      </c>
      <c r="C561" s="4">
        <f t="shared" si="27"/>
        <v>7.6934390804073161E-4</v>
      </c>
      <c r="D561" s="4">
        <f t="shared" si="28"/>
        <v>2.0925186399205931E-2</v>
      </c>
    </row>
    <row r="562" spans="1:4" x14ac:dyDescent="0.25">
      <c r="A562" s="3">
        <v>38596</v>
      </c>
      <c r="B562" s="2">
        <v>88.644000000000005</v>
      </c>
      <c r="C562" s="4">
        <f t="shared" si="27"/>
        <v>2.13667966762765E-3</v>
      </c>
      <c r="D562" s="4">
        <f t="shared" si="28"/>
        <v>2.1173651590904008E-2</v>
      </c>
    </row>
    <row r="563" spans="1:4" x14ac:dyDescent="0.25">
      <c r="A563" s="3">
        <v>38626</v>
      </c>
      <c r="B563" s="2">
        <v>88.89</v>
      </c>
      <c r="C563" s="4">
        <f t="shared" si="27"/>
        <v>2.7751455259239499E-3</v>
      </c>
      <c r="D563" s="4">
        <f t="shared" si="28"/>
        <v>2.1794606524587978E-2</v>
      </c>
    </row>
    <row r="564" spans="1:4" x14ac:dyDescent="0.25">
      <c r="A564" s="3">
        <v>38657</v>
      </c>
      <c r="B564" s="2">
        <v>89.113</v>
      </c>
      <c r="C564" s="4">
        <f t="shared" si="27"/>
        <v>2.5087186410168716E-3</v>
      </c>
      <c r="D564" s="4">
        <f t="shared" si="28"/>
        <v>2.2184241617820843E-2</v>
      </c>
    </row>
    <row r="565" spans="1:4" x14ac:dyDescent="0.25">
      <c r="A565" s="3">
        <v>38687</v>
      </c>
      <c r="B565" s="2">
        <v>89.206999999999994</v>
      </c>
      <c r="C565" s="4">
        <f t="shared" si="27"/>
        <v>1.0548404834311853E-3</v>
      </c>
      <c r="D565" s="4">
        <f t="shared" si="28"/>
        <v>2.1996402671646154E-2</v>
      </c>
    </row>
    <row r="566" spans="1:4" x14ac:dyDescent="0.25">
      <c r="A566" s="3">
        <v>38718</v>
      </c>
      <c r="B566" s="2">
        <v>89.41</v>
      </c>
      <c r="C566" s="4">
        <f t="shared" si="27"/>
        <v>2.2756061744033662E-3</v>
      </c>
      <c r="D566" s="4">
        <f t="shared" si="28"/>
        <v>2.066210045662098E-2</v>
      </c>
    </row>
    <row r="567" spans="1:4" x14ac:dyDescent="0.25">
      <c r="A567" s="3">
        <v>38749</v>
      </c>
      <c r="B567" s="2">
        <v>89.543999999999997</v>
      </c>
      <c r="C567" s="4">
        <f t="shared" si="27"/>
        <v>1.4987137904036718E-3</v>
      </c>
      <c r="D567" s="4">
        <f t="shared" si="28"/>
        <v>2.0560747663551426E-2</v>
      </c>
    </row>
    <row r="568" spans="1:4" x14ac:dyDescent="0.25">
      <c r="A568" s="3">
        <v>38777</v>
      </c>
      <c r="B568" s="2">
        <v>89.766000000000005</v>
      </c>
      <c r="C568" s="4">
        <f t="shared" si="27"/>
        <v>2.4792280889842644E-3</v>
      </c>
      <c r="D568" s="4">
        <f t="shared" si="28"/>
        <v>2.0706123145147748E-2</v>
      </c>
    </row>
    <row r="569" spans="1:4" x14ac:dyDescent="0.25">
      <c r="A569" s="3">
        <v>38808</v>
      </c>
      <c r="B569" s="2">
        <v>90</v>
      </c>
      <c r="C569" s="4">
        <f t="shared" si="27"/>
        <v>2.6067776218166028E-3</v>
      </c>
      <c r="D569" s="4">
        <f t="shared" si="28"/>
        <v>2.235550708833145E-2</v>
      </c>
    </row>
    <row r="570" spans="1:4" x14ac:dyDescent="0.25">
      <c r="A570" s="3">
        <v>38838</v>
      </c>
      <c r="B570" s="2">
        <v>90.204999999999998</v>
      </c>
      <c r="C570" s="4">
        <f t="shared" si="27"/>
        <v>2.277777777777823E-3</v>
      </c>
      <c r="D570" s="4">
        <f t="shared" si="28"/>
        <v>2.2686045984309233E-2</v>
      </c>
    </row>
    <row r="571" spans="1:4" x14ac:dyDescent="0.25">
      <c r="A571" s="3">
        <v>38869</v>
      </c>
      <c r="B571" s="2">
        <v>90.427000000000007</v>
      </c>
      <c r="C571" s="4">
        <f t="shared" si="27"/>
        <v>2.4610609168007613E-3</v>
      </c>
      <c r="D571" s="4">
        <f t="shared" si="28"/>
        <v>2.4564067120633748E-2</v>
      </c>
    </row>
    <row r="572" spans="1:4" x14ac:dyDescent="0.25">
      <c r="A572" s="3">
        <v>38899</v>
      </c>
      <c r="B572" s="2">
        <v>90.527000000000001</v>
      </c>
      <c r="C572" s="4">
        <f t="shared" si="27"/>
        <v>1.1058643989072525E-3</v>
      </c>
      <c r="D572" s="4">
        <f t="shared" si="28"/>
        <v>2.4211705341283141E-2</v>
      </c>
    </row>
    <row r="573" spans="1:4" x14ac:dyDescent="0.25">
      <c r="A573" s="3">
        <v>38930</v>
      </c>
      <c r="B573" s="2">
        <v>90.712999999999994</v>
      </c>
      <c r="C573" s="4">
        <f t="shared" si="27"/>
        <v>2.0546356335677807E-3</v>
      </c>
      <c r="D573" s="4">
        <f t="shared" si="28"/>
        <v>2.5527104177265336E-2</v>
      </c>
    </row>
    <row r="574" spans="1:4" x14ac:dyDescent="0.25">
      <c r="A574" s="3">
        <v>38961</v>
      </c>
      <c r="B574" s="2">
        <v>90.852000000000004</v>
      </c>
      <c r="C574" s="4">
        <f t="shared" si="27"/>
        <v>1.5323051822782041E-3</v>
      </c>
      <c r="D574" s="4">
        <f t="shared" si="28"/>
        <v>2.4908623257073215E-2</v>
      </c>
    </row>
    <row r="575" spans="1:4" x14ac:dyDescent="0.25">
      <c r="A575" s="3">
        <v>38991</v>
      </c>
      <c r="B575" s="2">
        <v>91.010999999999996</v>
      </c>
      <c r="C575" s="4">
        <f t="shared" si="27"/>
        <v>1.7500990622110191E-3</v>
      </c>
      <c r="D575" s="4">
        <f t="shared" si="28"/>
        <v>2.3860951738103209E-2</v>
      </c>
    </row>
    <row r="576" spans="1:4" x14ac:dyDescent="0.25">
      <c r="A576" s="3">
        <v>39022</v>
      </c>
      <c r="B576" s="2">
        <v>91.058000000000007</v>
      </c>
      <c r="C576" s="4">
        <f t="shared" si="27"/>
        <v>5.16421091955932E-4</v>
      </c>
      <c r="D576" s="4">
        <f t="shared" si="28"/>
        <v>2.1826220641208538E-2</v>
      </c>
    </row>
    <row r="577" spans="1:4" x14ac:dyDescent="0.25">
      <c r="A577" s="3">
        <v>39052</v>
      </c>
      <c r="B577" s="2">
        <v>91.19</v>
      </c>
      <c r="C577" s="4">
        <f t="shared" si="27"/>
        <v>1.4496255134088809E-3</v>
      </c>
      <c r="D577" s="4">
        <f t="shared" si="28"/>
        <v>2.2229197260304812E-2</v>
      </c>
    </row>
    <row r="578" spans="1:4" x14ac:dyDescent="0.25">
      <c r="A578" s="3">
        <v>39083</v>
      </c>
      <c r="B578" s="2">
        <v>91.584000000000003</v>
      </c>
      <c r="C578" s="4">
        <f t="shared" si="27"/>
        <v>4.3206491939906666E-3</v>
      </c>
      <c r="D578" s="4">
        <f t="shared" si="28"/>
        <v>2.4314953584610333E-2</v>
      </c>
    </row>
    <row r="579" spans="1:4" x14ac:dyDescent="0.25">
      <c r="A579" s="3">
        <v>39114</v>
      </c>
      <c r="B579" s="2">
        <v>91.787000000000006</v>
      </c>
      <c r="C579" s="4">
        <f t="shared" si="27"/>
        <v>2.2165443745632007E-3</v>
      </c>
      <c r="D579" s="4">
        <f t="shared" si="28"/>
        <v>2.5049137854016079E-2</v>
      </c>
    </row>
    <row r="580" spans="1:4" x14ac:dyDescent="0.25">
      <c r="A580" s="3">
        <v>39142</v>
      </c>
      <c r="B580" s="2">
        <v>91.867999999999995</v>
      </c>
      <c r="C580" s="4">
        <f t="shared" ref="C580:C643" si="29">B580/B579-1</f>
        <v>8.8247791081519367E-4</v>
      </c>
      <c r="D580" s="4">
        <f t="shared" si="28"/>
        <v>2.3416438295122743E-2</v>
      </c>
    </row>
    <row r="581" spans="1:4" x14ac:dyDescent="0.25">
      <c r="A581" s="3">
        <v>39173</v>
      </c>
      <c r="B581" s="2">
        <v>91.972999999999999</v>
      </c>
      <c r="C581" s="4">
        <f t="shared" si="29"/>
        <v>1.142944224321818E-3</v>
      </c>
      <c r="D581" s="4">
        <f t="shared" si="28"/>
        <v>2.1922222222222176E-2</v>
      </c>
    </row>
    <row r="582" spans="1:4" x14ac:dyDescent="0.25">
      <c r="A582" s="3">
        <v>39203</v>
      </c>
      <c r="B582" s="2">
        <v>92.069000000000003</v>
      </c>
      <c r="C582" s="4">
        <f t="shared" si="29"/>
        <v>1.0437845889554875E-3</v>
      </c>
      <c r="D582" s="4">
        <f t="shared" si="28"/>
        <v>2.0664043013136846E-2</v>
      </c>
    </row>
    <row r="583" spans="1:4" x14ac:dyDescent="0.25">
      <c r="A583" s="3">
        <v>39234</v>
      </c>
      <c r="B583" s="2">
        <v>92.218999999999994</v>
      </c>
      <c r="C583" s="4">
        <f t="shared" si="29"/>
        <v>1.6292128729538113E-3</v>
      </c>
      <c r="D583" s="4">
        <f t="shared" si="28"/>
        <v>1.981709002842047E-2</v>
      </c>
    </row>
    <row r="584" spans="1:4" x14ac:dyDescent="0.25">
      <c r="A584" s="3">
        <v>39264</v>
      </c>
      <c r="B584" s="2">
        <v>92.367999999999995</v>
      </c>
      <c r="C584" s="4">
        <f t="shared" si="29"/>
        <v>1.6157191034384955E-3</v>
      </c>
      <c r="D584" s="4">
        <f t="shared" si="28"/>
        <v>2.033647420106699E-2</v>
      </c>
    </row>
    <row r="585" spans="1:4" x14ac:dyDescent="0.25">
      <c r="A585" s="3">
        <v>39295</v>
      </c>
      <c r="B585" s="2">
        <v>92.503</v>
      </c>
      <c r="C585" s="4">
        <f t="shared" si="29"/>
        <v>1.4615451238524368E-3</v>
      </c>
      <c r="D585" s="4">
        <f t="shared" si="28"/>
        <v>1.9732563138690207E-2</v>
      </c>
    </row>
    <row r="586" spans="1:4" x14ac:dyDescent="0.25">
      <c r="A586" s="3">
        <v>39326</v>
      </c>
      <c r="B586" s="2">
        <v>92.742000000000004</v>
      </c>
      <c r="C586" s="4">
        <f t="shared" si="29"/>
        <v>2.5836999881085898E-3</v>
      </c>
      <c r="D586" s="4">
        <f t="shared" si="28"/>
        <v>2.0803064324395715E-2</v>
      </c>
    </row>
    <row r="587" spans="1:4" x14ac:dyDescent="0.25">
      <c r="A587" s="3">
        <v>39356</v>
      </c>
      <c r="B587" s="2">
        <v>92.962999999999994</v>
      </c>
      <c r="C587" s="4">
        <f t="shared" si="29"/>
        <v>2.3829548640312836E-3</v>
      </c>
      <c r="D587" s="4">
        <f t="shared" si="28"/>
        <v>2.144795684038181E-2</v>
      </c>
    </row>
    <row r="588" spans="1:4" x14ac:dyDescent="0.25">
      <c r="A588" s="3">
        <v>39387</v>
      </c>
      <c r="B588" s="2">
        <v>93.134</v>
      </c>
      <c r="C588" s="4">
        <f t="shared" si="29"/>
        <v>1.8394414982305651E-3</v>
      </c>
      <c r="D588" s="4">
        <f t="shared" si="28"/>
        <v>2.2798655801796519E-2</v>
      </c>
    </row>
    <row r="589" spans="1:4" x14ac:dyDescent="0.25">
      <c r="A589" s="3">
        <v>39417</v>
      </c>
      <c r="B589" s="2">
        <v>93.319000000000003</v>
      </c>
      <c r="C589" s="4">
        <f t="shared" si="29"/>
        <v>1.9863852084094358E-3</v>
      </c>
      <c r="D589" s="4">
        <f t="shared" si="28"/>
        <v>2.3346858208136867E-2</v>
      </c>
    </row>
    <row r="590" spans="1:4" x14ac:dyDescent="0.25">
      <c r="A590" s="3">
        <v>39448</v>
      </c>
      <c r="B590" s="2">
        <v>93.519000000000005</v>
      </c>
      <c r="C590" s="4">
        <f t="shared" si="29"/>
        <v>2.1431862750351804E-3</v>
      </c>
      <c r="D590" s="4">
        <f t="shared" si="28"/>
        <v>2.1128144654088077E-2</v>
      </c>
    </row>
    <row r="591" spans="1:4" x14ac:dyDescent="0.25">
      <c r="A591" s="3">
        <v>39479</v>
      </c>
      <c r="B591" s="2">
        <v>93.620999999999995</v>
      </c>
      <c r="C591" s="4">
        <f t="shared" si="29"/>
        <v>1.0906874538862965E-3</v>
      </c>
      <c r="D591" s="4">
        <f t="shared" ref="D591:D654" si="30">B591/B579-1</f>
        <v>1.9981043067100801E-2</v>
      </c>
    </row>
    <row r="592" spans="1:4" x14ac:dyDescent="0.25">
      <c r="A592" s="3">
        <v>39508</v>
      </c>
      <c r="B592" s="2">
        <v>93.828999999999994</v>
      </c>
      <c r="C592" s="4">
        <f t="shared" si="29"/>
        <v>2.2217237585584471E-3</v>
      </c>
      <c r="D592" s="4">
        <f t="shared" si="30"/>
        <v>2.1345844037096606E-2</v>
      </c>
    </row>
    <row r="593" spans="1:4" x14ac:dyDescent="0.25">
      <c r="A593" s="3">
        <v>39539</v>
      </c>
      <c r="B593" s="2">
        <v>93.912000000000006</v>
      </c>
      <c r="C593" s="4">
        <f t="shared" si="29"/>
        <v>8.8458792057899416E-4</v>
      </c>
      <c r="D593" s="4">
        <f t="shared" si="30"/>
        <v>2.1082274145673319E-2</v>
      </c>
    </row>
    <row r="594" spans="1:4" x14ac:dyDescent="0.25">
      <c r="A594" s="3">
        <v>39569</v>
      </c>
      <c r="B594" s="2">
        <v>94.102999999999994</v>
      </c>
      <c r="C594" s="4">
        <f t="shared" si="29"/>
        <v>2.0338188942838897E-3</v>
      </c>
      <c r="D594" s="4">
        <f t="shared" si="30"/>
        <v>2.2092126557255787E-2</v>
      </c>
    </row>
    <row r="595" spans="1:4" x14ac:dyDescent="0.25">
      <c r="A595" s="3">
        <v>39600</v>
      </c>
      <c r="B595" s="2">
        <v>94.299000000000007</v>
      </c>
      <c r="C595" s="4">
        <f t="shared" si="29"/>
        <v>2.0828241395067781E-3</v>
      </c>
      <c r="D595" s="4">
        <f t="shared" si="30"/>
        <v>2.2555004933907385E-2</v>
      </c>
    </row>
    <row r="596" spans="1:4" x14ac:dyDescent="0.25">
      <c r="A596" s="3">
        <v>39630</v>
      </c>
      <c r="B596" s="2">
        <v>94.43</v>
      </c>
      <c r="C596" s="4">
        <f t="shared" si="29"/>
        <v>1.3891981887401705E-3</v>
      </c>
      <c r="D596" s="4">
        <f t="shared" si="30"/>
        <v>2.2323748484323724E-2</v>
      </c>
    </row>
    <row r="597" spans="1:4" x14ac:dyDescent="0.25">
      <c r="A597" s="3">
        <v>39661</v>
      </c>
      <c r="B597" s="2">
        <v>94.543000000000006</v>
      </c>
      <c r="C597" s="4">
        <f t="shared" si="29"/>
        <v>1.1966536058456434E-3</v>
      </c>
      <c r="D597" s="4">
        <f t="shared" si="30"/>
        <v>2.2053338810633205E-2</v>
      </c>
    </row>
    <row r="598" spans="1:4" x14ac:dyDescent="0.25">
      <c r="A598" s="3">
        <v>39692</v>
      </c>
      <c r="B598" s="2">
        <v>94.668000000000006</v>
      </c>
      <c r="C598" s="4">
        <f t="shared" si="29"/>
        <v>1.3221497096558288E-3</v>
      </c>
      <c r="D598" s="4">
        <f t="shared" si="30"/>
        <v>2.076728990101584E-2</v>
      </c>
    </row>
    <row r="599" spans="1:4" x14ac:dyDescent="0.25">
      <c r="A599" s="3">
        <v>39722</v>
      </c>
      <c r="B599" s="2">
        <v>94.593000000000004</v>
      </c>
      <c r="C599" s="4">
        <f t="shared" si="29"/>
        <v>-7.9224236278363502E-4</v>
      </c>
      <c r="D599" s="4">
        <f t="shared" si="30"/>
        <v>1.7533857556232046E-2</v>
      </c>
    </row>
    <row r="600" spans="1:4" x14ac:dyDescent="0.25">
      <c r="A600" s="3">
        <v>39753</v>
      </c>
      <c r="B600" s="2">
        <v>94.6</v>
      </c>
      <c r="C600" s="4">
        <f t="shared" si="29"/>
        <v>7.4001247449606566E-5</v>
      </c>
      <c r="D600" s="4">
        <f t="shared" si="30"/>
        <v>1.5740760624476602E-2</v>
      </c>
    </row>
    <row r="601" spans="1:4" x14ac:dyDescent="0.25">
      <c r="A601" s="3">
        <v>39783</v>
      </c>
      <c r="B601" s="2">
        <v>94.58</v>
      </c>
      <c r="C601" s="4">
        <f t="shared" si="29"/>
        <v>-2.114164904861715E-4</v>
      </c>
      <c r="D601" s="4">
        <f t="shared" si="30"/>
        <v>1.3512789464096286E-2</v>
      </c>
    </row>
    <row r="602" spans="1:4" x14ac:dyDescent="0.25">
      <c r="A602" s="3">
        <v>39814</v>
      </c>
      <c r="B602" s="2">
        <v>94.578000000000003</v>
      </c>
      <c r="C602" s="4">
        <f t="shared" si="29"/>
        <v>-2.1146119686954457E-5</v>
      </c>
      <c r="D602" s="4">
        <f t="shared" si="30"/>
        <v>1.1323902094761529E-2</v>
      </c>
    </row>
    <row r="603" spans="1:4" x14ac:dyDescent="0.25">
      <c r="A603" s="3">
        <v>39845</v>
      </c>
      <c r="B603" s="2">
        <v>94.679000000000002</v>
      </c>
      <c r="C603" s="4">
        <f t="shared" si="29"/>
        <v>1.0679016261709862E-3</v>
      </c>
      <c r="D603" s="4">
        <f t="shared" si="30"/>
        <v>1.1300883348821289E-2</v>
      </c>
    </row>
    <row r="604" spans="1:4" x14ac:dyDescent="0.25">
      <c r="A604" s="3">
        <v>39873</v>
      </c>
      <c r="B604" s="2">
        <v>94.775999999999996</v>
      </c>
      <c r="C604" s="4">
        <f t="shared" si="29"/>
        <v>1.0245144118548044E-3</v>
      </c>
      <c r="D604" s="4">
        <f t="shared" si="30"/>
        <v>1.0092828443231783E-2</v>
      </c>
    </row>
    <row r="605" spans="1:4" x14ac:dyDescent="0.25">
      <c r="A605" s="3">
        <v>39904</v>
      </c>
      <c r="B605" s="2">
        <v>95.003</v>
      </c>
      <c r="C605" s="4">
        <f t="shared" si="29"/>
        <v>2.3951211277117856E-3</v>
      </c>
      <c r="D605" s="4">
        <f t="shared" si="30"/>
        <v>1.1617258710281853E-2</v>
      </c>
    </row>
    <row r="606" spans="1:4" x14ac:dyDescent="0.25">
      <c r="A606" s="3">
        <v>39934</v>
      </c>
      <c r="B606" s="2">
        <v>95.096999999999994</v>
      </c>
      <c r="C606" s="4">
        <f t="shared" si="29"/>
        <v>9.8944243865983772E-4</v>
      </c>
      <c r="D606" s="4">
        <f t="shared" si="30"/>
        <v>1.056289385035547E-2</v>
      </c>
    </row>
    <row r="607" spans="1:4" x14ac:dyDescent="0.25">
      <c r="A607" s="3">
        <v>39965</v>
      </c>
      <c r="B607" s="2">
        <v>95.213999999999999</v>
      </c>
      <c r="C607" s="4">
        <f t="shared" si="29"/>
        <v>1.2303227231142966E-3</v>
      </c>
      <c r="D607" s="4">
        <f t="shared" si="30"/>
        <v>9.70317818852795E-3</v>
      </c>
    </row>
    <row r="608" spans="1:4" x14ac:dyDescent="0.25">
      <c r="A608" s="3">
        <v>39995</v>
      </c>
      <c r="B608" s="2">
        <v>95.290999999999997</v>
      </c>
      <c r="C608" s="4">
        <f t="shared" si="29"/>
        <v>8.0870460226445395E-4</v>
      </c>
      <c r="D608" s="4">
        <f t="shared" si="30"/>
        <v>9.1178650852481447E-3</v>
      </c>
    </row>
    <row r="609" spans="1:4" x14ac:dyDescent="0.25">
      <c r="A609" s="3">
        <v>40026</v>
      </c>
      <c r="B609" s="2">
        <v>95.43</v>
      </c>
      <c r="C609" s="4">
        <f t="shared" si="29"/>
        <v>1.4586896978729946E-3</v>
      </c>
      <c r="D609" s="4">
        <f t="shared" si="30"/>
        <v>9.3819743397185462E-3</v>
      </c>
    </row>
    <row r="610" spans="1:4" x14ac:dyDescent="0.25">
      <c r="A610" s="3">
        <v>40057</v>
      </c>
      <c r="B610" s="2">
        <v>95.605000000000004</v>
      </c>
      <c r="C610" s="4">
        <f t="shared" si="29"/>
        <v>1.8338048831603171E-3</v>
      </c>
      <c r="D610" s="4">
        <f t="shared" si="30"/>
        <v>9.8977479190434092E-3</v>
      </c>
    </row>
    <row r="611" spans="1:4" x14ac:dyDescent="0.25">
      <c r="A611" s="3">
        <v>40087</v>
      </c>
      <c r="B611" s="2">
        <v>95.960999999999999</v>
      </c>
      <c r="C611" s="4">
        <f t="shared" si="29"/>
        <v>3.7236546205741128E-3</v>
      </c>
      <c r="D611" s="4">
        <f t="shared" si="30"/>
        <v>1.446195807300743E-2</v>
      </c>
    </row>
    <row r="612" spans="1:4" x14ac:dyDescent="0.25">
      <c r="A612" s="3">
        <v>40118</v>
      </c>
      <c r="B612" s="2">
        <v>96.043000000000006</v>
      </c>
      <c r="C612" s="4">
        <f t="shared" si="29"/>
        <v>8.5451381290324591E-4</v>
      </c>
      <c r="D612" s="4">
        <f t="shared" si="30"/>
        <v>1.5253699788583708E-2</v>
      </c>
    </row>
    <row r="613" spans="1:4" x14ac:dyDescent="0.25">
      <c r="A613" s="3">
        <v>40148</v>
      </c>
      <c r="B613" s="2">
        <v>96.108000000000004</v>
      </c>
      <c r="C613" s="4">
        <f t="shared" si="29"/>
        <v>6.7678019220562824E-4</v>
      </c>
      <c r="D613" s="4">
        <f t="shared" si="30"/>
        <v>1.615563544089671E-2</v>
      </c>
    </row>
    <row r="614" spans="1:4" x14ac:dyDescent="0.25">
      <c r="A614" s="3">
        <v>40179</v>
      </c>
      <c r="B614" s="2">
        <v>96.227999999999994</v>
      </c>
      <c r="C614" s="4">
        <f t="shared" si="29"/>
        <v>1.2485953302534547E-3</v>
      </c>
      <c r="D614" s="4">
        <f t="shared" si="30"/>
        <v>1.7445917655268595E-2</v>
      </c>
    </row>
    <row r="615" spans="1:4" x14ac:dyDescent="0.25">
      <c r="A615" s="3">
        <v>40210</v>
      </c>
      <c r="B615" s="2">
        <v>96.298000000000002</v>
      </c>
      <c r="C615" s="4">
        <f t="shared" si="29"/>
        <v>7.2743899904392784E-4</v>
      </c>
      <c r="D615" s="4">
        <f t="shared" si="30"/>
        <v>1.7099884874153704E-2</v>
      </c>
    </row>
    <row r="616" spans="1:4" x14ac:dyDescent="0.25">
      <c r="A616" s="3">
        <v>40238</v>
      </c>
      <c r="B616" s="2">
        <v>96.421999999999997</v>
      </c>
      <c r="C616" s="4">
        <f t="shared" si="29"/>
        <v>1.2876695258468018E-3</v>
      </c>
      <c r="D616" s="4">
        <f t="shared" si="30"/>
        <v>1.7367265974508328E-2</v>
      </c>
    </row>
    <row r="617" spans="1:4" x14ac:dyDescent="0.25">
      <c r="A617" s="3">
        <v>40269</v>
      </c>
      <c r="B617" s="2">
        <v>96.456000000000003</v>
      </c>
      <c r="C617" s="4">
        <f t="shared" si="29"/>
        <v>3.5261662276253602E-4</v>
      </c>
      <c r="D617" s="4">
        <f t="shared" si="30"/>
        <v>1.5294253865667518E-2</v>
      </c>
    </row>
    <row r="618" spans="1:4" x14ac:dyDescent="0.25">
      <c r="A618" s="3">
        <v>40299</v>
      </c>
      <c r="B618" s="2">
        <v>96.552000000000007</v>
      </c>
      <c r="C618" s="4">
        <f t="shared" si="29"/>
        <v>9.9527245583486135E-4</v>
      </c>
      <c r="D618" s="4">
        <f t="shared" si="30"/>
        <v>1.5300167197703551E-2</v>
      </c>
    </row>
    <row r="619" spans="1:4" x14ac:dyDescent="0.25">
      <c r="A619" s="3">
        <v>40330</v>
      </c>
      <c r="B619" s="2">
        <v>96.584000000000003</v>
      </c>
      <c r="C619" s="4">
        <f t="shared" si="29"/>
        <v>3.3142762449256402E-4</v>
      </c>
      <c r="D619" s="4">
        <f t="shared" si="30"/>
        <v>1.4388640326002511E-2</v>
      </c>
    </row>
    <row r="620" spans="1:4" x14ac:dyDescent="0.25">
      <c r="A620" s="3">
        <v>40360</v>
      </c>
      <c r="B620" s="2">
        <v>96.584999999999994</v>
      </c>
      <c r="C620" s="4">
        <f t="shared" si="29"/>
        <v>1.0353681769048606E-5</v>
      </c>
      <c r="D620" s="4">
        <f t="shared" si="30"/>
        <v>1.3579456611852114E-2</v>
      </c>
    </row>
    <row r="621" spans="1:4" x14ac:dyDescent="0.25">
      <c r="A621" s="3">
        <v>40391</v>
      </c>
      <c r="B621" s="2">
        <v>96.674000000000007</v>
      </c>
      <c r="C621" s="4">
        <f t="shared" si="29"/>
        <v>9.2146813687432605E-4</v>
      </c>
      <c r="D621" s="4">
        <f t="shared" si="30"/>
        <v>1.3035732998009086E-2</v>
      </c>
    </row>
    <row r="622" spans="1:4" x14ac:dyDescent="0.25">
      <c r="A622" s="3">
        <v>40422</v>
      </c>
      <c r="B622" s="2">
        <v>96.721999999999994</v>
      </c>
      <c r="C622" s="4">
        <f t="shared" si="29"/>
        <v>4.9651405755413158E-4</v>
      </c>
      <c r="D622" s="4">
        <f t="shared" si="30"/>
        <v>1.1683489357251053E-2</v>
      </c>
    </row>
    <row r="623" spans="1:4" x14ac:dyDescent="0.25">
      <c r="A623" s="3">
        <v>40452</v>
      </c>
      <c r="B623" s="2">
        <v>96.843000000000004</v>
      </c>
      <c r="C623" s="4">
        <f t="shared" si="29"/>
        <v>1.2510080436716198E-3</v>
      </c>
      <c r="D623" s="4">
        <f t="shared" si="30"/>
        <v>9.1912339387876241E-3</v>
      </c>
    </row>
    <row r="624" spans="1:4" x14ac:dyDescent="0.25">
      <c r="A624" s="3">
        <v>40483</v>
      </c>
      <c r="B624" s="2">
        <v>96.954999999999998</v>
      </c>
      <c r="C624" s="4">
        <f t="shared" si="29"/>
        <v>1.1565110539739631E-3</v>
      </c>
      <c r="D624" s="4">
        <f t="shared" si="30"/>
        <v>9.4957466967919846E-3</v>
      </c>
    </row>
    <row r="625" spans="1:4" x14ac:dyDescent="0.25">
      <c r="A625" s="3">
        <v>40513</v>
      </c>
      <c r="B625" s="2">
        <v>96.974999999999994</v>
      </c>
      <c r="C625" s="4">
        <f t="shared" si="29"/>
        <v>2.0628126450406015E-4</v>
      </c>
      <c r="D625" s="4">
        <f t="shared" si="30"/>
        <v>9.0211012610812435E-3</v>
      </c>
    </row>
    <row r="626" spans="1:4" x14ac:dyDescent="0.25">
      <c r="A626" s="3">
        <v>40544</v>
      </c>
      <c r="B626" s="2">
        <v>97.213999999999999</v>
      </c>
      <c r="C626" s="4">
        <f t="shared" si="29"/>
        <v>2.4645527197730832E-3</v>
      </c>
      <c r="D626" s="4">
        <f t="shared" si="30"/>
        <v>1.0246497900818996E-2</v>
      </c>
    </row>
    <row r="627" spans="1:4" x14ac:dyDescent="0.25">
      <c r="A627" s="3">
        <v>40575</v>
      </c>
      <c r="B627" s="2">
        <v>97.396000000000001</v>
      </c>
      <c r="C627" s="4">
        <f t="shared" si="29"/>
        <v>1.8721583311045453E-3</v>
      </c>
      <c r="D627" s="4">
        <f t="shared" si="30"/>
        <v>1.1402105962740716E-2</v>
      </c>
    </row>
    <row r="628" spans="1:4" x14ac:dyDescent="0.25">
      <c r="A628" s="3">
        <v>40603</v>
      </c>
      <c r="B628" s="2">
        <v>97.543000000000006</v>
      </c>
      <c r="C628" s="4">
        <f t="shared" si="29"/>
        <v>1.5093022300711745E-3</v>
      </c>
      <c r="D628" s="4">
        <f t="shared" si="30"/>
        <v>1.162597747402061E-2</v>
      </c>
    </row>
    <row r="629" spans="1:4" x14ac:dyDescent="0.25">
      <c r="A629" s="3">
        <v>40634</v>
      </c>
      <c r="B629" s="2">
        <v>97.760999999999996</v>
      </c>
      <c r="C629" s="4">
        <f t="shared" si="29"/>
        <v>2.2349117824957965E-3</v>
      </c>
      <c r="D629" s="4">
        <f t="shared" si="30"/>
        <v>1.3529484946503967E-2</v>
      </c>
    </row>
    <row r="630" spans="1:4" x14ac:dyDescent="0.25">
      <c r="A630" s="3">
        <v>40664</v>
      </c>
      <c r="B630" s="2">
        <v>97.994</v>
      </c>
      <c r="C630" s="4">
        <f t="shared" si="29"/>
        <v>2.3833635089658411E-3</v>
      </c>
      <c r="D630" s="4">
        <f t="shared" si="30"/>
        <v>1.493495732869321E-2</v>
      </c>
    </row>
    <row r="631" spans="1:4" x14ac:dyDescent="0.25">
      <c r="A631" s="3">
        <v>40695</v>
      </c>
      <c r="B631" s="2">
        <v>98.105999999999995</v>
      </c>
      <c r="C631" s="4">
        <f t="shared" si="29"/>
        <v>1.1429271179868028E-3</v>
      </c>
      <c r="D631" s="4">
        <f t="shared" si="30"/>
        <v>1.575830365277886E-2</v>
      </c>
    </row>
    <row r="632" spans="1:4" x14ac:dyDescent="0.25">
      <c r="A632" s="3">
        <v>40725</v>
      </c>
      <c r="B632" s="2">
        <v>98.265000000000001</v>
      </c>
      <c r="C632" s="4">
        <f t="shared" si="29"/>
        <v>1.62069598189718E-3</v>
      </c>
      <c r="D632" s="4">
        <f t="shared" si="30"/>
        <v>1.7394005280323199E-2</v>
      </c>
    </row>
    <row r="633" spans="1:4" x14ac:dyDescent="0.25">
      <c r="A633" s="3">
        <v>40756</v>
      </c>
      <c r="B633" s="2">
        <v>98.47</v>
      </c>
      <c r="C633" s="4">
        <f t="shared" si="29"/>
        <v>2.08619549178235E-3</v>
      </c>
      <c r="D633" s="4">
        <f t="shared" si="30"/>
        <v>1.857790098682166E-2</v>
      </c>
    </row>
    <row r="634" spans="1:4" x14ac:dyDescent="0.25">
      <c r="A634" s="3">
        <v>40787</v>
      </c>
      <c r="B634" s="2">
        <v>98.543000000000006</v>
      </c>
      <c r="C634" s="4">
        <f t="shared" si="29"/>
        <v>7.4134254087554474E-4</v>
      </c>
      <c r="D634" s="4">
        <f t="shared" si="30"/>
        <v>1.8827154111784372E-2</v>
      </c>
    </row>
    <row r="635" spans="1:4" x14ac:dyDescent="0.25">
      <c r="A635" s="3">
        <v>40817</v>
      </c>
      <c r="B635" s="2">
        <v>98.596000000000004</v>
      </c>
      <c r="C635" s="4">
        <f t="shared" si="29"/>
        <v>5.37836274519643E-4</v>
      </c>
      <c r="D635" s="4">
        <f t="shared" si="30"/>
        <v>1.8101463193003209E-2</v>
      </c>
    </row>
    <row r="636" spans="1:4" x14ac:dyDescent="0.25">
      <c r="A636" s="3">
        <v>40848</v>
      </c>
      <c r="B636" s="2">
        <v>98.805000000000007</v>
      </c>
      <c r="C636" s="4">
        <f t="shared" si="29"/>
        <v>2.1197614507688645E-3</v>
      </c>
      <c r="D636" s="4">
        <f t="shared" si="30"/>
        <v>1.9081016966634001E-2</v>
      </c>
    </row>
    <row r="637" spans="1:4" x14ac:dyDescent="0.25">
      <c r="A637" s="3">
        <v>40878</v>
      </c>
      <c r="B637" s="2">
        <v>98.971000000000004</v>
      </c>
      <c r="C637" s="4">
        <f t="shared" si="29"/>
        <v>1.6800769191842591E-3</v>
      </c>
      <c r="D637" s="4">
        <f t="shared" si="30"/>
        <v>2.0582624387728954E-2</v>
      </c>
    </row>
    <row r="638" spans="1:4" x14ac:dyDescent="0.25">
      <c r="A638" s="3">
        <v>40909</v>
      </c>
      <c r="B638" s="2">
        <v>99.284000000000006</v>
      </c>
      <c r="C638" s="4">
        <f t="shared" si="29"/>
        <v>3.162542562973103E-3</v>
      </c>
      <c r="D638" s="4">
        <f t="shared" si="30"/>
        <v>2.1293229370255462E-2</v>
      </c>
    </row>
    <row r="639" spans="1:4" x14ac:dyDescent="0.25">
      <c r="A639" s="3">
        <v>40940</v>
      </c>
      <c r="B639" s="2">
        <v>99.438999999999993</v>
      </c>
      <c r="C639" s="4">
        <f t="shared" si="29"/>
        <v>1.5611780347284387E-3</v>
      </c>
      <c r="D639" s="4">
        <f t="shared" si="30"/>
        <v>2.0976220789354683E-2</v>
      </c>
    </row>
    <row r="640" spans="1:4" x14ac:dyDescent="0.25">
      <c r="A640" s="3">
        <v>40969</v>
      </c>
      <c r="B640" s="2">
        <v>99.596999999999994</v>
      </c>
      <c r="C640" s="4">
        <f t="shared" si="29"/>
        <v>1.5889138064542063E-3</v>
      </c>
      <c r="D640" s="4">
        <f t="shared" si="30"/>
        <v>2.1057379822232214E-2</v>
      </c>
    </row>
    <row r="641" spans="1:4" x14ac:dyDescent="0.25">
      <c r="A641" s="3">
        <v>41000</v>
      </c>
      <c r="B641" s="2">
        <v>99.753</v>
      </c>
      <c r="C641" s="4">
        <f t="shared" si="29"/>
        <v>1.5663122383204886E-3</v>
      </c>
      <c r="D641" s="4">
        <f t="shared" si="30"/>
        <v>2.0376223647466718E-2</v>
      </c>
    </row>
    <row r="642" spans="1:4" x14ac:dyDescent="0.25">
      <c r="A642" s="3">
        <v>41030</v>
      </c>
      <c r="B642" s="2">
        <v>99.849000000000004</v>
      </c>
      <c r="C642" s="4">
        <f t="shared" si="29"/>
        <v>9.6237707136626049E-4</v>
      </c>
      <c r="D642" s="4">
        <f t="shared" si="30"/>
        <v>1.8929730391656685E-2</v>
      </c>
    </row>
    <row r="643" spans="1:4" x14ac:dyDescent="0.25">
      <c r="A643" s="3">
        <v>41061</v>
      </c>
      <c r="B643" s="2">
        <v>99.947999999999993</v>
      </c>
      <c r="C643" s="4">
        <f t="shared" si="29"/>
        <v>9.9149716071256222E-4</v>
      </c>
      <c r="D643" s="4">
        <f t="shared" si="30"/>
        <v>1.8775610054430958E-2</v>
      </c>
    </row>
    <row r="644" spans="1:4" x14ac:dyDescent="0.25">
      <c r="A644" s="3">
        <v>41091</v>
      </c>
      <c r="B644" s="2">
        <v>100.05200000000001</v>
      </c>
      <c r="C644" s="4">
        <f t="shared" ref="C644:C707" si="31">B644/B643-1</f>
        <v>1.0405410813625338E-3</v>
      </c>
      <c r="D644" s="4">
        <f t="shared" si="30"/>
        <v>1.8185518750318153E-2</v>
      </c>
    </row>
    <row r="645" spans="1:4" x14ac:dyDescent="0.25">
      <c r="A645" s="3">
        <v>41122</v>
      </c>
      <c r="B645" s="2">
        <v>100.111</v>
      </c>
      <c r="C645" s="4">
        <f t="shared" si="31"/>
        <v>5.8969335945313617E-4</v>
      </c>
      <c r="D645" s="4">
        <f t="shared" si="30"/>
        <v>1.6664974103788088E-2</v>
      </c>
    </row>
    <row r="646" spans="1:4" x14ac:dyDescent="0.25">
      <c r="A646" s="3">
        <v>41153</v>
      </c>
      <c r="B646" s="2">
        <v>100.238</v>
      </c>
      <c r="C646" s="4">
        <f t="shared" si="31"/>
        <v>1.2685918630319648E-3</v>
      </c>
      <c r="D646" s="4">
        <f t="shared" si="30"/>
        <v>1.7200612930395875E-2</v>
      </c>
    </row>
    <row r="647" spans="1:4" x14ac:dyDescent="0.25">
      <c r="A647" s="3">
        <v>41183</v>
      </c>
      <c r="B647" s="2">
        <v>100.476</v>
      </c>
      <c r="C647" s="4">
        <f t="shared" si="31"/>
        <v>2.3743490492627028E-3</v>
      </c>
      <c r="D647" s="4">
        <f t="shared" si="30"/>
        <v>1.906771065763313E-2</v>
      </c>
    </row>
    <row r="648" spans="1:4" x14ac:dyDescent="0.25">
      <c r="A648" s="3">
        <v>41214</v>
      </c>
      <c r="B648" s="2">
        <v>100.586</v>
      </c>
      <c r="C648" s="4">
        <f t="shared" si="31"/>
        <v>1.0947888052867949E-3</v>
      </c>
      <c r="D648" s="4">
        <f t="shared" si="30"/>
        <v>1.8025403572693666E-2</v>
      </c>
    </row>
    <row r="649" spans="1:4" x14ac:dyDescent="0.25">
      <c r="A649" s="3">
        <v>41244</v>
      </c>
      <c r="B649" s="2">
        <v>100.667</v>
      </c>
      <c r="C649" s="4">
        <f t="shared" si="31"/>
        <v>8.0528105302923869E-4</v>
      </c>
      <c r="D649" s="4">
        <f t="shared" si="30"/>
        <v>1.7136332865182791E-2</v>
      </c>
    </row>
    <row r="650" spans="1:4" x14ac:dyDescent="0.25">
      <c r="A650" s="3">
        <v>41275</v>
      </c>
      <c r="B650" s="2">
        <v>100.86499999999999</v>
      </c>
      <c r="C650" s="4">
        <f t="shared" si="31"/>
        <v>1.966880904367807E-3</v>
      </c>
      <c r="D650" s="4">
        <f t="shared" si="30"/>
        <v>1.5924015954232207E-2</v>
      </c>
    </row>
    <row r="651" spans="1:4" x14ac:dyDescent="0.25">
      <c r="A651" s="3">
        <v>41306</v>
      </c>
      <c r="B651" s="2">
        <v>100.98399999999999</v>
      </c>
      <c r="C651" s="4">
        <f t="shared" si="31"/>
        <v>1.179794775194587E-3</v>
      </c>
      <c r="D651" s="4">
        <f t="shared" si="30"/>
        <v>1.5537163487163053E-2</v>
      </c>
    </row>
    <row r="652" spans="1:4" x14ac:dyDescent="0.25">
      <c r="A652" s="3">
        <v>41334</v>
      </c>
      <c r="B652" s="2">
        <v>101.07599999999999</v>
      </c>
      <c r="C652" s="4">
        <f t="shared" si="31"/>
        <v>9.1103541155024281E-4</v>
      </c>
      <c r="D652" s="4">
        <f t="shared" si="30"/>
        <v>1.484984487484553E-2</v>
      </c>
    </row>
    <row r="653" spans="1:4" x14ac:dyDescent="0.25">
      <c r="A653" s="3">
        <v>41365</v>
      </c>
      <c r="B653" s="2">
        <v>101.16</v>
      </c>
      <c r="C653" s="4">
        <f t="shared" si="31"/>
        <v>8.310578178796213E-4</v>
      </c>
      <c r="D653" s="4">
        <f t="shared" si="30"/>
        <v>1.4104838952211818E-2</v>
      </c>
    </row>
    <row r="654" spans="1:4" x14ac:dyDescent="0.25">
      <c r="A654" s="3">
        <v>41395</v>
      </c>
      <c r="B654" s="2">
        <v>101.268</v>
      </c>
      <c r="C654" s="4">
        <f t="shared" si="31"/>
        <v>1.067615658363108E-3</v>
      </c>
      <c r="D654" s="4">
        <f t="shared" si="30"/>
        <v>1.4211459303548279E-2</v>
      </c>
    </row>
    <row r="655" spans="1:4" x14ac:dyDescent="0.25">
      <c r="A655" s="3">
        <v>41426</v>
      </c>
      <c r="B655" s="2">
        <v>101.437</v>
      </c>
      <c r="C655" s="4">
        <f t="shared" si="31"/>
        <v>1.6688391199588537E-3</v>
      </c>
      <c r="D655" s="4">
        <f t="shared" ref="D655:D718" si="32">B655/B643-1</f>
        <v>1.4897746828350877E-2</v>
      </c>
    </row>
    <row r="656" spans="1:4" x14ac:dyDescent="0.25">
      <c r="A656" s="3">
        <v>41456</v>
      </c>
      <c r="B656" s="2">
        <v>101.565</v>
      </c>
      <c r="C656" s="4">
        <f t="shared" si="31"/>
        <v>1.2618669716177866E-3</v>
      </c>
      <c r="D656" s="4">
        <f t="shared" si="32"/>
        <v>1.5122136489025717E-2</v>
      </c>
    </row>
    <row r="657" spans="1:4" x14ac:dyDescent="0.25">
      <c r="A657" s="3">
        <v>41487</v>
      </c>
      <c r="B657" s="2">
        <v>101.678</v>
      </c>
      <c r="C657" s="4">
        <f t="shared" si="31"/>
        <v>1.1125879978339803E-3</v>
      </c>
      <c r="D657" s="4">
        <f t="shared" si="32"/>
        <v>1.5652625585599989E-2</v>
      </c>
    </row>
    <row r="658" spans="1:4" x14ac:dyDescent="0.25">
      <c r="A658" s="3">
        <v>41518</v>
      </c>
      <c r="B658" s="2">
        <v>101.795</v>
      </c>
      <c r="C658" s="4">
        <f t="shared" si="31"/>
        <v>1.1506913983359013E-3</v>
      </c>
      <c r="D658" s="4">
        <f t="shared" si="32"/>
        <v>1.5533031385303042E-2</v>
      </c>
    </row>
    <row r="659" spans="1:4" x14ac:dyDescent="0.25">
      <c r="A659" s="3">
        <v>41548</v>
      </c>
      <c r="B659" s="2">
        <v>102.004</v>
      </c>
      <c r="C659" s="4">
        <f t="shared" si="31"/>
        <v>2.0531460287833703E-3</v>
      </c>
      <c r="D659" s="4">
        <f t="shared" si="32"/>
        <v>1.5207611767984464E-2</v>
      </c>
    </row>
    <row r="660" spans="1:4" x14ac:dyDescent="0.25">
      <c r="A660" s="3">
        <v>41579</v>
      </c>
      <c r="B660" s="2">
        <v>102.176</v>
      </c>
      <c r="C660" s="4">
        <f t="shared" si="31"/>
        <v>1.6862083839848108E-3</v>
      </c>
      <c r="D660" s="4">
        <f t="shared" si="32"/>
        <v>1.5807368818722356E-2</v>
      </c>
    </row>
    <row r="661" spans="1:4" x14ac:dyDescent="0.25">
      <c r="A661" s="3">
        <v>41609</v>
      </c>
      <c r="B661" s="2">
        <v>102.31100000000001</v>
      </c>
      <c r="C661" s="4">
        <f t="shared" si="31"/>
        <v>1.3212496085186487E-3</v>
      </c>
      <c r="D661" s="4">
        <f t="shared" si="32"/>
        <v>1.6331071751418014E-2</v>
      </c>
    </row>
    <row r="662" spans="1:4" x14ac:dyDescent="0.25">
      <c r="A662" s="3">
        <v>41640</v>
      </c>
      <c r="B662" s="2">
        <v>102.399</v>
      </c>
      <c r="C662" s="4">
        <f t="shared" si="31"/>
        <v>8.6012256746581528E-4</v>
      </c>
      <c r="D662" s="4">
        <f t="shared" si="32"/>
        <v>1.5208446934020792E-2</v>
      </c>
    </row>
    <row r="663" spans="1:4" x14ac:dyDescent="0.25">
      <c r="A663" s="3">
        <v>41671</v>
      </c>
      <c r="B663" s="2">
        <v>102.45399999999999</v>
      </c>
      <c r="C663" s="4">
        <f t="shared" si="31"/>
        <v>5.3711462025995971E-4</v>
      </c>
      <c r="D663" s="4">
        <f t="shared" si="32"/>
        <v>1.4556761467163115E-2</v>
      </c>
    </row>
    <row r="664" spans="1:4" x14ac:dyDescent="0.25">
      <c r="A664" s="3">
        <v>41699</v>
      </c>
      <c r="B664" s="2">
        <v>102.646</v>
      </c>
      <c r="C664" s="4">
        <f t="shared" si="31"/>
        <v>1.8740117516153898E-3</v>
      </c>
      <c r="D664" s="4">
        <f t="shared" si="32"/>
        <v>1.5532866357988118E-2</v>
      </c>
    </row>
    <row r="665" spans="1:4" x14ac:dyDescent="0.25">
      <c r="A665" s="3">
        <v>41730</v>
      </c>
      <c r="B665" s="2">
        <v>102.82899999999999</v>
      </c>
      <c r="C665" s="4">
        <f t="shared" si="31"/>
        <v>1.7828264131090066E-3</v>
      </c>
      <c r="D665" s="4">
        <f t="shared" si="32"/>
        <v>1.6498616053776116E-2</v>
      </c>
    </row>
    <row r="666" spans="1:4" x14ac:dyDescent="0.25">
      <c r="A666" s="3">
        <v>41760</v>
      </c>
      <c r="B666" s="2">
        <v>103</v>
      </c>
      <c r="C666" s="4">
        <f t="shared" si="31"/>
        <v>1.6629550029660933E-3</v>
      </c>
      <c r="D666" s="4">
        <f t="shared" si="32"/>
        <v>1.7103132282655809E-2</v>
      </c>
    </row>
    <row r="667" spans="1:4" x14ac:dyDescent="0.25">
      <c r="A667" s="3">
        <v>41791</v>
      </c>
      <c r="B667" s="2">
        <v>103.113</v>
      </c>
      <c r="C667" s="4">
        <f t="shared" si="31"/>
        <v>1.097087378640671E-3</v>
      </c>
      <c r="D667" s="4">
        <f t="shared" si="32"/>
        <v>1.6522570659621261E-2</v>
      </c>
    </row>
    <row r="668" spans="1:4" x14ac:dyDescent="0.25">
      <c r="A668" s="3">
        <v>41821</v>
      </c>
      <c r="B668" s="2">
        <v>103.298</v>
      </c>
      <c r="C668" s="4">
        <f t="shared" si="31"/>
        <v>1.7941481675443072E-3</v>
      </c>
      <c r="D668" s="4">
        <f t="shared" si="32"/>
        <v>1.7062964603948183E-2</v>
      </c>
    </row>
    <row r="669" spans="1:4" x14ac:dyDescent="0.25">
      <c r="A669" s="3">
        <v>41852</v>
      </c>
      <c r="B669" s="2">
        <v>103.33199999999999</v>
      </c>
      <c r="C669" s="4">
        <f t="shared" si="31"/>
        <v>3.2914480435231042E-4</v>
      </c>
      <c r="D669" s="4">
        <f t="shared" si="32"/>
        <v>1.6267039084167711E-2</v>
      </c>
    </row>
    <row r="670" spans="1:4" x14ac:dyDescent="0.25">
      <c r="A670" s="3">
        <v>41883</v>
      </c>
      <c r="B670" s="2">
        <v>103.456</v>
      </c>
      <c r="C670" s="4">
        <f t="shared" si="31"/>
        <v>1.2000154840707822E-3</v>
      </c>
      <c r="D670" s="4">
        <f t="shared" si="32"/>
        <v>1.6317107912962259E-2</v>
      </c>
    </row>
    <row r="671" spans="1:4" x14ac:dyDescent="0.25">
      <c r="A671" s="3">
        <v>41913</v>
      </c>
      <c r="B671" s="2">
        <v>103.54600000000001</v>
      </c>
      <c r="C671" s="4">
        <f t="shared" si="31"/>
        <v>8.6993504485000095E-4</v>
      </c>
      <c r="D671" s="4">
        <f t="shared" si="32"/>
        <v>1.5117054233167337E-2</v>
      </c>
    </row>
    <row r="672" spans="1:4" x14ac:dyDescent="0.25">
      <c r="A672" s="3">
        <v>41944</v>
      </c>
      <c r="B672" s="2">
        <v>103.65300000000001</v>
      </c>
      <c r="C672" s="4">
        <f t="shared" si="31"/>
        <v>1.0333571552740839E-3</v>
      </c>
      <c r="D672" s="4">
        <f t="shared" si="32"/>
        <v>1.4455449420607724E-2</v>
      </c>
    </row>
    <row r="673" spans="1:4" x14ac:dyDescent="0.25">
      <c r="A673" s="3">
        <v>41974</v>
      </c>
      <c r="B673" s="2">
        <v>103.73699999999999</v>
      </c>
      <c r="C673" s="4">
        <f t="shared" si="31"/>
        <v>8.1039622586898119E-4</v>
      </c>
      <c r="D673" s="4">
        <f t="shared" si="32"/>
        <v>1.3937895240980769E-2</v>
      </c>
    </row>
    <row r="674" spans="1:4" x14ac:dyDescent="0.25">
      <c r="A674" s="3">
        <v>42005</v>
      </c>
      <c r="B674" s="2">
        <v>103.712</v>
      </c>
      <c r="C674" s="4">
        <f t="shared" si="31"/>
        <v>-2.4099405226674087E-4</v>
      </c>
      <c r="D674" s="4">
        <f t="shared" si="32"/>
        <v>1.2822390843660658E-2</v>
      </c>
    </row>
    <row r="675" spans="1:4" x14ac:dyDescent="0.25">
      <c r="A675" s="3">
        <v>42036</v>
      </c>
      <c r="B675" s="2">
        <v>103.815</v>
      </c>
      <c r="C675" s="4">
        <f t="shared" si="31"/>
        <v>9.9313483492746712E-4</v>
      </c>
      <c r="D675" s="4">
        <f t="shared" si="32"/>
        <v>1.3284010385148592E-2</v>
      </c>
    </row>
    <row r="676" spans="1:4" x14ac:dyDescent="0.25">
      <c r="A676" s="3">
        <v>42064</v>
      </c>
      <c r="B676" s="2">
        <v>103.97499999999999</v>
      </c>
      <c r="C676" s="4">
        <f t="shared" si="31"/>
        <v>1.5412031016712735E-3</v>
      </c>
      <c r="D676" s="4">
        <f t="shared" si="32"/>
        <v>1.2947411491923688E-2</v>
      </c>
    </row>
    <row r="677" spans="1:4" x14ac:dyDescent="0.25">
      <c r="A677" s="3">
        <v>42095</v>
      </c>
      <c r="B677" s="2">
        <v>104.155</v>
      </c>
      <c r="C677" s="4">
        <f t="shared" si="31"/>
        <v>1.7311853811012856E-3</v>
      </c>
      <c r="D677" s="4">
        <f t="shared" si="32"/>
        <v>1.2895194935280907E-2</v>
      </c>
    </row>
    <row r="678" spans="1:4" x14ac:dyDescent="0.25">
      <c r="A678" s="3">
        <v>42125</v>
      </c>
      <c r="B678" s="2">
        <v>104.289</v>
      </c>
      <c r="C678" s="4">
        <f t="shared" si="31"/>
        <v>1.2865440929383798E-3</v>
      </c>
      <c r="D678" s="4">
        <f t="shared" si="32"/>
        <v>1.2514563106796217E-2</v>
      </c>
    </row>
    <row r="679" spans="1:4" x14ac:dyDescent="0.25">
      <c r="A679" s="3">
        <v>42156</v>
      </c>
      <c r="B679" s="2">
        <v>104.419</v>
      </c>
      <c r="C679" s="4">
        <f t="shared" si="31"/>
        <v>1.2465360680415927E-3</v>
      </c>
      <c r="D679" s="4">
        <f t="shared" si="32"/>
        <v>1.2665716253042802E-2</v>
      </c>
    </row>
    <row r="680" spans="1:4" x14ac:dyDescent="0.25">
      <c r="A680" s="3">
        <v>42186</v>
      </c>
      <c r="B680" s="2">
        <v>104.517</v>
      </c>
      <c r="C680" s="4">
        <f t="shared" si="31"/>
        <v>9.3852651337389403E-4</v>
      </c>
      <c r="D680" s="4">
        <f t="shared" si="32"/>
        <v>1.1800809308989413E-2</v>
      </c>
    </row>
    <row r="681" spans="1:4" x14ac:dyDescent="0.25">
      <c r="A681" s="3">
        <v>42217</v>
      </c>
      <c r="B681" s="2">
        <v>104.601</v>
      </c>
      <c r="C681" s="4">
        <f t="shared" si="31"/>
        <v>8.0369700622862084E-4</v>
      </c>
      <c r="D681" s="4">
        <f t="shared" si="32"/>
        <v>1.2280803623272663E-2</v>
      </c>
    </row>
    <row r="682" spans="1:4" x14ac:dyDescent="0.25">
      <c r="A682" s="3">
        <v>42248</v>
      </c>
      <c r="B682" s="2">
        <v>104.74299999999999</v>
      </c>
      <c r="C682" s="4">
        <f t="shared" si="31"/>
        <v>1.3575396028717712E-3</v>
      </c>
      <c r="D682" s="4">
        <f t="shared" si="32"/>
        <v>1.2440071141354592E-2</v>
      </c>
    </row>
    <row r="683" spans="1:4" x14ac:dyDescent="0.25">
      <c r="A683" s="3">
        <v>42278</v>
      </c>
      <c r="B683" s="2">
        <v>104.767</v>
      </c>
      <c r="C683" s="4">
        <f t="shared" si="31"/>
        <v>2.2913225704823681E-4</v>
      </c>
      <c r="D683" s="4">
        <f t="shared" si="32"/>
        <v>1.1791860622331951E-2</v>
      </c>
    </row>
    <row r="684" spans="1:4" x14ac:dyDescent="0.25">
      <c r="A684" s="3">
        <v>42309</v>
      </c>
      <c r="B684" s="2">
        <v>104.887</v>
      </c>
      <c r="C684" s="4">
        <f t="shared" si="31"/>
        <v>1.1453988374201529E-3</v>
      </c>
      <c r="D684" s="4">
        <f t="shared" si="32"/>
        <v>1.1905106460980308E-2</v>
      </c>
    </row>
    <row r="685" spans="1:4" x14ac:dyDescent="0.25">
      <c r="A685" s="3">
        <v>42339</v>
      </c>
      <c r="B685" s="2">
        <v>104.964</v>
      </c>
      <c r="C685" s="4">
        <f t="shared" si="31"/>
        <v>7.3412338993383841E-4</v>
      </c>
      <c r="D685" s="4">
        <f t="shared" si="32"/>
        <v>1.1827988085254093E-2</v>
      </c>
    </row>
    <row r="686" spans="1:4" x14ac:dyDescent="0.25">
      <c r="A686" s="3">
        <v>42370</v>
      </c>
      <c r="B686" s="2">
        <v>105.187</v>
      </c>
      <c r="C686" s="4">
        <f t="shared" si="31"/>
        <v>2.1245379368164397E-3</v>
      </c>
      <c r="D686" s="4">
        <f t="shared" si="32"/>
        <v>1.4222076519592619E-2</v>
      </c>
    </row>
    <row r="687" spans="1:4" x14ac:dyDescent="0.25">
      <c r="A687" s="3">
        <v>42401</v>
      </c>
      <c r="B687" s="2">
        <v>105.355</v>
      </c>
      <c r="C687" s="4">
        <f t="shared" si="31"/>
        <v>1.5971555420346562E-3</v>
      </c>
      <c r="D687" s="4">
        <f t="shared" si="32"/>
        <v>1.4834079853585758E-2</v>
      </c>
    </row>
    <row r="688" spans="1:4" x14ac:dyDescent="0.25">
      <c r="A688" s="3">
        <v>42430</v>
      </c>
      <c r="B688" s="2">
        <v>105.48699999999999</v>
      </c>
      <c r="C688" s="4">
        <f t="shared" si="31"/>
        <v>1.2529068387829856E-3</v>
      </c>
      <c r="D688" s="4">
        <f t="shared" si="32"/>
        <v>1.4541957201250399E-2</v>
      </c>
    </row>
    <row r="689" spans="1:4" x14ac:dyDescent="0.25">
      <c r="A689" s="3">
        <v>42461</v>
      </c>
      <c r="B689" s="2">
        <v>105.742</v>
      </c>
      <c r="C689" s="4">
        <f t="shared" si="31"/>
        <v>2.4173594850551705E-3</v>
      </c>
      <c r="D689" s="4">
        <f t="shared" si="32"/>
        <v>1.5236906533531824E-2</v>
      </c>
    </row>
    <row r="690" spans="1:4" x14ac:dyDescent="0.25">
      <c r="A690" s="3">
        <v>42491</v>
      </c>
      <c r="B690" s="2">
        <v>105.902</v>
      </c>
      <c r="C690" s="4">
        <f t="shared" si="31"/>
        <v>1.5131168315332122E-3</v>
      </c>
      <c r="D690" s="4">
        <f t="shared" si="32"/>
        <v>1.5466635982701815E-2</v>
      </c>
    </row>
    <row r="691" spans="1:4" x14ac:dyDescent="0.25">
      <c r="A691" s="3">
        <v>42522</v>
      </c>
      <c r="B691" s="2">
        <v>106.032</v>
      </c>
      <c r="C691" s="4">
        <f t="shared" si="31"/>
        <v>1.2275499990557215E-3</v>
      </c>
      <c r="D691" s="4">
        <f t="shared" si="32"/>
        <v>1.5447380266043531E-2</v>
      </c>
    </row>
    <row r="692" spans="1:4" x14ac:dyDescent="0.25">
      <c r="A692" s="3">
        <v>42552</v>
      </c>
      <c r="B692" s="2">
        <v>106.218</v>
      </c>
      <c r="C692" s="4">
        <f t="shared" si="31"/>
        <v>1.7541874151201231E-3</v>
      </c>
      <c r="D692" s="4">
        <f t="shared" si="32"/>
        <v>1.6274864376130349E-2</v>
      </c>
    </row>
    <row r="693" spans="1:4" x14ac:dyDescent="0.25">
      <c r="A693" s="3">
        <v>42583</v>
      </c>
      <c r="B693" s="2">
        <v>106.425</v>
      </c>
      <c r="C693" s="4">
        <f t="shared" si="31"/>
        <v>1.9488222335197758E-3</v>
      </c>
      <c r="D693" s="4">
        <f t="shared" si="32"/>
        <v>1.7437691800269661E-2</v>
      </c>
    </row>
    <row r="694" spans="1:4" x14ac:dyDescent="0.25">
      <c r="A694" s="3">
        <v>42614</v>
      </c>
      <c r="B694" s="2">
        <v>106.527</v>
      </c>
      <c r="C694" s="4">
        <f t="shared" si="31"/>
        <v>9.5842142353763649E-4</v>
      </c>
      <c r="D694" s="4">
        <f t="shared" si="32"/>
        <v>1.7032164440583308E-2</v>
      </c>
    </row>
    <row r="695" spans="1:4" x14ac:dyDescent="0.25">
      <c r="A695" s="3">
        <v>42644</v>
      </c>
      <c r="B695" s="2">
        <v>106.694</v>
      </c>
      <c r="C695" s="4">
        <f t="shared" si="31"/>
        <v>1.5676776779596224E-3</v>
      </c>
      <c r="D695" s="4">
        <f t="shared" si="32"/>
        <v>1.8393196330905859E-2</v>
      </c>
    </row>
    <row r="696" spans="1:4" x14ac:dyDescent="0.25">
      <c r="A696" s="3">
        <v>42675</v>
      </c>
      <c r="B696" s="2">
        <v>106.759</v>
      </c>
      <c r="C696" s="4">
        <f t="shared" si="31"/>
        <v>6.0921888766007903E-4</v>
      </c>
      <c r="D696" s="4">
        <f t="shared" si="32"/>
        <v>1.7847779038393741E-2</v>
      </c>
    </row>
    <row r="697" spans="1:4" x14ac:dyDescent="0.25">
      <c r="A697" s="3">
        <v>42705</v>
      </c>
      <c r="B697" s="2">
        <v>106.89700000000001</v>
      </c>
      <c r="C697" s="4">
        <f t="shared" si="31"/>
        <v>1.2926310662333407E-3</v>
      </c>
      <c r="D697" s="4">
        <f t="shared" si="32"/>
        <v>1.8415837811059044E-2</v>
      </c>
    </row>
    <row r="698" spans="1:4" x14ac:dyDescent="0.25">
      <c r="A698" s="3">
        <v>42736</v>
      </c>
      <c r="B698" s="2">
        <v>107.172</v>
      </c>
      <c r="C698" s="4">
        <f t="shared" si="31"/>
        <v>2.572569856964968E-3</v>
      </c>
      <c r="D698" s="4">
        <f t="shared" si="32"/>
        <v>1.8871153279397701E-2</v>
      </c>
    </row>
    <row r="699" spans="1:4" x14ac:dyDescent="0.25">
      <c r="A699" s="3">
        <v>42767</v>
      </c>
      <c r="B699" s="2">
        <v>107.33199999999999</v>
      </c>
      <c r="C699" s="4">
        <f t="shared" si="31"/>
        <v>1.4929272571193586E-3</v>
      </c>
      <c r="D699" s="4">
        <f t="shared" si="32"/>
        <v>1.8765127426320527E-2</v>
      </c>
    </row>
    <row r="700" spans="1:4" x14ac:dyDescent="0.25">
      <c r="A700" s="3">
        <v>42795</v>
      </c>
      <c r="B700" s="2">
        <v>107.25</v>
      </c>
      <c r="C700" s="4">
        <f t="shared" si="31"/>
        <v>-7.6398464577198677E-4</v>
      </c>
      <c r="D700" s="4">
        <f t="shared" si="32"/>
        <v>1.6712959890792245E-2</v>
      </c>
    </row>
    <row r="701" spans="1:4" x14ac:dyDescent="0.25">
      <c r="A701" s="3">
        <v>42826</v>
      </c>
      <c r="B701" s="2">
        <v>107.491</v>
      </c>
      <c r="C701" s="4">
        <f t="shared" si="31"/>
        <v>2.2470862470862496E-3</v>
      </c>
      <c r="D701" s="4">
        <f t="shared" si="32"/>
        <v>1.6540258364698968E-2</v>
      </c>
    </row>
    <row r="702" spans="1:4" x14ac:dyDescent="0.25">
      <c r="A702" s="3">
        <v>42856</v>
      </c>
      <c r="B702" s="2">
        <v>107.601</v>
      </c>
      <c r="C702" s="4">
        <f t="shared" si="31"/>
        <v>1.0233414890548076E-3</v>
      </c>
      <c r="D702" s="4">
        <f t="shared" si="32"/>
        <v>1.6043134218428401E-2</v>
      </c>
    </row>
    <row r="703" spans="1:4" x14ac:dyDescent="0.25">
      <c r="A703" s="3">
        <v>42887</v>
      </c>
      <c r="B703" s="2">
        <v>107.765</v>
      </c>
      <c r="C703" s="4">
        <f t="shared" si="31"/>
        <v>1.5241494038160663E-3</v>
      </c>
      <c r="D703" s="4">
        <f t="shared" si="32"/>
        <v>1.6344122529047933E-2</v>
      </c>
    </row>
    <row r="704" spans="1:4" x14ac:dyDescent="0.25">
      <c r="A704" s="3">
        <v>42917</v>
      </c>
      <c r="B704" s="2">
        <v>107.84099999999999</v>
      </c>
      <c r="C704" s="4">
        <f t="shared" si="31"/>
        <v>7.0523824989554562E-4</v>
      </c>
      <c r="D704" s="4">
        <f t="shared" si="32"/>
        <v>1.5279896062814213E-2</v>
      </c>
    </row>
    <row r="705" spans="1:4" x14ac:dyDescent="0.25">
      <c r="A705" s="3">
        <v>42948</v>
      </c>
      <c r="B705" s="2">
        <v>107.971</v>
      </c>
      <c r="C705" s="4">
        <f t="shared" si="31"/>
        <v>1.2054784358455084E-3</v>
      </c>
      <c r="D705" s="4">
        <f t="shared" si="32"/>
        <v>1.4526661968522481E-2</v>
      </c>
    </row>
    <row r="706" spans="1:4" x14ac:dyDescent="0.25">
      <c r="A706" s="3">
        <v>42979</v>
      </c>
      <c r="B706" s="2">
        <v>108.157</v>
      </c>
      <c r="C706" s="4">
        <f t="shared" si="31"/>
        <v>1.7226847949911583E-3</v>
      </c>
      <c r="D706" s="4">
        <f t="shared" si="32"/>
        <v>1.5301285120204122E-2</v>
      </c>
    </row>
    <row r="707" spans="1:4" x14ac:dyDescent="0.25">
      <c r="A707" s="3">
        <v>43009</v>
      </c>
      <c r="B707" s="2">
        <v>108.458</v>
      </c>
      <c r="C707" s="4">
        <f t="shared" si="31"/>
        <v>2.7829913921428862E-3</v>
      </c>
      <c r="D707" s="4">
        <f t="shared" si="32"/>
        <v>1.6533263351266259E-2</v>
      </c>
    </row>
    <row r="708" spans="1:4" x14ac:dyDescent="0.25">
      <c r="A708" s="3">
        <v>43040</v>
      </c>
      <c r="B708" s="2">
        <v>108.532</v>
      </c>
      <c r="C708" s="4">
        <f t="shared" ref="C708:C746" si="33">B708/B707-1</f>
        <v>6.8229176271006331E-4</v>
      </c>
      <c r="D708" s="4">
        <f t="shared" si="32"/>
        <v>1.660749913356252E-2</v>
      </c>
    </row>
    <row r="709" spans="1:4" x14ac:dyDescent="0.25">
      <c r="A709" s="3">
        <v>43070</v>
      </c>
      <c r="B709" s="2">
        <v>108.693</v>
      </c>
      <c r="C709" s="4">
        <f t="shared" si="33"/>
        <v>1.4834334574134189E-3</v>
      </c>
      <c r="D709" s="4">
        <f t="shared" si="32"/>
        <v>1.6801219865852035E-2</v>
      </c>
    </row>
    <row r="710" spans="1:4" x14ac:dyDescent="0.25">
      <c r="A710" s="3">
        <v>43101</v>
      </c>
      <c r="B710" s="2">
        <v>108.991</v>
      </c>
      <c r="C710" s="4">
        <f t="shared" si="33"/>
        <v>2.7416668966722124E-3</v>
      </c>
      <c r="D710" s="4">
        <f t="shared" si="32"/>
        <v>1.697271675437606E-2</v>
      </c>
    </row>
    <row r="711" spans="1:4" x14ac:dyDescent="0.25">
      <c r="A711" s="3">
        <v>43132</v>
      </c>
      <c r="B711" s="2">
        <v>109.202</v>
      </c>
      <c r="C711" s="4">
        <f t="shared" si="33"/>
        <v>1.935939664742925E-3</v>
      </c>
      <c r="D711" s="4">
        <f t="shared" si="32"/>
        <v>1.7422576677971202E-2</v>
      </c>
    </row>
    <row r="712" spans="1:4" x14ac:dyDescent="0.25">
      <c r="A712" s="3">
        <v>43160</v>
      </c>
      <c r="B712" s="2">
        <v>109.44199999999999</v>
      </c>
      <c r="C712" s="4">
        <f t="shared" si="33"/>
        <v>2.1977619457518305E-3</v>
      </c>
      <c r="D712" s="4">
        <f t="shared" si="32"/>
        <v>2.043822843822829E-2</v>
      </c>
    </row>
    <row r="713" spans="1:4" x14ac:dyDescent="0.25">
      <c r="A713" s="3">
        <v>43191</v>
      </c>
      <c r="B713" s="2">
        <v>109.639</v>
      </c>
      <c r="C713" s="4">
        <f t="shared" si="33"/>
        <v>1.8000402039437535E-3</v>
      </c>
      <c r="D713" s="4">
        <f t="shared" si="32"/>
        <v>1.9983068349908262E-2</v>
      </c>
    </row>
    <row r="714" spans="1:4" x14ac:dyDescent="0.25">
      <c r="A714" s="3">
        <v>43221</v>
      </c>
      <c r="B714" s="2">
        <v>109.869</v>
      </c>
      <c r="C714" s="4">
        <f t="shared" si="33"/>
        <v>2.0977936683115317E-3</v>
      </c>
      <c r="D714" s="4">
        <f t="shared" si="32"/>
        <v>2.1077871023503558E-2</v>
      </c>
    </row>
    <row r="715" spans="1:4" x14ac:dyDescent="0.25">
      <c r="A715" s="3">
        <v>43252</v>
      </c>
      <c r="B715" s="2">
        <v>109.99299999999999</v>
      </c>
      <c r="C715" s="4">
        <f t="shared" si="33"/>
        <v>1.128616807288596E-3</v>
      </c>
      <c r="D715" s="4">
        <f t="shared" si="32"/>
        <v>2.0674616062729134E-2</v>
      </c>
    </row>
    <row r="716" spans="1:4" x14ac:dyDescent="0.25">
      <c r="A716" s="3">
        <v>43282</v>
      </c>
      <c r="B716" s="2">
        <v>110.136</v>
      </c>
      <c r="C716" s="4">
        <f t="shared" si="33"/>
        <v>1.3000827325375663E-3</v>
      </c>
      <c r="D716" s="4">
        <f t="shared" si="32"/>
        <v>2.128133084819317E-2</v>
      </c>
    </row>
    <row r="717" spans="1:4" x14ac:dyDescent="0.25">
      <c r="A717" s="3">
        <v>43313</v>
      </c>
      <c r="B717" s="2">
        <v>110.161</v>
      </c>
      <c r="C717" s="4">
        <f t="shared" si="33"/>
        <v>2.2699208251619751E-4</v>
      </c>
      <c r="D717" s="4">
        <f t="shared" si="32"/>
        <v>2.0283224199090455E-2</v>
      </c>
    </row>
    <row r="718" spans="1:4" x14ac:dyDescent="0.25">
      <c r="A718" s="3">
        <v>43344</v>
      </c>
      <c r="B718" s="2">
        <v>110.401</v>
      </c>
      <c r="C718" s="4">
        <f t="shared" si="33"/>
        <v>2.1786294605168344E-3</v>
      </c>
      <c r="D718" s="4">
        <f t="shared" si="32"/>
        <v>2.0747616890261389E-2</v>
      </c>
    </row>
    <row r="719" spans="1:4" x14ac:dyDescent="0.25">
      <c r="A719" s="3">
        <v>43374</v>
      </c>
      <c r="B719" s="2">
        <v>110.52800000000001</v>
      </c>
      <c r="C719" s="4">
        <f t="shared" si="33"/>
        <v>1.1503518989866013E-3</v>
      </c>
      <c r="D719" s="4">
        <f t="shared" ref="D719:D746" si="34">B719/B707-1</f>
        <v>1.9085729037968679E-2</v>
      </c>
    </row>
    <row r="720" spans="1:4" x14ac:dyDescent="0.25">
      <c r="A720" s="3">
        <v>43405</v>
      </c>
      <c r="B720" s="2">
        <v>110.746</v>
      </c>
      <c r="C720" s="4">
        <f t="shared" si="33"/>
        <v>1.9723508975100223E-3</v>
      </c>
      <c r="D720" s="4">
        <f t="shared" si="34"/>
        <v>2.0399513507536993E-2</v>
      </c>
    </row>
    <row r="721" spans="1:4" x14ac:dyDescent="0.25">
      <c r="A721" s="3">
        <v>43435</v>
      </c>
      <c r="B721" s="2">
        <v>110.95399999999999</v>
      </c>
      <c r="C721" s="4">
        <f t="shared" si="33"/>
        <v>1.8781716721145703E-3</v>
      </c>
      <c r="D721" s="4">
        <f t="shared" si="34"/>
        <v>2.080170756166444E-2</v>
      </c>
    </row>
    <row r="722" spans="1:4" x14ac:dyDescent="0.25">
      <c r="A722" s="3">
        <v>43466</v>
      </c>
      <c r="B722" s="2">
        <v>111.002</v>
      </c>
      <c r="C722" s="4">
        <f t="shared" si="33"/>
        <v>4.3261171296204992E-4</v>
      </c>
      <c r="D722" s="4">
        <f t="shared" si="34"/>
        <v>1.8451064766815461E-2</v>
      </c>
    </row>
    <row r="723" spans="1:4" x14ac:dyDescent="0.25">
      <c r="A723" s="3">
        <v>43497</v>
      </c>
      <c r="B723" s="2">
        <v>111.045</v>
      </c>
      <c r="C723" s="4">
        <f t="shared" si="33"/>
        <v>3.8738040756025605E-4</v>
      </c>
      <c r="D723" s="4">
        <f t="shared" si="34"/>
        <v>1.6876980275086551E-2</v>
      </c>
    </row>
    <row r="724" spans="1:4" x14ac:dyDescent="0.25">
      <c r="A724" s="3">
        <v>43525</v>
      </c>
      <c r="B724" s="2">
        <v>111.17400000000001</v>
      </c>
      <c r="C724" s="4">
        <f t="shared" si="33"/>
        <v>1.1616912062677454E-3</v>
      </c>
      <c r="D724" s="4">
        <f t="shared" si="34"/>
        <v>1.5825734178834594E-2</v>
      </c>
    </row>
    <row r="725" spans="1:4" x14ac:dyDescent="0.25">
      <c r="A725" s="3">
        <v>43556</v>
      </c>
      <c r="B725" s="2">
        <v>111.49299999999999</v>
      </c>
      <c r="C725" s="4">
        <f t="shared" si="33"/>
        <v>2.8693759332216739E-3</v>
      </c>
      <c r="D725" s="4">
        <f t="shared" si="34"/>
        <v>1.6910041134997611E-2</v>
      </c>
    </row>
    <row r="726" spans="1:4" x14ac:dyDescent="0.25">
      <c r="A726" s="3">
        <v>43586</v>
      </c>
      <c r="B726" s="2">
        <v>111.63200000000001</v>
      </c>
      <c r="C726" s="4">
        <f t="shared" si="33"/>
        <v>1.2467150404062988E-3</v>
      </c>
      <c r="D726" s="4">
        <f t="shared" si="34"/>
        <v>1.6046382510080281E-2</v>
      </c>
    </row>
    <row r="727" spans="1:4" x14ac:dyDescent="0.25">
      <c r="A727" s="3">
        <v>43617</v>
      </c>
      <c r="B727" s="2">
        <v>111.874</v>
      </c>
      <c r="C727" s="4">
        <f t="shared" si="33"/>
        <v>2.1678371793032447E-3</v>
      </c>
      <c r="D727" s="4">
        <f t="shared" si="34"/>
        <v>1.7101088251070484E-2</v>
      </c>
    </row>
    <row r="728" spans="1:4" x14ac:dyDescent="0.25">
      <c r="A728" s="3">
        <v>43647</v>
      </c>
      <c r="B728" s="2">
        <v>112.057</v>
      </c>
      <c r="C728" s="4">
        <f t="shared" si="33"/>
        <v>1.6357688113413094E-3</v>
      </c>
      <c r="D728" s="4">
        <f t="shared" si="34"/>
        <v>1.7442071620541899E-2</v>
      </c>
    </row>
    <row r="729" spans="1:4" x14ac:dyDescent="0.25">
      <c r="A729" s="3">
        <v>43678</v>
      </c>
      <c r="B729" s="2">
        <v>112.21599999999999</v>
      </c>
      <c r="C729" s="4">
        <f t="shared" si="33"/>
        <v>1.4189207278438865E-3</v>
      </c>
      <c r="D729" s="4">
        <f t="shared" si="34"/>
        <v>1.8654514755675811E-2</v>
      </c>
    </row>
    <row r="730" spans="1:4" x14ac:dyDescent="0.25">
      <c r="A730" s="3">
        <v>43709</v>
      </c>
      <c r="B730" s="2">
        <v>112.30200000000001</v>
      </c>
      <c r="C730" s="4">
        <f t="shared" si="33"/>
        <v>7.6637912597155022E-4</v>
      </c>
      <c r="D730" s="4">
        <f t="shared" si="34"/>
        <v>1.7219046928922843E-2</v>
      </c>
    </row>
    <row r="731" spans="1:4" x14ac:dyDescent="0.25">
      <c r="A731" s="3">
        <v>43739</v>
      </c>
      <c r="B731" s="2">
        <v>112.44799999999999</v>
      </c>
      <c r="C731" s="4">
        <f t="shared" si="33"/>
        <v>1.300065893750757E-3</v>
      </c>
      <c r="D731" s="4">
        <f t="shared" si="34"/>
        <v>1.7371163867978989E-2</v>
      </c>
    </row>
    <row r="732" spans="1:4" x14ac:dyDescent="0.25">
      <c r="A732" s="3">
        <v>43770</v>
      </c>
      <c r="B732" s="2">
        <v>112.501</v>
      </c>
      <c r="C732" s="4">
        <f t="shared" si="33"/>
        <v>4.7132896983503869E-4</v>
      </c>
      <c r="D732" s="4">
        <f t="shared" si="34"/>
        <v>1.5847073483466811E-2</v>
      </c>
    </row>
    <row r="733" spans="1:4" x14ac:dyDescent="0.25">
      <c r="A733" s="3">
        <v>43800</v>
      </c>
      <c r="B733" s="2">
        <v>112.753</v>
      </c>
      <c r="C733" s="4">
        <f t="shared" si="33"/>
        <v>2.2399800890657851E-3</v>
      </c>
      <c r="D733" s="4">
        <f t="shared" si="34"/>
        <v>1.6213926492059771E-2</v>
      </c>
    </row>
    <row r="734" spans="1:4" x14ac:dyDescent="0.25">
      <c r="A734" s="3">
        <v>43831</v>
      </c>
      <c r="B734" s="2">
        <v>112.949</v>
      </c>
      <c r="C734" s="4">
        <f t="shared" si="33"/>
        <v>1.7383129495445182E-3</v>
      </c>
      <c r="D734" s="4">
        <f t="shared" si="34"/>
        <v>1.7540224500459445E-2</v>
      </c>
    </row>
    <row r="735" spans="1:4" x14ac:dyDescent="0.25">
      <c r="A735" s="3">
        <v>43862</v>
      </c>
      <c r="B735" s="2">
        <v>113.121</v>
      </c>
      <c r="C735" s="4">
        <f t="shared" si="33"/>
        <v>1.5228111802672029E-3</v>
      </c>
      <c r="D735" s="4">
        <f t="shared" si="34"/>
        <v>1.8695123598541086E-2</v>
      </c>
    </row>
    <row r="736" spans="1:4" x14ac:dyDescent="0.25">
      <c r="A736" s="3">
        <v>43891</v>
      </c>
      <c r="B736" s="2">
        <v>113.01300000000001</v>
      </c>
      <c r="C736" s="4">
        <f t="shared" si="33"/>
        <v>-9.5472989100153782E-4</v>
      </c>
      <c r="D736" s="4">
        <f t="shared" si="34"/>
        <v>1.6541637433212797E-2</v>
      </c>
    </row>
    <row r="737" spans="1:4" x14ac:dyDescent="0.25">
      <c r="A737" s="3">
        <v>43922</v>
      </c>
      <c r="B737" s="2">
        <v>112.526</v>
      </c>
      <c r="C737" s="4">
        <f t="shared" si="33"/>
        <v>-4.309238760142664E-3</v>
      </c>
      <c r="D737" s="4">
        <f t="shared" si="34"/>
        <v>9.2651556599965268E-3</v>
      </c>
    </row>
    <row r="738" spans="1:4" x14ac:dyDescent="0.25">
      <c r="A738" s="3">
        <v>43952</v>
      </c>
      <c r="B738" s="2">
        <v>112.755</v>
      </c>
      <c r="C738" s="4">
        <f t="shared" si="33"/>
        <v>2.0350852247481566E-3</v>
      </c>
      <c r="D738" s="4">
        <f t="shared" si="34"/>
        <v>1.0059839472552623E-2</v>
      </c>
    </row>
    <row r="739" spans="1:4" x14ac:dyDescent="0.25">
      <c r="A739" s="3">
        <v>43983</v>
      </c>
      <c r="B739" s="2">
        <v>113.145</v>
      </c>
      <c r="C739" s="4">
        <f t="shared" si="33"/>
        <v>3.4588266595716455E-3</v>
      </c>
      <c r="D739" s="4">
        <f t="shared" si="34"/>
        <v>1.1360995405545582E-2</v>
      </c>
    </row>
    <row r="740" spans="1:4" x14ac:dyDescent="0.25">
      <c r="A740" s="3">
        <v>44013</v>
      </c>
      <c r="B740" s="2">
        <v>113.46599999999999</v>
      </c>
      <c r="C740" s="4">
        <f t="shared" si="33"/>
        <v>2.837067479782629E-3</v>
      </c>
      <c r="D740" s="4">
        <f t="shared" si="34"/>
        <v>1.2573957896427679E-2</v>
      </c>
    </row>
    <row r="741" spans="1:4" x14ac:dyDescent="0.25">
      <c r="A741" s="3">
        <v>44044</v>
      </c>
      <c r="B741" s="2">
        <v>113.818</v>
      </c>
      <c r="C741" s="4">
        <f t="shared" si="33"/>
        <v>3.1022508945410809E-3</v>
      </c>
      <c r="D741" s="4">
        <f t="shared" si="34"/>
        <v>1.4276039067512736E-2</v>
      </c>
    </row>
    <row r="742" spans="1:4" x14ac:dyDescent="0.25">
      <c r="A742" s="3">
        <v>44075</v>
      </c>
      <c r="B742" s="2">
        <v>114.01900000000001</v>
      </c>
      <c r="C742" s="4">
        <f t="shared" si="33"/>
        <v>1.7659772619444958E-3</v>
      </c>
      <c r="D742" s="4">
        <f t="shared" si="34"/>
        <v>1.5289131092945718E-2</v>
      </c>
    </row>
    <row r="743" spans="1:4" x14ac:dyDescent="0.25">
      <c r="A743" s="3">
        <v>44105</v>
      </c>
      <c r="B743" s="2">
        <v>114.045</v>
      </c>
      <c r="C743" s="4">
        <f t="shared" si="33"/>
        <v>2.2803217007694165E-4</v>
      </c>
      <c r="D743" s="4">
        <f t="shared" si="34"/>
        <v>1.4202120091064474E-2</v>
      </c>
    </row>
    <row r="744" spans="1:4" x14ac:dyDescent="0.25">
      <c r="A744" s="3">
        <v>44136</v>
      </c>
      <c r="B744" s="2">
        <v>114.045</v>
      </c>
      <c r="C744" s="4">
        <f t="shared" si="33"/>
        <v>0</v>
      </c>
      <c r="D744" s="4">
        <f t="shared" si="34"/>
        <v>1.3724322450467064E-2</v>
      </c>
    </row>
    <row r="745" spans="1:4" x14ac:dyDescent="0.25">
      <c r="A745" s="3">
        <v>44166</v>
      </c>
      <c r="B745" s="2">
        <v>114.387</v>
      </c>
      <c r="C745" s="4">
        <f t="shared" si="33"/>
        <v>2.9988162567406995E-3</v>
      </c>
      <c r="D745" s="4">
        <f t="shared" si="34"/>
        <v>1.4491853875284955E-2</v>
      </c>
    </row>
    <row r="746" spans="1:4" x14ac:dyDescent="0.25">
      <c r="A746" s="3">
        <v>44197</v>
      </c>
      <c r="B746" s="2">
        <v>114.675</v>
      </c>
      <c r="C746" s="4">
        <f t="shared" si="33"/>
        <v>2.517768627553707E-3</v>
      </c>
      <c r="D746" s="4">
        <f t="shared" si="34"/>
        <v>1.5281233122913962E-2</v>
      </c>
    </row>
    <row r="747" spans="1:4" x14ac:dyDescent="0.25">
      <c r="B747" s="2"/>
    </row>
    <row r="748" spans="1:4" x14ac:dyDescent="0.25">
      <c r="B748" s="2"/>
    </row>
    <row r="749" spans="1:4" x14ac:dyDescent="0.25">
      <c r="B749" s="2"/>
    </row>
    <row r="750" spans="1:4" x14ac:dyDescent="0.25">
      <c r="B750" s="2"/>
    </row>
    <row r="751" spans="1:4" x14ac:dyDescent="0.25">
      <c r="B751" s="2"/>
    </row>
    <row r="752" spans="1:4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</sheetData>
  <mergeCells count="2">
    <mergeCell ref="G1:L1"/>
    <mergeCell ref="N1:S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73D4-45FE-4268-870A-FFAC927E3DDF}">
  <dimension ref="A1:S1298"/>
  <sheetViews>
    <sheetView tabSelected="1" workbookViewId="0">
      <selection activeCell="X3" sqref="X3"/>
    </sheetView>
  </sheetViews>
  <sheetFormatPr defaultRowHeight="15" x14ac:dyDescent="0.25"/>
  <cols>
    <col min="1" max="1" width="11.28515625" style="3" customWidth="1"/>
    <col min="2" max="2" width="28.28515625" customWidth="1"/>
    <col min="3" max="4" width="14.140625" style="4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5" width="14.42578125" customWidth="1"/>
    <col min="16" max="16" width="15.85546875" customWidth="1"/>
    <col min="17" max="17" width="19.5703125" customWidth="1"/>
    <col min="18" max="18" width="16.5703125" customWidth="1"/>
    <col min="19" max="19" width="15.7109375" customWidth="1"/>
  </cols>
  <sheetData>
    <row r="1" spans="1:19" ht="45.75" thickBot="1" x14ac:dyDescent="0.3">
      <c r="B1" s="5" t="s">
        <v>70</v>
      </c>
      <c r="C1" s="6" t="s">
        <v>71</v>
      </c>
      <c r="D1" s="6" t="s">
        <v>72</v>
      </c>
      <c r="G1" s="67" t="s">
        <v>73</v>
      </c>
      <c r="H1" s="68"/>
      <c r="I1" s="68"/>
      <c r="J1" s="68"/>
      <c r="K1" s="68"/>
      <c r="L1" s="69"/>
      <c r="M1" s="61"/>
      <c r="N1" s="70" t="s">
        <v>74</v>
      </c>
      <c r="O1" s="71"/>
      <c r="P1" s="71"/>
      <c r="Q1" s="71"/>
      <c r="R1" s="71"/>
      <c r="S1" s="72"/>
    </row>
    <row r="2" spans="1:19" x14ac:dyDescent="0.25">
      <c r="A2" s="3">
        <v>4750</v>
      </c>
      <c r="B2" s="2">
        <v>12.1</v>
      </c>
      <c r="G2" s="7" t="s">
        <v>13</v>
      </c>
      <c r="H2" s="8"/>
      <c r="I2" s="9" t="s">
        <v>14</v>
      </c>
      <c r="J2" s="10">
        <v>1</v>
      </c>
      <c r="K2" s="10">
        <v>2</v>
      </c>
      <c r="L2" s="8">
        <v>3</v>
      </c>
      <c r="M2" s="62"/>
      <c r="N2" s="7" t="s">
        <v>13</v>
      </c>
      <c r="O2" s="8"/>
      <c r="P2" s="9" t="s">
        <v>14</v>
      </c>
      <c r="Q2" s="10">
        <v>1</v>
      </c>
      <c r="R2" s="10">
        <v>2</v>
      </c>
      <c r="S2" s="8">
        <v>3</v>
      </c>
    </row>
    <row r="3" spans="1:19" x14ac:dyDescent="0.25">
      <c r="A3" s="3">
        <v>4781</v>
      </c>
      <c r="B3" s="2">
        <v>12</v>
      </c>
      <c r="C3" s="4">
        <f>B3/B2-1</f>
        <v>-8.2644628099173278E-3</v>
      </c>
      <c r="G3" s="11" t="s">
        <v>15</v>
      </c>
      <c r="H3" s="12">
        <f>AVERAGE(C:C)</f>
        <v>2.2645397950705128E-3</v>
      </c>
      <c r="I3" s="13" t="s">
        <v>16</v>
      </c>
      <c r="J3" s="14">
        <f>$H$3+(J$2*$H$7)</f>
        <v>1.5034066101342322E-2</v>
      </c>
      <c r="K3" s="14">
        <f>$H$3+(K$2*$H$7)</f>
        <v>2.7803592407614132E-2</v>
      </c>
      <c r="L3" s="15">
        <f>$H$3+(L$2*$H$7)</f>
        <v>4.0573118713885942E-2</v>
      </c>
      <c r="M3" s="62"/>
      <c r="N3" s="11" t="s">
        <v>15</v>
      </c>
      <c r="O3" s="12">
        <f>AVERAGE(D:D)</f>
        <v>3.0150461014750461E-2</v>
      </c>
      <c r="P3" s="13" t="s">
        <v>16</v>
      </c>
      <c r="Q3" s="14">
        <f>$O$3+(Q$2*$O$7)</f>
        <v>0.11748516863421915</v>
      </c>
      <c r="R3" s="14">
        <f>$O$3+(R$2*$O$7)</f>
        <v>0.20481987625368783</v>
      </c>
      <c r="S3" s="15">
        <f>$O$3+(S$2*$O$7)</f>
        <v>0.29215458387315646</v>
      </c>
    </row>
    <row r="4" spans="1:19" x14ac:dyDescent="0.25">
      <c r="A4" s="3">
        <v>4809</v>
      </c>
      <c r="B4" s="2">
        <v>12</v>
      </c>
      <c r="C4" s="4">
        <f t="shared" ref="C4:C67" si="0">B4/B3-1</f>
        <v>0</v>
      </c>
      <c r="G4" s="11" t="s">
        <v>17</v>
      </c>
      <c r="H4" s="12">
        <f>_xlfn.STDEV.S(C:C)/SQRT(COUNT(C:C))</f>
        <v>3.5470906406310582E-4</v>
      </c>
      <c r="I4" s="11" t="s">
        <v>18</v>
      </c>
      <c r="J4" s="14">
        <f>$H$3-(J$2*$H$7)</f>
        <v>-1.0504986511201297E-2</v>
      </c>
      <c r="K4" s="14">
        <f>$H$3-(K$2*$H$7)</f>
        <v>-2.3274512817473107E-2</v>
      </c>
      <c r="L4" s="15">
        <f>$H$3-(L$2*$H$7)</f>
        <v>-3.6044039123744917E-2</v>
      </c>
      <c r="M4" s="62"/>
      <c r="N4" s="11" t="s">
        <v>17</v>
      </c>
      <c r="O4" s="12">
        <f>_xlfn.STDEV.S(D:D)/SQRT(COUNT(D:D))</f>
        <v>2.4363254775722739E-3</v>
      </c>
      <c r="P4" s="11" t="s">
        <v>18</v>
      </c>
      <c r="Q4" s="14">
        <f>$O$3-(Q$2*$O$7)</f>
        <v>-5.7184246604718221E-2</v>
      </c>
      <c r="R4" s="14">
        <f>$O$3-(R$2*$O$7)</f>
        <v>-0.1445189542241869</v>
      </c>
      <c r="S4" s="15">
        <f>$O$3-(S$2*$O$7)</f>
        <v>-0.23185366184365555</v>
      </c>
    </row>
    <row r="5" spans="1:19" x14ac:dyDescent="0.25">
      <c r="A5" s="3">
        <v>4840</v>
      </c>
      <c r="B5" s="2">
        <v>12</v>
      </c>
      <c r="C5" s="4">
        <f t="shared" si="0"/>
        <v>0</v>
      </c>
      <c r="G5" s="11" t="s">
        <v>19</v>
      </c>
      <c r="H5" s="12">
        <f>MEDIAN(C:C)</f>
        <v>1.5564437984495472E-3</v>
      </c>
      <c r="I5" s="11" t="s">
        <v>20</v>
      </c>
      <c r="J5" s="16">
        <f>COUNTIFS($C:$C,"&gt;="&amp;J4,$C:$C,"&lt;="&amp;J3)</f>
        <v>1066</v>
      </c>
      <c r="K5" s="16">
        <f t="shared" ref="K5:L5" si="1">COUNTIFS($C:$C,"&gt;="&amp;K4,$C:$C,"&lt;="&amp;K3)</f>
        <v>1237</v>
      </c>
      <c r="L5" s="17">
        <f t="shared" si="1"/>
        <v>1273</v>
      </c>
      <c r="M5" s="62"/>
      <c r="N5" s="11" t="s">
        <v>19</v>
      </c>
      <c r="O5" s="12">
        <f>MEDIAN(D:D)</f>
        <v>2.2556390977443552E-2</v>
      </c>
      <c r="P5" s="11" t="s">
        <v>20</v>
      </c>
      <c r="Q5" s="16">
        <f>COUNTIFS($D:$D,"&gt;="&amp;Q4,$D:$D,"&lt;="&amp;Q3)</f>
        <v>1050</v>
      </c>
      <c r="R5" s="16">
        <f>COUNTIFS($D:$D,"&gt;="&amp;R4,$D:$D,"&lt;="&amp;R3)</f>
        <v>1217</v>
      </c>
      <c r="S5" s="17">
        <f>COUNTIFS($D:$D,"&gt;="&amp;S4,$D:$D,"&lt;="&amp;S3)</f>
        <v>1254</v>
      </c>
    </row>
    <row r="6" spans="1:19" x14ac:dyDescent="0.25">
      <c r="A6" s="3">
        <v>4870</v>
      </c>
      <c r="B6" s="2">
        <v>11.9</v>
      </c>
      <c r="C6" s="4">
        <f t="shared" si="0"/>
        <v>-8.3333333333333037E-3</v>
      </c>
      <c r="G6" s="11" t="s">
        <v>21</v>
      </c>
      <c r="H6" s="12">
        <f>MODE(C:C)</f>
        <v>0</v>
      </c>
      <c r="I6" s="11" t="s">
        <v>22</v>
      </c>
      <c r="J6" s="14">
        <f>J5/$H$15</f>
        <v>0.82253086419753085</v>
      </c>
      <c r="K6" s="14">
        <f>K5/$H$15</f>
        <v>0.95447530864197527</v>
      </c>
      <c r="L6" s="15">
        <f>L5/$H$15</f>
        <v>0.98225308641975306</v>
      </c>
      <c r="M6" s="62"/>
      <c r="N6" s="11" t="s">
        <v>21</v>
      </c>
      <c r="O6" s="12">
        <f>MODE(D:D)</f>
        <v>0</v>
      </c>
      <c r="P6" s="11" t="s">
        <v>22</v>
      </c>
      <c r="Q6" s="14">
        <f>Q5/$H$15</f>
        <v>0.81018518518518523</v>
      </c>
      <c r="R6" s="14">
        <f>R5/$H$15</f>
        <v>0.93904320987654322</v>
      </c>
      <c r="S6" s="15">
        <f>S5/$H$15</f>
        <v>0.96759259259259256</v>
      </c>
    </row>
    <row r="7" spans="1:19" ht="15.75" thickBot="1" x14ac:dyDescent="0.3">
      <c r="A7" s="3">
        <v>4901</v>
      </c>
      <c r="B7" s="2">
        <v>11.9</v>
      </c>
      <c r="C7" s="4">
        <f t="shared" si="0"/>
        <v>0</v>
      </c>
      <c r="G7" s="11" t="s">
        <v>23</v>
      </c>
      <c r="H7" s="12">
        <f>_xlfn.STDEV.S(C:C)</f>
        <v>1.276952630627181E-2</v>
      </c>
      <c r="I7" s="18" t="s">
        <v>24</v>
      </c>
      <c r="J7" s="19">
        <v>0.68269999999999997</v>
      </c>
      <c r="K7" s="19">
        <v>0.95450000000000002</v>
      </c>
      <c r="L7" s="20">
        <v>0.99729999999999996</v>
      </c>
      <c r="M7" s="62"/>
      <c r="N7" s="11" t="s">
        <v>23</v>
      </c>
      <c r="O7" s="12">
        <f>_xlfn.STDEV.S(D:D)</f>
        <v>8.7334707619468682E-2</v>
      </c>
      <c r="P7" s="18" t="s">
        <v>24</v>
      </c>
      <c r="Q7" s="19">
        <v>0.68269999999999997</v>
      </c>
      <c r="R7" s="19">
        <v>0.95450000000000002</v>
      </c>
      <c r="S7" s="20">
        <v>0.99729999999999996</v>
      </c>
    </row>
    <row r="8" spans="1:19" x14ac:dyDescent="0.25">
      <c r="A8" s="3">
        <v>4931</v>
      </c>
      <c r="B8" s="2">
        <v>12</v>
      </c>
      <c r="C8" s="4">
        <f t="shared" si="0"/>
        <v>8.4033613445377853E-3</v>
      </c>
      <c r="G8" s="11" t="s">
        <v>25</v>
      </c>
      <c r="H8" s="21">
        <f>_xlfn.VAR.S(C:C)</f>
        <v>1.6306080208656776E-4</v>
      </c>
      <c r="I8" s="22"/>
      <c r="J8" s="23" t="s">
        <v>26</v>
      </c>
      <c r="K8" s="23" t="s">
        <v>27</v>
      </c>
      <c r="L8" s="24" t="s">
        <v>28</v>
      </c>
      <c r="M8" s="62"/>
      <c r="N8" s="11" t="s">
        <v>25</v>
      </c>
      <c r="O8" s="12">
        <f>_xlfn.VAR.S(D:D)</f>
        <v>7.6273511549780799E-3</v>
      </c>
      <c r="P8" s="22"/>
      <c r="Q8" s="23" t="s">
        <v>26</v>
      </c>
      <c r="R8" s="23" t="s">
        <v>27</v>
      </c>
      <c r="S8" s="24" t="s">
        <v>28</v>
      </c>
    </row>
    <row r="9" spans="1:19" x14ac:dyDescent="0.25">
      <c r="A9" s="3">
        <v>4962</v>
      </c>
      <c r="B9" s="2">
        <v>12</v>
      </c>
      <c r="C9" s="4">
        <f t="shared" si="0"/>
        <v>0</v>
      </c>
      <c r="G9" s="11" t="s">
        <v>29</v>
      </c>
      <c r="H9" s="25">
        <f>KURT(C:C)</f>
        <v>13.048792990548979</v>
      </c>
      <c r="I9" s="11" t="s">
        <v>44</v>
      </c>
      <c r="J9" s="14">
        <f>AVERAGEIF(C:C,"&gt;0")</f>
        <v>9.5790855607021056E-3</v>
      </c>
      <c r="K9" s="14">
        <f>AVERAGEIF(C:C,"&lt;0")</f>
        <v>-9.3721884542016989E-3</v>
      </c>
      <c r="L9" s="15">
        <v>0</v>
      </c>
      <c r="M9" s="62"/>
      <c r="N9" s="11" t="s">
        <v>29</v>
      </c>
      <c r="O9" s="26">
        <f>KURT(D:D)</f>
        <v>7.0559945480533752</v>
      </c>
      <c r="P9" s="11" t="s">
        <v>44</v>
      </c>
      <c r="Q9" s="14">
        <f>AVERAGEIF(D:D,"&gt;0")</f>
        <v>6.4873012554280074E-2</v>
      </c>
      <c r="R9" s="14">
        <f>AVERAGEIF(D:D,"&lt;0")</f>
        <v>-5.2324073744779237E-2</v>
      </c>
      <c r="S9" s="15">
        <v>0</v>
      </c>
    </row>
    <row r="10" spans="1:19" x14ac:dyDescent="0.25">
      <c r="A10" s="3">
        <v>4993</v>
      </c>
      <c r="B10" s="2">
        <v>12.2</v>
      </c>
      <c r="C10" s="4">
        <f t="shared" si="0"/>
        <v>1.6666666666666607E-2</v>
      </c>
      <c r="G10" s="11" t="s">
        <v>30</v>
      </c>
      <c r="H10" s="25">
        <f>SKEW(C:C)</f>
        <v>0.11251280082343953</v>
      </c>
      <c r="I10" s="11" t="s">
        <v>31</v>
      </c>
      <c r="J10" s="16">
        <f>COUNTIF(C:C,"&gt;0")</f>
        <v>686</v>
      </c>
      <c r="K10" s="16">
        <f>COUNTIF(C:C,"&lt;0")</f>
        <v>388</v>
      </c>
      <c r="L10" s="17">
        <f>COUNTIF(C:C,0)</f>
        <v>222</v>
      </c>
      <c r="M10" s="62"/>
      <c r="N10" s="11" t="s">
        <v>30</v>
      </c>
      <c r="O10" s="26">
        <f>SKEW(D:D)</f>
        <v>0.17465333552581394</v>
      </c>
      <c r="P10" s="11" t="s">
        <v>31</v>
      </c>
      <c r="Q10" s="16">
        <f>COUNTIF(D:D,"&gt;0")</f>
        <v>890</v>
      </c>
      <c r="R10" s="16">
        <f>COUNTIF(D:D,"&lt;0")</f>
        <v>363</v>
      </c>
      <c r="S10" s="17">
        <f>COUNTIF(J:J,0)</f>
        <v>0</v>
      </c>
    </row>
    <row r="11" spans="1:19" x14ac:dyDescent="0.25">
      <c r="A11" s="3">
        <v>5023</v>
      </c>
      <c r="B11" s="2">
        <v>12.2</v>
      </c>
      <c r="C11" s="4">
        <f t="shared" si="0"/>
        <v>0</v>
      </c>
      <c r="G11" s="11" t="s">
        <v>32</v>
      </c>
      <c r="H11" s="21">
        <f>H13-H12</f>
        <v>0.20389959659345591</v>
      </c>
      <c r="I11" s="11" t="s">
        <v>33</v>
      </c>
      <c r="J11" s="14">
        <f>J10/$H$15</f>
        <v>0.52932098765432101</v>
      </c>
      <c r="K11" s="14">
        <f>K10/$H$15</f>
        <v>0.29938271604938271</v>
      </c>
      <c r="L11" s="15">
        <f>L10/$H$15</f>
        <v>0.17129629629629631</v>
      </c>
      <c r="M11" s="62"/>
      <c r="N11" s="11" t="s">
        <v>32</v>
      </c>
      <c r="O11" s="12">
        <f>O13-O12</f>
        <v>0.91124661246612448</v>
      </c>
      <c r="P11" s="11" t="s">
        <v>33</v>
      </c>
      <c r="Q11" s="14">
        <f>Q10/$H$15</f>
        <v>0.68672839506172845</v>
      </c>
      <c r="R11" s="14">
        <f>R10/$H$15</f>
        <v>0.28009259259259262</v>
      </c>
      <c r="S11" s="15">
        <f>S10/$H$15</f>
        <v>0</v>
      </c>
    </row>
    <row r="12" spans="1:19" x14ac:dyDescent="0.25">
      <c r="A12" s="3">
        <v>5054</v>
      </c>
      <c r="B12" s="2">
        <v>12.1</v>
      </c>
      <c r="C12" s="4">
        <f t="shared" si="0"/>
        <v>-8.1967213114754189E-3</v>
      </c>
      <c r="G12" s="11" t="s">
        <v>34</v>
      </c>
      <c r="H12" s="21">
        <f>MIN(C:C)</f>
        <v>-9.5652173913043481E-2</v>
      </c>
      <c r="I12" s="11" t="s">
        <v>45</v>
      </c>
      <c r="J12" s="14">
        <f>J11*J9</f>
        <v>5.070411029816084E-3</v>
      </c>
      <c r="K12" s="14">
        <f>K11*K9</f>
        <v>-2.8058712347455704E-3</v>
      </c>
      <c r="L12" s="15">
        <f>L11*L9</f>
        <v>0</v>
      </c>
      <c r="M12" s="62"/>
      <c r="N12" s="11" t="s">
        <v>34</v>
      </c>
      <c r="O12" s="12">
        <f>MIN(D:D)</f>
        <v>-0.43902439024390238</v>
      </c>
      <c r="P12" s="11" t="s">
        <v>45</v>
      </c>
      <c r="Q12" s="14">
        <f>Q11*Q9</f>
        <v>4.4550139794220116E-2</v>
      </c>
      <c r="R12" s="14">
        <f>R11*R9</f>
        <v>-1.4655585470181223E-2</v>
      </c>
      <c r="S12" s="15">
        <f>S11*S9</f>
        <v>0</v>
      </c>
    </row>
    <row r="13" spans="1:19" x14ac:dyDescent="0.25">
      <c r="A13" s="3">
        <v>5084</v>
      </c>
      <c r="B13" s="2">
        <v>11.9</v>
      </c>
      <c r="C13" s="4">
        <f t="shared" si="0"/>
        <v>-1.6528925619834656E-2</v>
      </c>
      <c r="G13" s="11" t="s">
        <v>35</v>
      </c>
      <c r="H13" s="21">
        <f>MAX(C:C)</f>
        <v>0.10824742268041243</v>
      </c>
      <c r="I13" s="27"/>
      <c r="J13" s="16"/>
      <c r="K13" s="16"/>
      <c r="L13" s="17"/>
      <c r="M13" s="62"/>
      <c r="N13" s="11" t="s">
        <v>35</v>
      </c>
      <c r="O13" s="12">
        <f>MAX(D:D)</f>
        <v>0.4722222222222221</v>
      </c>
      <c r="P13" s="27"/>
      <c r="Q13" s="16"/>
      <c r="R13" s="16"/>
      <c r="S13" s="17"/>
    </row>
    <row r="14" spans="1:19" x14ac:dyDescent="0.25">
      <c r="A14" s="3">
        <v>5115</v>
      </c>
      <c r="B14" s="2">
        <v>11.8</v>
      </c>
      <c r="C14" s="4">
        <f t="shared" si="0"/>
        <v>-8.4033613445377853E-3</v>
      </c>
      <c r="D14" s="4">
        <f>B14/B2-1</f>
        <v>-2.4793388429751984E-2</v>
      </c>
      <c r="G14" s="11" t="s">
        <v>36</v>
      </c>
      <c r="H14" s="25">
        <f>SUM(C:C)</f>
        <v>2.9348435744113845</v>
      </c>
      <c r="I14" s="27"/>
      <c r="J14" s="16"/>
      <c r="K14" s="16"/>
      <c r="L14" s="17"/>
      <c r="M14" s="62"/>
      <c r="N14" s="11" t="s">
        <v>36</v>
      </c>
      <c r="O14" s="26">
        <f>SUM(D:D)</f>
        <v>38.743342403954344</v>
      </c>
      <c r="P14" s="27"/>
      <c r="Q14" s="16"/>
      <c r="R14" s="16"/>
      <c r="S14" s="17"/>
    </row>
    <row r="15" spans="1:19" ht="15.75" thickBot="1" x14ac:dyDescent="0.3">
      <c r="A15" s="3">
        <v>5146</v>
      </c>
      <c r="B15" s="2">
        <v>11.8</v>
      </c>
      <c r="C15" s="4">
        <f t="shared" si="0"/>
        <v>0</v>
      </c>
      <c r="D15" s="4">
        <f t="shared" ref="D15:D78" si="2">B15/B3-1</f>
        <v>-1.6666666666666607E-2</v>
      </c>
      <c r="G15" s="11" t="s">
        <v>31</v>
      </c>
      <c r="H15" s="16">
        <f>COUNT(C:C)</f>
        <v>1296</v>
      </c>
      <c r="I15" s="27"/>
      <c r="J15" s="16"/>
      <c r="K15" s="16"/>
      <c r="L15" s="17"/>
      <c r="M15" s="62"/>
      <c r="N15" s="11" t="s">
        <v>31</v>
      </c>
      <c r="O15" s="17">
        <f>COUNT(D:D)</f>
        <v>1285</v>
      </c>
      <c r="P15" s="27"/>
      <c r="Q15" s="16"/>
      <c r="R15" s="16"/>
      <c r="S15" s="17"/>
    </row>
    <row r="16" spans="1:19" x14ac:dyDescent="0.25">
      <c r="A16" s="3">
        <v>5174</v>
      </c>
      <c r="B16" s="2">
        <v>11.7</v>
      </c>
      <c r="C16" s="4">
        <f t="shared" si="0"/>
        <v>-8.4745762711865291E-3</v>
      </c>
      <c r="D16" s="4">
        <f t="shared" si="2"/>
        <v>-2.5000000000000022E-2</v>
      </c>
      <c r="G16" s="28" t="s">
        <v>37</v>
      </c>
      <c r="H16" s="10" t="s">
        <v>38</v>
      </c>
      <c r="I16" s="10" t="s">
        <v>31</v>
      </c>
      <c r="J16" s="10" t="s">
        <v>32</v>
      </c>
      <c r="K16" s="10" t="s">
        <v>39</v>
      </c>
      <c r="L16" s="8" t="s">
        <v>40</v>
      </c>
      <c r="M16" s="62"/>
      <c r="N16" s="29" t="s">
        <v>37</v>
      </c>
      <c r="O16" s="10" t="s">
        <v>38</v>
      </c>
      <c r="P16" s="30" t="s">
        <v>31</v>
      </c>
      <c r="Q16" s="30" t="s">
        <v>32</v>
      </c>
      <c r="R16" s="30" t="s">
        <v>39</v>
      </c>
      <c r="S16" s="31" t="s">
        <v>40</v>
      </c>
    </row>
    <row r="17" spans="1:19" x14ac:dyDescent="0.25">
      <c r="A17" s="3">
        <v>5205</v>
      </c>
      <c r="B17" s="2">
        <v>11.7</v>
      </c>
      <c r="C17" s="4">
        <f t="shared" si="0"/>
        <v>0</v>
      </c>
      <c r="D17" s="4">
        <f t="shared" si="2"/>
        <v>-2.5000000000000022E-2</v>
      </c>
      <c r="G17" s="64">
        <v>-2.5000000000000001E-2</v>
      </c>
      <c r="H17" s="65">
        <v>-2.5000000000000001E-2</v>
      </c>
      <c r="I17" s="33">
        <f>COUNTIF(C:C,"&lt;"&amp;G17)</f>
        <v>23</v>
      </c>
      <c r="J17" s="34" t="str">
        <f>"Less than "&amp;TEXT(G17,"0.00%")</f>
        <v>Less than -2.50%</v>
      </c>
      <c r="K17" s="35">
        <f t="shared" ref="K17:K36" si="3">I17/$H$15</f>
        <v>1.7746913580246913E-2</v>
      </c>
      <c r="L17" s="36">
        <f>K17</f>
        <v>1.7746913580246913E-2</v>
      </c>
      <c r="M17" s="62"/>
      <c r="N17" s="32">
        <v>-0.12</v>
      </c>
      <c r="O17" s="33">
        <v>-0.12</v>
      </c>
      <c r="P17" s="33">
        <f>COUNTIF(D:D,"&lt;"&amp;N17)</f>
        <v>40</v>
      </c>
      <c r="Q17" s="34" t="str">
        <f>"Less than "&amp;TEXT(N17,"0.00%")</f>
        <v>Less than -12.00%</v>
      </c>
      <c r="R17" s="35">
        <f t="shared" ref="R17:R36" si="4">P17/$O$15</f>
        <v>3.1128404669260701E-2</v>
      </c>
      <c r="S17" s="36">
        <f>R17</f>
        <v>3.1128404669260701E-2</v>
      </c>
    </row>
    <row r="18" spans="1:19" x14ac:dyDescent="0.25">
      <c r="A18" s="3">
        <v>5235</v>
      </c>
      <c r="B18" s="2">
        <v>11.6</v>
      </c>
      <c r="C18" s="4">
        <f t="shared" si="0"/>
        <v>-8.5470085470085166E-3</v>
      </c>
      <c r="D18" s="4">
        <f t="shared" si="2"/>
        <v>-2.5210084033613467E-2</v>
      </c>
      <c r="G18" s="64">
        <v>-0.02</v>
      </c>
      <c r="H18" s="65">
        <v>-0.02</v>
      </c>
      <c r="I18" s="33">
        <f t="shared" ref="I18:I35" si="5">COUNTIFS(C:C,"&gt;="&amp;G17,C:C,"&lt;"&amp;G18)</f>
        <v>14</v>
      </c>
      <c r="J18" s="37" t="str">
        <f>TEXT(G17,"0.00%")&amp;" to "&amp;TEXT(G18,"0.00%")</f>
        <v>-2.50% to -2.00%</v>
      </c>
      <c r="K18" s="35">
        <f t="shared" si="3"/>
        <v>1.0802469135802469E-2</v>
      </c>
      <c r="L18" s="36">
        <f>L17+K18</f>
        <v>2.8549382716049381E-2</v>
      </c>
      <c r="M18" s="62"/>
      <c r="N18" s="32">
        <v>-0.09</v>
      </c>
      <c r="O18" s="33">
        <v>-0.09</v>
      </c>
      <c r="P18" s="33">
        <f t="shared" ref="P18:P35" si="6">COUNTIFS(D:D,"&gt;="&amp;N17,D:D,"&lt;"&amp;N18)</f>
        <v>19</v>
      </c>
      <c r="Q18" s="37" t="str">
        <f>TEXT(N17,"0.00%")&amp;" to "&amp;TEXT(N18,"0.00%")</f>
        <v>-12.00% to -9.00%</v>
      </c>
      <c r="R18" s="35">
        <f t="shared" si="4"/>
        <v>1.4785992217898832E-2</v>
      </c>
      <c r="S18" s="36">
        <f>S17+R18</f>
        <v>4.5914396887159536E-2</v>
      </c>
    </row>
    <row r="19" spans="1:19" x14ac:dyDescent="0.25">
      <c r="A19" s="3">
        <v>5266</v>
      </c>
      <c r="B19" s="2">
        <v>11.6</v>
      </c>
      <c r="C19" s="4">
        <f t="shared" si="0"/>
        <v>0</v>
      </c>
      <c r="D19" s="4">
        <f t="shared" si="2"/>
        <v>-2.5210084033613467E-2</v>
      </c>
      <c r="G19" s="64">
        <v>-1.4999999999999999E-2</v>
      </c>
      <c r="H19" s="65">
        <v>-1.4999999999999999E-2</v>
      </c>
      <c r="I19" s="33">
        <f t="shared" si="5"/>
        <v>29</v>
      </c>
      <c r="J19" s="37" t="str">
        <f t="shared" ref="J19:J35" si="7">TEXT(G18,"0.00%")&amp;" to "&amp;TEXT(G19,"0.00%")</f>
        <v>-2.00% to -1.50%</v>
      </c>
      <c r="K19" s="35">
        <f t="shared" si="3"/>
        <v>2.2376543209876542E-2</v>
      </c>
      <c r="L19" s="36">
        <f t="shared" ref="L19:L36" si="8">L18+K19</f>
        <v>5.0925925925925923E-2</v>
      </c>
      <c r="M19" s="62"/>
      <c r="N19" s="32">
        <v>-0.06</v>
      </c>
      <c r="O19" s="33">
        <v>-0.06</v>
      </c>
      <c r="P19" s="33">
        <f t="shared" si="6"/>
        <v>41</v>
      </c>
      <c r="Q19" s="37" t="str">
        <f t="shared" ref="Q19:Q35" si="9">TEXT(N18,"0.00%")&amp;" to "&amp;TEXT(N19,"0.00%")</f>
        <v>-9.00% to -6.00%</v>
      </c>
      <c r="R19" s="35">
        <f t="shared" si="4"/>
        <v>3.1906614785992216E-2</v>
      </c>
      <c r="S19" s="36">
        <f t="shared" ref="S19:S36" si="10">S18+R19</f>
        <v>7.7821011673151752E-2</v>
      </c>
    </row>
    <row r="20" spans="1:19" x14ac:dyDescent="0.25">
      <c r="A20" s="3">
        <v>5296</v>
      </c>
      <c r="B20" s="2">
        <v>11.6</v>
      </c>
      <c r="C20" s="4">
        <f t="shared" si="0"/>
        <v>0</v>
      </c>
      <c r="D20" s="4">
        <f t="shared" si="2"/>
        <v>-3.3333333333333326E-2</v>
      </c>
      <c r="G20" s="64">
        <v>-0.01</v>
      </c>
      <c r="H20" s="65">
        <v>-0.01</v>
      </c>
      <c r="I20" s="33">
        <f t="shared" si="5"/>
        <v>47</v>
      </c>
      <c r="J20" s="37" t="str">
        <f t="shared" si="7"/>
        <v>-1.50% to -1.00%</v>
      </c>
      <c r="K20" s="35">
        <f t="shared" si="3"/>
        <v>3.6265432098765434E-2</v>
      </c>
      <c r="L20" s="36">
        <f t="shared" si="8"/>
        <v>8.7191358024691357E-2</v>
      </c>
      <c r="M20" s="62"/>
      <c r="N20" s="32">
        <v>-0.03</v>
      </c>
      <c r="O20" s="33">
        <v>-0.03</v>
      </c>
      <c r="P20" s="33">
        <f t="shared" si="6"/>
        <v>73</v>
      </c>
      <c r="Q20" s="37" t="str">
        <f t="shared" si="9"/>
        <v>-6.00% to -3.00%</v>
      </c>
      <c r="R20" s="35">
        <f t="shared" si="4"/>
        <v>5.6809338521400778E-2</v>
      </c>
      <c r="S20" s="36">
        <f t="shared" si="10"/>
        <v>0.13463035019455252</v>
      </c>
    </row>
    <row r="21" spans="1:19" x14ac:dyDescent="0.25">
      <c r="A21" s="3">
        <v>5327</v>
      </c>
      <c r="B21" s="2">
        <v>12</v>
      </c>
      <c r="C21" s="4">
        <f t="shared" si="0"/>
        <v>3.4482758620689724E-2</v>
      </c>
      <c r="D21" s="4">
        <f t="shared" si="2"/>
        <v>0</v>
      </c>
      <c r="G21" s="64">
        <v>-5.0000000000000001E-3</v>
      </c>
      <c r="H21" s="65">
        <v>-5.0000000000000001E-3</v>
      </c>
      <c r="I21" s="33">
        <f t="shared" si="5"/>
        <v>119</v>
      </c>
      <c r="J21" s="37" t="str">
        <f t="shared" si="7"/>
        <v>-1.00% to -0.50%</v>
      </c>
      <c r="K21" s="35">
        <f t="shared" si="3"/>
        <v>9.1820987654320993E-2</v>
      </c>
      <c r="L21" s="36">
        <f t="shared" si="8"/>
        <v>0.17901234567901236</v>
      </c>
      <c r="M21" s="62"/>
      <c r="N21" s="32">
        <v>0</v>
      </c>
      <c r="O21" s="33">
        <v>0</v>
      </c>
      <c r="P21" s="33">
        <f t="shared" si="6"/>
        <v>190</v>
      </c>
      <c r="Q21" s="37" t="str">
        <f t="shared" si="9"/>
        <v>-3.00% to 0.00%</v>
      </c>
      <c r="R21" s="35">
        <f t="shared" si="4"/>
        <v>0.14785992217898833</v>
      </c>
      <c r="S21" s="36">
        <f t="shared" si="10"/>
        <v>0.28249027237354085</v>
      </c>
    </row>
    <row r="22" spans="1:19" x14ac:dyDescent="0.25">
      <c r="A22" s="3">
        <v>5358</v>
      </c>
      <c r="B22" s="2">
        <v>12.1</v>
      </c>
      <c r="C22" s="4">
        <f t="shared" si="0"/>
        <v>8.3333333333333037E-3</v>
      </c>
      <c r="D22" s="4">
        <f t="shared" si="2"/>
        <v>-8.1967213114754189E-3</v>
      </c>
      <c r="G22" s="64">
        <v>0</v>
      </c>
      <c r="H22" s="65">
        <v>0</v>
      </c>
      <c r="I22" s="33">
        <f t="shared" si="5"/>
        <v>156</v>
      </c>
      <c r="J22" s="37" t="str">
        <f t="shared" si="7"/>
        <v>-0.50% to 0.00%</v>
      </c>
      <c r="K22" s="35">
        <f t="shared" si="3"/>
        <v>0.12037037037037036</v>
      </c>
      <c r="L22" s="36">
        <f t="shared" si="8"/>
        <v>0.29938271604938271</v>
      </c>
      <c r="M22" s="62"/>
      <c r="N22" s="32">
        <v>0.03</v>
      </c>
      <c r="O22" s="33">
        <v>0.03</v>
      </c>
      <c r="P22" s="33">
        <f t="shared" si="6"/>
        <v>344</v>
      </c>
      <c r="Q22" s="37" t="str">
        <f t="shared" si="9"/>
        <v>0.00% to 3.00%</v>
      </c>
      <c r="R22" s="35">
        <f t="shared" si="4"/>
        <v>0.26770428015564202</v>
      </c>
      <c r="S22" s="36">
        <f t="shared" si="10"/>
        <v>0.55019455252918292</v>
      </c>
    </row>
    <row r="23" spans="1:19" x14ac:dyDescent="0.25">
      <c r="A23" s="3">
        <v>5388</v>
      </c>
      <c r="B23" s="2">
        <v>11.7</v>
      </c>
      <c r="C23" s="4">
        <f t="shared" si="0"/>
        <v>-3.3057851239669422E-2</v>
      </c>
      <c r="D23" s="4">
        <f t="shared" si="2"/>
        <v>-4.0983606557377095E-2</v>
      </c>
      <c r="G23" s="64">
        <v>5.0000000000000001E-3</v>
      </c>
      <c r="H23" s="65">
        <v>5.0000000000000001E-3</v>
      </c>
      <c r="I23" s="33">
        <f t="shared" si="5"/>
        <v>475</v>
      </c>
      <c r="J23" s="37" t="str">
        <f t="shared" si="7"/>
        <v>0.00% to 0.50%</v>
      </c>
      <c r="K23" s="35">
        <f t="shared" si="3"/>
        <v>0.36651234567901236</v>
      </c>
      <c r="L23" s="36">
        <f t="shared" si="8"/>
        <v>0.66589506172839508</v>
      </c>
      <c r="M23" s="62"/>
      <c r="N23" s="32">
        <v>0.06</v>
      </c>
      <c r="O23" s="33">
        <v>0.06</v>
      </c>
      <c r="P23" s="33">
        <f t="shared" si="6"/>
        <v>260</v>
      </c>
      <c r="Q23" s="37" t="str">
        <f t="shared" si="9"/>
        <v>3.00% to 6.00%</v>
      </c>
      <c r="R23" s="35">
        <f t="shared" si="4"/>
        <v>0.20233463035019456</v>
      </c>
      <c r="S23" s="36">
        <f t="shared" si="10"/>
        <v>0.75252918287937742</v>
      </c>
    </row>
    <row r="24" spans="1:19" x14ac:dyDescent="0.25">
      <c r="A24" s="3">
        <v>5419</v>
      </c>
      <c r="B24" s="2">
        <v>11.7</v>
      </c>
      <c r="C24" s="4">
        <f t="shared" si="0"/>
        <v>0</v>
      </c>
      <c r="D24" s="4">
        <f t="shared" si="2"/>
        <v>-3.3057851239669422E-2</v>
      </c>
      <c r="G24" s="64">
        <v>0.01</v>
      </c>
      <c r="H24" s="65">
        <v>0.01</v>
      </c>
      <c r="I24" s="33">
        <f t="shared" si="5"/>
        <v>219</v>
      </c>
      <c r="J24" s="37" t="str">
        <f t="shared" si="7"/>
        <v>0.50% to 1.00%</v>
      </c>
      <c r="K24" s="35">
        <f t="shared" si="3"/>
        <v>0.16898148148148148</v>
      </c>
      <c r="L24" s="36">
        <f t="shared" si="8"/>
        <v>0.83487654320987659</v>
      </c>
      <c r="M24" s="62"/>
      <c r="N24" s="32">
        <v>0.09</v>
      </c>
      <c r="O24" s="33">
        <v>0.09</v>
      </c>
      <c r="P24" s="33">
        <f t="shared" si="6"/>
        <v>120</v>
      </c>
      <c r="Q24" s="37" t="str">
        <f t="shared" si="9"/>
        <v>6.00% to 9.00%</v>
      </c>
      <c r="R24" s="35">
        <f t="shared" si="4"/>
        <v>9.3385214007782102E-2</v>
      </c>
      <c r="S24" s="36">
        <f t="shared" si="10"/>
        <v>0.84591439688715953</v>
      </c>
    </row>
    <row r="25" spans="1:19" x14ac:dyDescent="0.25">
      <c r="A25" s="3">
        <v>5449</v>
      </c>
      <c r="B25" s="2">
        <v>11.6</v>
      </c>
      <c r="C25" s="4">
        <f t="shared" si="0"/>
        <v>-8.5470085470085166E-3</v>
      </c>
      <c r="D25" s="4">
        <f t="shared" si="2"/>
        <v>-2.5210084033613467E-2</v>
      </c>
      <c r="G25" s="64">
        <v>1.4999999999999999E-2</v>
      </c>
      <c r="H25" s="65">
        <v>1.4999999999999999E-2</v>
      </c>
      <c r="I25" s="33">
        <f t="shared" si="5"/>
        <v>95</v>
      </c>
      <c r="J25" s="37" t="str">
        <f t="shared" si="7"/>
        <v>1.00% to 1.50%</v>
      </c>
      <c r="K25" s="35">
        <f t="shared" si="3"/>
        <v>7.3302469135802475E-2</v>
      </c>
      <c r="L25" s="36">
        <f t="shared" si="8"/>
        <v>0.9081790123456791</v>
      </c>
      <c r="M25" s="62"/>
      <c r="N25" s="32">
        <v>0.12</v>
      </c>
      <c r="O25" s="33">
        <v>0.12</v>
      </c>
      <c r="P25" s="33">
        <f t="shared" si="6"/>
        <v>71</v>
      </c>
      <c r="Q25" s="37" t="str">
        <f t="shared" si="9"/>
        <v>9.00% to 12.00%</v>
      </c>
      <c r="R25" s="35">
        <f t="shared" si="4"/>
        <v>5.5252918287937741E-2</v>
      </c>
      <c r="S25" s="36">
        <f t="shared" si="10"/>
        <v>0.90116731517509729</v>
      </c>
    </row>
    <row r="26" spans="1:19" x14ac:dyDescent="0.25">
      <c r="A26" s="3">
        <v>5480</v>
      </c>
      <c r="B26" s="2">
        <v>11.8</v>
      </c>
      <c r="C26" s="4">
        <f t="shared" si="0"/>
        <v>1.7241379310344973E-2</v>
      </c>
      <c r="D26" s="4">
        <f t="shared" si="2"/>
        <v>0</v>
      </c>
      <c r="G26" s="64">
        <v>0.02</v>
      </c>
      <c r="H26" s="65">
        <v>0.02</v>
      </c>
      <c r="I26" s="33">
        <f t="shared" si="5"/>
        <v>52</v>
      </c>
      <c r="J26" s="37" t="str">
        <f t="shared" si="7"/>
        <v>1.50% to 2.00%</v>
      </c>
      <c r="K26" s="35">
        <f t="shared" si="3"/>
        <v>4.0123456790123455E-2</v>
      </c>
      <c r="L26" s="36">
        <f t="shared" si="8"/>
        <v>0.94830246913580252</v>
      </c>
      <c r="M26" s="62"/>
      <c r="N26" s="32">
        <v>0.15</v>
      </c>
      <c r="O26" s="33">
        <v>0.15</v>
      </c>
      <c r="P26" s="33">
        <f t="shared" si="6"/>
        <v>36</v>
      </c>
      <c r="Q26" s="37" t="str">
        <f t="shared" si="9"/>
        <v>12.00% to 15.00%</v>
      </c>
      <c r="R26" s="35">
        <f t="shared" si="4"/>
        <v>2.8015564202334631E-2</v>
      </c>
      <c r="S26" s="36">
        <f t="shared" si="10"/>
        <v>0.92918287937743194</v>
      </c>
    </row>
    <row r="27" spans="1:19" x14ac:dyDescent="0.25">
      <c r="A27" s="3">
        <v>5511</v>
      </c>
      <c r="B27" s="2">
        <v>11.8</v>
      </c>
      <c r="C27" s="4">
        <f t="shared" si="0"/>
        <v>0</v>
      </c>
      <c r="D27" s="4">
        <f t="shared" si="2"/>
        <v>0</v>
      </c>
      <c r="G27" s="64">
        <v>2.5000000000000001E-2</v>
      </c>
      <c r="H27" s="65">
        <v>2.5000000000000001E-2</v>
      </c>
      <c r="I27" s="33">
        <f t="shared" si="5"/>
        <v>28</v>
      </c>
      <c r="J27" s="37" t="str">
        <f t="shared" si="7"/>
        <v>2.00% to 2.50%</v>
      </c>
      <c r="K27" s="35">
        <f t="shared" si="3"/>
        <v>2.1604938271604937E-2</v>
      </c>
      <c r="L27" s="36">
        <f t="shared" si="8"/>
        <v>0.96990740740740744</v>
      </c>
      <c r="M27" s="62"/>
      <c r="N27" s="32">
        <v>0.18</v>
      </c>
      <c r="O27" s="33">
        <v>0.18</v>
      </c>
      <c r="P27" s="33">
        <f t="shared" si="6"/>
        <v>35</v>
      </c>
      <c r="Q27" s="37" t="str">
        <f t="shared" si="9"/>
        <v>15.00% to 18.00%</v>
      </c>
      <c r="R27" s="35">
        <f t="shared" si="4"/>
        <v>2.7237354085603113E-2</v>
      </c>
      <c r="S27" s="36">
        <f t="shared" si="10"/>
        <v>0.95642023346303506</v>
      </c>
    </row>
    <row r="28" spans="1:19" x14ac:dyDescent="0.25">
      <c r="A28" s="3">
        <v>5539</v>
      </c>
      <c r="B28" s="2">
        <v>11.8</v>
      </c>
      <c r="C28" s="4">
        <f t="shared" si="0"/>
        <v>0</v>
      </c>
      <c r="D28" s="4">
        <f t="shared" si="2"/>
        <v>8.5470085470087387E-3</v>
      </c>
      <c r="G28" s="64">
        <v>0.03</v>
      </c>
      <c r="H28" s="65">
        <v>0.03</v>
      </c>
      <c r="I28" s="33">
        <f t="shared" si="5"/>
        <v>13</v>
      </c>
      <c r="J28" s="37" t="str">
        <f t="shared" si="7"/>
        <v>2.50% to 3.00%</v>
      </c>
      <c r="K28" s="35">
        <f t="shared" si="3"/>
        <v>1.0030864197530864E-2</v>
      </c>
      <c r="L28" s="36">
        <f t="shared" si="8"/>
        <v>0.97993827160493829</v>
      </c>
      <c r="M28" s="62"/>
      <c r="N28" s="32">
        <v>0.21</v>
      </c>
      <c r="O28" s="33">
        <v>0.21</v>
      </c>
      <c r="P28" s="33">
        <f t="shared" si="6"/>
        <v>17</v>
      </c>
      <c r="Q28" s="37" t="str">
        <f t="shared" si="9"/>
        <v>18.00% to 21.00%</v>
      </c>
      <c r="R28" s="35">
        <f t="shared" si="4"/>
        <v>1.3229571984435798E-2</v>
      </c>
      <c r="S28" s="36">
        <f t="shared" si="10"/>
        <v>0.96964980544747081</v>
      </c>
    </row>
    <row r="29" spans="1:19" x14ac:dyDescent="0.25">
      <c r="A29" s="3">
        <v>5570</v>
      </c>
      <c r="B29" s="2">
        <v>11.8</v>
      </c>
      <c r="C29" s="4">
        <f t="shared" si="0"/>
        <v>0</v>
      </c>
      <c r="D29" s="4">
        <f t="shared" si="2"/>
        <v>8.5470085470087387E-3</v>
      </c>
      <c r="G29" s="64">
        <v>3.5000000000000003E-2</v>
      </c>
      <c r="H29" s="65">
        <v>3.5000000000000003E-2</v>
      </c>
      <c r="I29" s="33">
        <f t="shared" si="5"/>
        <v>6</v>
      </c>
      <c r="J29" s="37" t="str">
        <f t="shared" si="7"/>
        <v>3.00% to 3.50%</v>
      </c>
      <c r="K29" s="35">
        <f t="shared" si="3"/>
        <v>4.6296296296296294E-3</v>
      </c>
      <c r="L29" s="36">
        <f t="shared" si="8"/>
        <v>0.98456790123456794</v>
      </c>
      <c r="M29" s="62"/>
      <c r="N29" s="32">
        <v>0.24</v>
      </c>
      <c r="O29" s="33">
        <v>0.24</v>
      </c>
      <c r="P29" s="33">
        <f t="shared" si="6"/>
        <v>13</v>
      </c>
      <c r="Q29" s="37" t="str">
        <f t="shared" si="9"/>
        <v>21.00% to 24.00%</v>
      </c>
      <c r="R29" s="35">
        <f t="shared" si="4"/>
        <v>1.0116731517509728E-2</v>
      </c>
      <c r="S29" s="36">
        <f t="shared" si="10"/>
        <v>0.97976653696498051</v>
      </c>
    </row>
    <row r="30" spans="1:19" x14ac:dyDescent="0.25">
      <c r="A30" s="3">
        <v>5600</v>
      </c>
      <c r="B30" s="2">
        <v>11.9</v>
      </c>
      <c r="C30" s="4">
        <f t="shared" si="0"/>
        <v>8.4745762711864181E-3</v>
      </c>
      <c r="D30" s="4">
        <f t="shared" si="2"/>
        <v>2.5862068965517349E-2</v>
      </c>
      <c r="G30" s="64">
        <v>0.04</v>
      </c>
      <c r="H30" s="65">
        <v>0.04</v>
      </c>
      <c r="I30" s="33">
        <f t="shared" si="5"/>
        <v>6</v>
      </c>
      <c r="J30" s="37" t="str">
        <f t="shared" si="7"/>
        <v>3.50% to 4.00%</v>
      </c>
      <c r="K30" s="35">
        <f t="shared" si="3"/>
        <v>4.6296296296296294E-3</v>
      </c>
      <c r="L30" s="36">
        <f t="shared" si="8"/>
        <v>0.98919753086419759</v>
      </c>
      <c r="M30" s="62"/>
      <c r="N30" s="32">
        <v>0.27</v>
      </c>
      <c r="O30" s="33">
        <v>0.27</v>
      </c>
      <c r="P30" s="33">
        <f t="shared" si="6"/>
        <v>4</v>
      </c>
      <c r="Q30" s="37" t="str">
        <f t="shared" si="9"/>
        <v>24.00% to 27.00%</v>
      </c>
      <c r="R30" s="35">
        <f t="shared" si="4"/>
        <v>3.1128404669260703E-3</v>
      </c>
      <c r="S30" s="36">
        <f t="shared" si="10"/>
        <v>0.98287937743190656</v>
      </c>
    </row>
    <row r="31" spans="1:19" x14ac:dyDescent="0.25">
      <c r="A31" s="3">
        <v>5631</v>
      </c>
      <c r="B31" s="2">
        <v>11.8</v>
      </c>
      <c r="C31" s="4">
        <f t="shared" si="0"/>
        <v>-8.4033613445377853E-3</v>
      </c>
      <c r="D31" s="4">
        <f t="shared" si="2"/>
        <v>1.7241379310344973E-2</v>
      </c>
      <c r="G31" s="64">
        <v>4.4999999999999998E-2</v>
      </c>
      <c r="H31" s="65">
        <v>4.4999999999999998E-2</v>
      </c>
      <c r="I31" s="33">
        <f t="shared" si="5"/>
        <v>4</v>
      </c>
      <c r="J31" s="37" t="str">
        <f t="shared" si="7"/>
        <v>4.00% to 4.50%</v>
      </c>
      <c r="K31" s="35">
        <f t="shared" si="3"/>
        <v>3.0864197530864196E-3</v>
      </c>
      <c r="L31" s="36">
        <f t="shared" si="8"/>
        <v>0.99228395061728403</v>
      </c>
      <c r="M31" s="62"/>
      <c r="N31" s="32">
        <v>0.3</v>
      </c>
      <c r="O31" s="33">
        <v>0.3</v>
      </c>
      <c r="P31" s="33">
        <f t="shared" si="6"/>
        <v>3</v>
      </c>
      <c r="Q31" s="37" t="str">
        <f t="shared" si="9"/>
        <v>27.00% to 30.00%</v>
      </c>
      <c r="R31" s="35">
        <f t="shared" si="4"/>
        <v>2.3346303501945525E-3</v>
      </c>
      <c r="S31" s="36">
        <f t="shared" si="10"/>
        <v>0.98521400778210111</v>
      </c>
    </row>
    <row r="32" spans="1:19" x14ac:dyDescent="0.25">
      <c r="A32" s="3">
        <v>5661</v>
      </c>
      <c r="B32" s="2">
        <v>11.9</v>
      </c>
      <c r="C32" s="4">
        <f t="shared" si="0"/>
        <v>8.4745762711864181E-3</v>
      </c>
      <c r="D32" s="4">
        <f t="shared" si="2"/>
        <v>2.5862068965517349E-2</v>
      </c>
      <c r="G32" s="64">
        <v>0.05</v>
      </c>
      <c r="H32" s="65">
        <v>0.05</v>
      </c>
      <c r="I32" s="33">
        <f t="shared" si="5"/>
        <v>2</v>
      </c>
      <c r="J32" s="37" t="str">
        <f t="shared" si="7"/>
        <v>4.50% to 5.00%</v>
      </c>
      <c r="K32" s="35">
        <f t="shared" si="3"/>
        <v>1.5432098765432098E-3</v>
      </c>
      <c r="L32" s="36">
        <f t="shared" si="8"/>
        <v>0.99382716049382724</v>
      </c>
      <c r="M32" s="62"/>
      <c r="N32" s="32">
        <v>0.33</v>
      </c>
      <c r="O32" s="33">
        <v>0.33</v>
      </c>
      <c r="P32" s="33">
        <f t="shared" si="6"/>
        <v>5</v>
      </c>
      <c r="Q32" s="37" t="str">
        <f t="shared" si="9"/>
        <v>30.00% to 33.00%</v>
      </c>
      <c r="R32" s="35">
        <f t="shared" si="4"/>
        <v>3.8910505836575876E-3</v>
      </c>
      <c r="S32" s="36">
        <f t="shared" si="10"/>
        <v>0.98910505836575868</v>
      </c>
    </row>
    <row r="33" spans="1:19" x14ac:dyDescent="0.25">
      <c r="A33" s="3">
        <v>5692</v>
      </c>
      <c r="B33" s="2">
        <v>11.8</v>
      </c>
      <c r="C33" s="4">
        <f t="shared" si="0"/>
        <v>-8.4033613445377853E-3</v>
      </c>
      <c r="D33" s="4">
        <f t="shared" si="2"/>
        <v>-1.6666666666666607E-2</v>
      </c>
      <c r="G33" s="64">
        <v>5.5E-2</v>
      </c>
      <c r="H33" s="65">
        <v>5.5E-2</v>
      </c>
      <c r="I33" s="33">
        <f t="shared" si="5"/>
        <v>1</v>
      </c>
      <c r="J33" s="37" t="str">
        <f t="shared" si="7"/>
        <v>5.00% to 5.50%</v>
      </c>
      <c r="K33" s="35">
        <f t="shared" si="3"/>
        <v>7.716049382716049E-4</v>
      </c>
      <c r="L33" s="36">
        <f t="shared" si="8"/>
        <v>0.9945987654320988</v>
      </c>
      <c r="M33" s="62"/>
      <c r="N33" s="32">
        <v>0.36</v>
      </c>
      <c r="O33" s="33">
        <v>0.36</v>
      </c>
      <c r="P33" s="33">
        <f t="shared" si="6"/>
        <v>7</v>
      </c>
      <c r="Q33" s="37" t="str">
        <f t="shared" si="9"/>
        <v>33.00% to 36.00%</v>
      </c>
      <c r="R33" s="35">
        <f t="shared" si="4"/>
        <v>5.4474708171206223E-3</v>
      </c>
      <c r="S33" s="36">
        <f t="shared" si="10"/>
        <v>0.99455252918287929</v>
      </c>
    </row>
    <row r="34" spans="1:19" x14ac:dyDescent="0.25">
      <c r="A34" s="3">
        <v>5723</v>
      </c>
      <c r="B34" s="2">
        <v>11.8</v>
      </c>
      <c r="C34" s="4">
        <f t="shared" si="0"/>
        <v>0</v>
      </c>
      <c r="D34" s="4">
        <f t="shared" si="2"/>
        <v>-2.4793388429751984E-2</v>
      </c>
      <c r="G34" s="64">
        <v>0.06</v>
      </c>
      <c r="H34" s="65">
        <v>0.06</v>
      </c>
      <c r="I34" s="33">
        <f t="shared" si="5"/>
        <v>2</v>
      </c>
      <c r="J34" s="37" t="str">
        <f t="shared" si="7"/>
        <v>5.50% to 6.00%</v>
      </c>
      <c r="K34" s="35">
        <f t="shared" si="3"/>
        <v>1.5432098765432098E-3</v>
      </c>
      <c r="L34" s="36">
        <f t="shared" si="8"/>
        <v>0.99614197530864201</v>
      </c>
      <c r="M34" s="62"/>
      <c r="N34" s="32">
        <v>0.39</v>
      </c>
      <c r="O34" s="33">
        <v>0.39</v>
      </c>
      <c r="P34" s="33">
        <f t="shared" si="6"/>
        <v>1</v>
      </c>
      <c r="Q34" s="37" t="str">
        <f t="shared" si="9"/>
        <v>36.00% to 39.00%</v>
      </c>
      <c r="R34" s="35">
        <f t="shared" si="4"/>
        <v>7.7821011673151756E-4</v>
      </c>
      <c r="S34" s="36">
        <f t="shared" si="10"/>
        <v>0.9953307392996108</v>
      </c>
    </row>
    <row r="35" spans="1:19" x14ac:dyDescent="0.25">
      <c r="A35" s="3">
        <v>5753</v>
      </c>
      <c r="B35" s="2">
        <v>12.1</v>
      </c>
      <c r="C35" s="4">
        <f t="shared" si="0"/>
        <v>2.5423728813559254E-2</v>
      </c>
      <c r="D35" s="4">
        <f t="shared" si="2"/>
        <v>3.4188034188034289E-2</v>
      </c>
      <c r="G35" s="64">
        <v>6.5000000000000002E-2</v>
      </c>
      <c r="H35" s="65">
        <v>6.5000000000000002E-2</v>
      </c>
      <c r="I35" s="33">
        <f t="shared" si="5"/>
        <v>2</v>
      </c>
      <c r="J35" s="37" t="str">
        <f t="shared" si="7"/>
        <v>6.00% to 6.50%</v>
      </c>
      <c r="K35" s="35">
        <f t="shared" si="3"/>
        <v>1.5432098765432098E-3</v>
      </c>
      <c r="L35" s="36">
        <f t="shared" si="8"/>
        <v>0.99768518518518523</v>
      </c>
      <c r="M35" s="62"/>
      <c r="N35" s="32">
        <v>0.42</v>
      </c>
      <c r="O35" s="33">
        <v>0.42</v>
      </c>
      <c r="P35" s="33">
        <f t="shared" si="6"/>
        <v>1</v>
      </c>
      <c r="Q35" s="37" t="str">
        <f t="shared" si="9"/>
        <v>39.00% to 42.00%</v>
      </c>
      <c r="R35" s="35">
        <f t="shared" si="4"/>
        <v>7.7821011673151756E-4</v>
      </c>
      <c r="S35" s="36">
        <f t="shared" si="10"/>
        <v>0.99610894941634232</v>
      </c>
    </row>
    <row r="36" spans="1:19" ht="15.75" thickBot="1" x14ac:dyDescent="0.3">
      <c r="A36" s="3">
        <v>5784</v>
      </c>
      <c r="B36" s="2">
        <v>12.3</v>
      </c>
      <c r="C36" s="4">
        <f t="shared" si="0"/>
        <v>1.6528925619834878E-2</v>
      </c>
      <c r="D36" s="4">
        <f t="shared" si="2"/>
        <v>5.1282051282051322E-2</v>
      </c>
      <c r="G36" s="38"/>
      <c r="H36" s="39" t="s">
        <v>41</v>
      </c>
      <c r="I36" s="39">
        <f>COUNTIF(C:C,"&gt;"&amp;G35)</f>
        <v>3</v>
      </c>
      <c r="J36" s="40" t="str">
        <f>"Greater than "&amp;TEXT(G35,"0.00%")</f>
        <v>Greater than 6.50%</v>
      </c>
      <c r="K36" s="41">
        <f t="shared" si="3"/>
        <v>2.3148148148148147E-3</v>
      </c>
      <c r="L36" s="42">
        <f t="shared" si="8"/>
        <v>1</v>
      </c>
      <c r="M36" s="62"/>
      <c r="N36" s="38"/>
      <c r="O36" s="39" t="s">
        <v>41</v>
      </c>
      <c r="P36" s="39">
        <f>COUNTIF(D:D,"&gt;"&amp;N35)</f>
        <v>4</v>
      </c>
      <c r="Q36" s="40" t="str">
        <f>"Greater than "&amp;TEXT(N35,"0.00%")</f>
        <v>Greater than 42.00%</v>
      </c>
      <c r="R36" s="41">
        <f t="shared" si="4"/>
        <v>3.1128404669260703E-3</v>
      </c>
      <c r="S36" s="42">
        <f t="shared" si="10"/>
        <v>0.99922178988326837</v>
      </c>
    </row>
    <row r="37" spans="1:19" x14ac:dyDescent="0.25">
      <c r="A37" s="3">
        <v>5814</v>
      </c>
      <c r="B37" s="2">
        <v>12.8</v>
      </c>
      <c r="C37" s="4">
        <f t="shared" si="0"/>
        <v>4.0650406504064929E-2</v>
      </c>
      <c r="D37" s="4">
        <f t="shared" si="2"/>
        <v>0.10344827586206895</v>
      </c>
      <c r="G37" s="27"/>
      <c r="H37" s="16"/>
      <c r="I37" s="16"/>
      <c r="J37" s="16"/>
      <c r="K37" s="16"/>
      <c r="L37" s="17"/>
      <c r="M37" s="62"/>
      <c r="N37" s="27"/>
      <c r="O37" s="16"/>
      <c r="P37" s="16"/>
      <c r="Q37" s="16"/>
      <c r="R37" s="16"/>
      <c r="S37" s="17"/>
    </row>
    <row r="38" spans="1:19" x14ac:dyDescent="0.25">
      <c r="A38" s="3">
        <v>5845</v>
      </c>
      <c r="B38" s="2">
        <v>13.3</v>
      </c>
      <c r="C38" s="4">
        <f t="shared" si="0"/>
        <v>3.90625E-2</v>
      </c>
      <c r="D38" s="4">
        <f t="shared" si="2"/>
        <v>0.12711864406779649</v>
      </c>
      <c r="G38" s="27"/>
      <c r="H38" s="16"/>
      <c r="I38" s="16"/>
      <c r="J38" s="16"/>
      <c r="K38" s="16"/>
      <c r="L38" s="17"/>
      <c r="M38" s="62"/>
      <c r="N38" s="27"/>
      <c r="O38" s="16"/>
      <c r="P38" s="16"/>
      <c r="Q38" s="16"/>
      <c r="R38" s="16"/>
      <c r="S38" s="17"/>
    </row>
    <row r="39" spans="1:19" x14ac:dyDescent="0.25">
      <c r="A39" s="3">
        <v>5876</v>
      </c>
      <c r="B39" s="2">
        <v>13.5</v>
      </c>
      <c r="C39" s="4">
        <f t="shared" si="0"/>
        <v>1.5037593984962294E-2</v>
      </c>
      <c r="D39" s="4">
        <f t="shared" si="2"/>
        <v>0.14406779661016933</v>
      </c>
      <c r="G39" s="27"/>
      <c r="H39" s="16"/>
      <c r="I39" s="16"/>
      <c r="J39" s="16"/>
      <c r="K39" s="16"/>
      <c r="L39" s="17"/>
      <c r="M39" s="62"/>
      <c r="N39" s="27"/>
      <c r="O39" s="16"/>
      <c r="P39" s="16"/>
      <c r="Q39" s="16"/>
      <c r="R39" s="16"/>
      <c r="S39" s="17"/>
    </row>
    <row r="40" spans="1:19" x14ac:dyDescent="0.25">
      <c r="A40" s="3">
        <v>5905</v>
      </c>
      <c r="B40" s="2">
        <v>13.9</v>
      </c>
      <c r="C40" s="4">
        <f t="shared" si="0"/>
        <v>2.9629629629629672E-2</v>
      </c>
      <c r="D40" s="4">
        <f t="shared" si="2"/>
        <v>0.17796610169491522</v>
      </c>
      <c r="G40" s="27"/>
      <c r="H40" s="16"/>
      <c r="I40" s="16"/>
      <c r="J40" s="16"/>
      <c r="K40" s="16"/>
      <c r="L40" s="17"/>
      <c r="M40" s="62"/>
      <c r="N40" s="27"/>
      <c r="O40" s="16"/>
      <c r="P40" s="16"/>
      <c r="Q40" s="16"/>
      <c r="R40" s="16"/>
      <c r="S40" s="17"/>
    </row>
    <row r="41" spans="1:19" x14ac:dyDescent="0.25">
      <c r="A41" s="3">
        <v>5936</v>
      </c>
      <c r="B41" s="2">
        <v>14.1</v>
      </c>
      <c r="C41" s="4">
        <f t="shared" si="0"/>
        <v>1.4388489208633004E-2</v>
      </c>
      <c r="D41" s="4">
        <f t="shared" si="2"/>
        <v>0.19491525423728806</v>
      </c>
      <c r="G41" s="27"/>
      <c r="H41" s="16"/>
      <c r="I41" s="16"/>
      <c r="J41" s="16"/>
      <c r="K41" s="16"/>
      <c r="L41" s="17"/>
      <c r="M41" s="62"/>
      <c r="N41" s="27"/>
      <c r="O41" s="16"/>
      <c r="P41" s="16"/>
      <c r="Q41" s="16"/>
      <c r="R41" s="16"/>
      <c r="S41" s="17"/>
    </row>
    <row r="42" spans="1:19" x14ac:dyDescent="0.25">
      <c r="A42" s="3">
        <v>5966</v>
      </c>
      <c r="B42" s="2">
        <v>14.2</v>
      </c>
      <c r="C42" s="4">
        <f t="shared" si="0"/>
        <v>7.0921985815601829E-3</v>
      </c>
      <c r="D42" s="4">
        <f t="shared" si="2"/>
        <v>0.19327731092436973</v>
      </c>
      <c r="G42" s="27"/>
      <c r="H42" s="16"/>
      <c r="I42" s="16"/>
      <c r="J42" s="16"/>
      <c r="K42" s="16"/>
      <c r="L42" s="17"/>
      <c r="M42" s="62"/>
      <c r="N42" s="27"/>
      <c r="O42" s="16"/>
      <c r="P42" s="16"/>
      <c r="Q42" s="16"/>
      <c r="R42" s="16"/>
      <c r="S42" s="17"/>
    </row>
    <row r="43" spans="1:19" x14ac:dyDescent="0.25">
      <c r="A43" s="3">
        <v>5997</v>
      </c>
      <c r="B43" s="2">
        <v>14.3</v>
      </c>
      <c r="C43" s="4">
        <f t="shared" si="0"/>
        <v>7.0422535211267512E-3</v>
      </c>
      <c r="D43" s="4">
        <f t="shared" si="2"/>
        <v>0.2118644067796609</v>
      </c>
      <c r="G43" s="27"/>
      <c r="H43" s="16"/>
      <c r="I43" s="16"/>
      <c r="J43" s="16"/>
      <c r="K43" s="16"/>
      <c r="L43" s="17"/>
      <c r="M43" s="62"/>
      <c r="N43" s="27"/>
      <c r="O43" s="16"/>
      <c r="P43" s="16"/>
      <c r="Q43" s="16"/>
      <c r="R43" s="16"/>
      <c r="S43" s="17"/>
    </row>
    <row r="44" spans="1:19" x14ac:dyDescent="0.25">
      <c r="A44" s="3">
        <v>6027</v>
      </c>
      <c r="B44" s="2">
        <v>14.4</v>
      </c>
      <c r="C44" s="4">
        <f t="shared" si="0"/>
        <v>6.9930069930068672E-3</v>
      </c>
      <c r="D44" s="4">
        <f t="shared" si="2"/>
        <v>0.2100840336134453</v>
      </c>
      <c r="G44" s="27"/>
      <c r="H44" s="16"/>
      <c r="I44" s="16"/>
      <c r="J44" s="16"/>
      <c r="K44" s="16"/>
      <c r="L44" s="17"/>
      <c r="M44" s="62"/>
      <c r="N44" s="27"/>
      <c r="O44" s="16"/>
      <c r="P44" s="16"/>
      <c r="Q44" s="16"/>
      <c r="R44" s="16"/>
      <c r="S44" s="17"/>
    </row>
    <row r="45" spans="1:19" x14ac:dyDescent="0.25">
      <c r="A45" s="3">
        <v>6058</v>
      </c>
      <c r="B45" s="2">
        <v>14.7</v>
      </c>
      <c r="C45" s="4">
        <f t="shared" si="0"/>
        <v>2.0833333333333259E-2</v>
      </c>
      <c r="D45" s="4">
        <f t="shared" si="2"/>
        <v>0.24576271186440657</v>
      </c>
      <c r="G45" s="27"/>
      <c r="H45" s="16"/>
      <c r="I45" s="16"/>
      <c r="J45" s="16"/>
      <c r="K45" s="16"/>
      <c r="L45" s="17"/>
      <c r="M45" s="62"/>
      <c r="N45" s="27"/>
      <c r="O45" s="16"/>
      <c r="P45" s="16"/>
      <c r="Q45" s="16"/>
      <c r="R45" s="16"/>
      <c r="S45" s="17"/>
    </row>
    <row r="46" spans="1:19" x14ac:dyDescent="0.25">
      <c r="A46" s="3">
        <v>6089</v>
      </c>
      <c r="B46" s="2">
        <v>15</v>
      </c>
      <c r="C46" s="4">
        <f t="shared" si="0"/>
        <v>2.0408163265306145E-2</v>
      </c>
      <c r="D46" s="4">
        <f t="shared" si="2"/>
        <v>0.27118644067796605</v>
      </c>
      <c r="G46" s="27"/>
      <c r="H46" s="16"/>
      <c r="I46" s="16"/>
      <c r="J46" s="16"/>
      <c r="K46" s="16"/>
      <c r="L46" s="17"/>
      <c r="M46" s="62"/>
      <c r="N46" s="27"/>
      <c r="O46" s="16"/>
      <c r="P46" s="16"/>
      <c r="Q46" s="16"/>
      <c r="R46" s="16"/>
      <c r="S46" s="17"/>
    </row>
    <row r="47" spans="1:19" x14ac:dyDescent="0.25">
      <c r="A47" s="3">
        <v>6119</v>
      </c>
      <c r="B47" s="2">
        <v>15.7</v>
      </c>
      <c r="C47" s="4">
        <f t="shared" si="0"/>
        <v>4.6666666666666634E-2</v>
      </c>
      <c r="D47" s="4">
        <f t="shared" si="2"/>
        <v>0.29752066115702469</v>
      </c>
      <c r="G47" s="27"/>
      <c r="H47" s="16"/>
      <c r="I47" s="16"/>
      <c r="J47" s="16"/>
      <c r="K47" s="16"/>
      <c r="L47" s="17"/>
      <c r="M47" s="62"/>
      <c r="N47" s="27"/>
      <c r="O47" s="16"/>
      <c r="P47" s="16"/>
      <c r="Q47" s="16"/>
      <c r="R47" s="16"/>
      <c r="S47" s="17"/>
    </row>
    <row r="48" spans="1:19" x14ac:dyDescent="0.25">
      <c r="A48" s="3">
        <v>6150</v>
      </c>
      <c r="B48" s="2">
        <v>16.8</v>
      </c>
      <c r="C48" s="4">
        <f t="shared" si="0"/>
        <v>7.0063694267515908E-2</v>
      </c>
      <c r="D48" s="4">
        <f t="shared" si="2"/>
        <v>0.36585365853658525</v>
      </c>
      <c r="G48" s="27"/>
      <c r="H48" s="16"/>
      <c r="I48" s="16"/>
      <c r="J48" s="16"/>
      <c r="K48" s="16"/>
      <c r="L48" s="17"/>
      <c r="M48" s="62"/>
      <c r="N48" s="27"/>
      <c r="O48" s="16"/>
      <c r="P48" s="16"/>
      <c r="Q48" s="16"/>
      <c r="R48" s="16"/>
      <c r="S48" s="17"/>
    </row>
    <row r="49" spans="1:19" x14ac:dyDescent="0.25">
      <c r="A49" s="3">
        <v>6180</v>
      </c>
      <c r="B49" s="2">
        <v>17.100000000000001</v>
      </c>
      <c r="C49" s="4">
        <f t="shared" si="0"/>
        <v>1.7857142857142794E-2</v>
      </c>
      <c r="D49" s="4">
        <f t="shared" si="2"/>
        <v>0.3359375</v>
      </c>
      <c r="G49" s="27"/>
      <c r="H49" s="16"/>
      <c r="I49" s="16"/>
      <c r="J49" s="16"/>
      <c r="K49" s="16"/>
      <c r="L49" s="17"/>
      <c r="M49" s="62"/>
      <c r="N49" s="27"/>
      <c r="O49" s="16"/>
      <c r="P49" s="16"/>
      <c r="Q49" s="16"/>
      <c r="R49" s="16"/>
      <c r="S49" s="17"/>
    </row>
    <row r="50" spans="1:19" x14ac:dyDescent="0.25">
      <c r="A50" s="3">
        <v>6211</v>
      </c>
      <c r="B50" s="2">
        <v>17.600000000000001</v>
      </c>
      <c r="C50" s="4">
        <f t="shared" si="0"/>
        <v>2.9239766081871288E-2</v>
      </c>
      <c r="D50" s="4">
        <f t="shared" si="2"/>
        <v>0.32330827067669166</v>
      </c>
      <c r="G50" s="27"/>
      <c r="H50" s="16"/>
      <c r="I50" s="16"/>
      <c r="J50" s="16"/>
      <c r="K50" s="16"/>
      <c r="L50" s="17"/>
      <c r="M50" s="62"/>
      <c r="N50" s="27"/>
      <c r="O50" s="16"/>
      <c r="P50" s="16"/>
      <c r="Q50" s="16"/>
      <c r="R50" s="16"/>
      <c r="S50" s="17"/>
    </row>
    <row r="51" spans="1:19" x14ac:dyDescent="0.25">
      <c r="A51" s="3">
        <v>6242</v>
      </c>
      <c r="B51" s="2">
        <v>18</v>
      </c>
      <c r="C51" s="4">
        <f t="shared" si="0"/>
        <v>2.2727272727272707E-2</v>
      </c>
      <c r="D51" s="4">
        <f t="shared" si="2"/>
        <v>0.33333333333333326</v>
      </c>
      <c r="G51" s="27"/>
      <c r="H51" s="16"/>
      <c r="I51" s="16"/>
      <c r="J51" s="16"/>
      <c r="K51" s="16"/>
      <c r="L51" s="17"/>
      <c r="M51" s="62"/>
      <c r="N51" s="27"/>
      <c r="O51" s="16"/>
      <c r="P51" s="16"/>
      <c r="Q51" s="16"/>
      <c r="R51" s="16"/>
      <c r="S51" s="17"/>
    </row>
    <row r="52" spans="1:19" x14ac:dyDescent="0.25">
      <c r="A52" s="3">
        <v>6270</v>
      </c>
      <c r="B52" s="2">
        <v>18.5</v>
      </c>
      <c r="C52" s="4">
        <f t="shared" si="0"/>
        <v>2.7777777777777679E-2</v>
      </c>
      <c r="D52" s="4">
        <f t="shared" si="2"/>
        <v>0.33093525179856109</v>
      </c>
      <c r="G52" s="27"/>
      <c r="H52" s="16"/>
      <c r="I52" s="16"/>
      <c r="J52" s="16"/>
      <c r="K52" s="16"/>
      <c r="L52" s="17"/>
      <c r="M52" s="62"/>
      <c r="N52" s="27"/>
      <c r="O52" s="16"/>
      <c r="P52" s="16"/>
      <c r="Q52" s="16"/>
      <c r="R52" s="16"/>
      <c r="S52" s="17"/>
    </row>
    <row r="53" spans="1:19" x14ac:dyDescent="0.25">
      <c r="A53" s="3">
        <v>6301</v>
      </c>
      <c r="B53" s="2">
        <v>19.7</v>
      </c>
      <c r="C53" s="4">
        <f t="shared" si="0"/>
        <v>6.4864864864864868E-2</v>
      </c>
      <c r="D53" s="4">
        <f t="shared" si="2"/>
        <v>0.39716312056737579</v>
      </c>
      <c r="G53" s="27"/>
      <c r="H53" s="16"/>
      <c r="I53" s="16"/>
      <c r="J53" s="16"/>
      <c r="K53" s="16"/>
      <c r="L53" s="17"/>
      <c r="M53" s="62"/>
      <c r="N53" s="27"/>
      <c r="O53" s="16"/>
      <c r="P53" s="16"/>
      <c r="Q53" s="16"/>
      <c r="R53" s="16"/>
      <c r="S53" s="17"/>
    </row>
    <row r="54" spans="1:19" ht="15.75" thickBot="1" x14ac:dyDescent="0.3">
      <c r="A54" s="3">
        <v>6331</v>
      </c>
      <c r="B54" s="2">
        <v>20.8</v>
      </c>
      <c r="C54" s="4">
        <f t="shared" si="0"/>
        <v>5.5837563451776706E-2</v>
      </c>
      <c r="D54" s="4">
        <f t="shared" si="2"/>
        <v>0.46478873239436624</v>
      </c>
      <c r="G54" s="27"/>
      <c r="H54" s="16"/>
      <c r="I54" s="16"/>
      <c r="J54" s="43"/>
      <c r="K54" s="16"/>
      <c r="L54" s="17"/>
      <c r="M54" s="62"/>
      <c r="N54" s="27"/>
      <c r="O54" s="16"/>
      <c r="P54" s="16"/>
      <c r="Q54" s="16"/>
      <c r="R54" s="16"/>
      <c r="S54" s="17"/>
    </row>
    <row r="55" spans="1:19" x14ac:dyDescent="0.25">
      <c r="A55" s="3">
        <v>6362</v>
      </c>
      <c r="B55" s="2">
        <v>21</v>
      </c>
      <c r="C55" s="4">
        <f t="shared" si="0"/>
        <v>9.6153846153845812E-3</v>
      </c>
      <c r="D55" s="4">
        <f t="shared" si="2"/>
        <v>0.46853146853146854</v>
      </c>
      <c r="G55" s="22"/>
      <c r="H55" s="44"/>
      <c r="I55" s="44"/>
      <c r="J55" s="44"/>
      <c r="K55" s="44"/>
      <c r="L55" s="45"/>
      <c r="M55" s="62"/>
      <c r="N55" s="22"/>
      <c r="O55" s="44"/>
      <c r="P55" s="44"/>
      <c r="Q55" s="44"/>
      <c r="R55" s="44"/>
      <c r="S55" s="45"/>
    </row>
    <row r="56" spans="1:19" x14ac:dyDescent="0.25">
      <c r="A56" s="3">
        <v>6392</v>
      </c>
      <c r="B56" s="2">
        <v>21.2</v>
      </c>
      <c r="C56" s="4">
        <f t="shared" si="0"/>
        <v>9.52380952380949E-3</v>
      </c>
      <c r="D56" s="4">
        <f t="shared" si="2"/>
        <v>0.4722222222222221</v>
      </c>
      <c r="G56" s="27"/>
      <c r="H56" s="16"/>
      <c r="I56" s="16"/>
      <c r="J56" s="16"/>
      <c r="K56" s="16"/>
      <c r="L56" s="17"/>
      <c r="M56" s="62"/>
      <c r="N56" s="27"/>
      <c r="O56" s="16"/>
      <c r="P56" s="16"/>
      <c r="Q56" s="16"/>
      <c r="R56" s="16"/>
      <c r="S56" s="17"/>
    </row>
    <row r="57" spans="1:19" x14ac:dyDescent="0.25">
      <c r="A57" s="3">
        <v>6423</v>
      </c>
      <c r="B57" s="2">
        <v>21.5</v>
      </c>
      <c r="C57" s="4">
        <f t="shared" si="0"/>
        <v>1.4150943396226356E-2</v>
      </c>
      <c r="D57" s="4">
        <f t="shared" si="2"/>
        <v>0.46258503401360551</v>
      </c>
      <c r="G57" s="27"/>
      <c r="H57" s="16"/>
      <c r="I57" s="16"/>
      <c r="J57" s="16"/>
      <c r="K57" s="16"/>
      <c r="L57" s="17"/>
      <c r="M57" s="62"/>
      <c r="N57" s="27"/>
      <c r="O57" s="16"/>
      <c r="P57" s="16"/>
      <c r="Q57" s="16"/>
      <c r="R57" s="16"/>
      <c r="S57" s="17"/>
    </row>
    <row r="58" spans="1:19" x14ac:dyDescent="0.25">
      <c r="A58" s="3">
        <v>6454</v>
      </c>
      <c r="B58" s="2">
        <v>21.3</v>
      </c>
      <c r="C58" s="4">
        <f t="shared" si="0"/>
        <v>-9.302325581395321E-3</v>
      </c>
      <c r="D58" s="4">
        <f t="shared" si="2"/>
        <v>0.42000000000000015</v>
      </c>
      <c r="G58" s="27"/>
      <c r="H58" s="16"/>
      <c r="I58" s="16"/>
      <c r="J58" s="16"/>
      <c r="K58" s="16"/>
      <c r="L58" s="17"/>
      <c r="M58" s="62"/>
      <c r="N58" s="27"/>
      <c r="O58" s="16"/>
      <c r="P58" s="16"/>
      <c r="Q58" s="16"/>
      <c r="R58" s="16"/>
      <c r="S58" s="17"/>
    </row>
    <row r="59" spans="1:19" x14ac:dyDescent="0.25">
      <c r="A59" s="3">
        <v>6484</v>
      </c>
      <c r="B59" s="2">
        <v>21.1</v>
      </c>
      <c r="C59" s="4">
        <f t="shared" si="0"/>
        <v>-9.3896713615022609E-3</v>
      </c>
      <c r="D59" s="4">
        <f t="shared" si="2"/>
        <v>0.34394904458598741</v>
      </c>
      <c r="G59" s="27"/>
      <c r="H59" s="16"/>
      <c r="I59" s="16"/>
      <c r="J59" s="16"/>
      <c r="K59" s="16"/>
      <c r="L59" s="17"/>
      <c r="M59" s="62"/>
      <c r="N59" s="27"/>
      <c r="O59" s="16"/>
      <c r="P59" s="16"/>
      <c r="Q59" s="16"/>
      <c r="R59" s="16"/>
      <c r="S59" s="17"/>
    </row>
    <row r="60" spans="1:19" x14ac:dyDescent="0.25">
      <c r="A60" s="3">
        <v>6515</v>
      </c>
      <c r="B60" s="2">
        <v>21.2</v>
      </c>
      <c r="C60" s="4">
        <f t="shared" si="0"/>
        <v>4.7393364928909332E-3</v>
      </c>
      <c r="D60" s="4">
        <f t="shared" si="2"/>
        <v>0.26190476190476186</v>
      </c>
      <c r="G60" s="27"/>
      <c r="H60" s="16"/>
      <c r="I60" s="16"/>
      <c r="J60" s="16"/>
      <c r="K60" s="16"/>
      <c r="L60" s="17"/>
      <c r="M60" s="62"/>
      <c r="N60" s="27"/>
      <c r="O60" s="16"/>
      <c r="P60" s="16"/>
      <c r="Q60" s="16"/>
      <c r="R60" s="16"/>
      <c r="S60" s="17"/>
    </row>
    <row r="61" spans="1:19" x14ac:dyDescent="0.25">
      <c r="A61" s="3">
        <v>6545</v>
      </c>
      <c r="B61" s="2">
        <v>21.2</v>
      </c>
      <c r="C61" s="4">
        <f t="shared" si="0"/>
        <v>0</v>
      </c>
      <c r="D61" s="4">
        <f t="shared" si="2"/>
        <v>0.23976608187134496</v>
      </c>
      <c r="G61" s="27"/>
      <c r="H61" s="16"/>
      <c r="I61" s="16"/>
      <c r="J61" s="16"/>
      <c r="K61" s="16"/>
      <c r="L61" s="17"/>
      <c r="M61" s="62"/>
      <c r="N61" s="27"/>
      <c r="O61" s="16"/>
      <c r="P61" s="16"/>
      <c r="Q61" s="16"/>
      <c r="R61" s="16"/>
      <c r="S61" s="17"/>
    </row>
    <row r="62" spans="1:19" x14ac:dyDescent="0.25">
      <c r="A62" s="3">
        <v>6576</v>
      </c>
      <c r="B62" s="2">
        <v>21.6</v>
      </c>
      <c r="C62" s="4">
        <f t="shared" si="0"/>
        <v>1.8867924528301883E-2</v>
      </c>
      <c r="D62" s="4">
        <f t="shared" si="2"/>
        <v>0.22727272727272729</v>
      </c>
      <c r="G62" s="27"/>
      <c r="H62" s="16"/>
      <c r="I62" s="16"/>
      <c r="J62" s="16"/>
      <c r="K62" s="16"/>
      <c r="L62" s="17"/>
      <c r="M62" s="62"/>
      <c r="N62" s="27"/>
      <c r="O62" s="16"/>
      <c r="P62" s="16"/>
      <c r="Q62" s="16"/>
      <c r="R62" s="16"/>
      <c r="S62" s="17"/>
    </row>
    <row r="63" spans="1:19" x14ac:dyDescent="0.25">
      <c r="A63" s="3">
        <v>6607</v>
      </c>
      <c r="B63" s="2">
        <v>21.1</v>
      </c>
      <c r="C63" s="4">
        <f t="shared" si="0"/>
        <v>-2.314814814814814E-2</v>
      </c>
      <c r="D63" s="4">
        <f t="shared" si="2"/>
        <v>0.17222222222222228</v>
      </c>
      <c r="G63" s="27"/>
      <c r="H63" s="16"/>
      <c r="I63" s="16"/>
      <c r="J63" s="16"/>
      <c r="K63" s="16"/>
      <c r="L63" s="17"/>
      <c r="M63" s="62"/>
      <c r="N63" s="27"/>
      <c r="O63" s="16"/>
      <c r="P63" s="16"/>
      <c r="Q63" s="16"/>
      <c r="R63" s="16"/>
      <c r="S63" s="17"/>
    </row>
    <row r="64" spans="1:19" x14ac:dyDescent="0.25">
      <c r="A64" s="3">
        <v>6635</v>
      </c>
      <c r="B64" s="2">
        <v>21.8</v>
      </c>
      <c r="C64" s="4">
        <f t="shared" si="0"/>
        <v>3.3175355450236976E-2</v>
      </c>
      <c r="D64" s="4">
        <f t="shared" si="2"/>
        <v>0.17837837837837833</v>
      </c>
      <c r="G64" s="27"/>
      <c r="H64" s="16"/>
      <c r="I64" s="16"/>
      <c r="J64" s="16"/>
      <c r="K64" s="16"/>
      <c r="L64" s="17"/>
      <c r="M64" s="62"/>
      <c r="N64" s="27"/>
      <c r="O64" s="16"/>
      <c r="P64" s="16"/>
      <c r="Q64" s="16"/>
      <c r="R64" s="16"/>
      <c r="S64" s="17"/>
    </row>
    <row r="65" spans="1:19" x14ac:dyDescent="0.25">
      <c r="A65" s="3">
        <v>6666</v>
      </c>
      <c r="B65" s="2">
        <v>22.1</v>
      </c>
      <c r="C65" s="4">
        <f t="shared" si="0"/>
        <v>1.3761467889908285E-2</v>
      </c>
      <c r="D65" s="4">
        <f t="shared" si="2"/>
        <v>0.12182741116751283</v>
      </c>
      <c r="G65" s="27"/>
      <c r="H65" s="16"/>
      <c r="I65" s="16"/>
      <c r="J65" s="16"/>
      <c r="K65" s="16"/>
      <c r="L65" s="17"/>
      <c r="M65" s="62"/>
      <c r="N65" s="27"/>
      <c r="O65" s="16"/>
      <c r="P65" s="16"/>
      <c r="Q65" s="16"/>
      <c r="R65" s="16"/>
      <c r="S65" s="17"/>
    </row>
    <row r="66" spans="1:19" x14ac:dyDescent="0.25">
      <c r="A66" s="3">
        <v>6696</v>
      </c>
      <c r="B66" s="2">
        <v>22.1</v>
      </c>
      <c r="C66" s="4">
        <f t="shared" si="0"/>
        <v>0</v>
      </c>
      <c r="D66" s="4">
        <f t="shared" si="2"/>
        <v>6.25E-2</v>
      </c>
      <c r="G66" s="27"/>
      <c r="H66" s="16"/>
      <c r="I66" s="16"/>
      <c r="J66" s="16"/>
      <c r="K66" s="16"/>
      <c r="L66" s="17"/>
      <c r="M66" s="62"/>
      <c r="N66" s="27"/>
      <c r="O66" s="16"/>
      <c r="P66" s="16"/>
      <c r="Q66" s="16"/>
      <c r="R66" s="16"/>
      <c r="S66" s="17"/>
    </row>
    <row r="67" spans="1:19" x14ac:dyDescent="0.25">
      <c r="A67" s="3">
        <v>6727</v>
      </c>
      <c r="B67" s="2">
        <v>22.2</v>
      </c>
      <c r="C67" s="4">
        <f t="shared" si="0"/>
        <v>4.5248868778280382E-3</v>
      </c>
      <c r="D67" s="4">
        <f t="shared" si="2"/>
        <v>5.7142857142857162E-2</v>
      </c>
      <c r="G67" s="27"/>
      <c r="H67" s="16"/>
      <c r="I67" s="16"/>
      <c r="J67" s="16"/>
      <c r="K67" s="16"/>
      <c r="L67" s="17"/>
      <c r="M67" s="62"/>
      <c r="N67" s="27"/>
      <c r="O67" s="16"/>
      <c r="P67" s="16"/>
      <c r="Q67" s="16"/>
      <c r="R67" s="16"/>
      <c r="S67" s="17"/>
    </row>
    <row r="68" spans="1:19" x14ac:dyDescent="0.25">
      <c r="A68" s="3">
        <v>6757</v>
      </c>
      <c r="B68" s="2">
        <v>22.7</v>
      </c>
      <c r="C68" s="4">
        <f t="shared" ref="C68:C131" si="11">B68/B67-1</f>
        <v>2.2522522522522515E-2</v>
      </c>
      <c r="D68" s="4">
        <f t="shared" si="2"/>
        <v>7.0754716981132004E-2</v>
      </c>
      <c r="G68" s="27"/>
      <c r="H68" s="16"/>
      <c r="I68" s="16"/>
      <c r="J68" s="16"/>
      <c r="K68" s="16"/>
      <c r="L68" s="17"/>
      <c r="M68" s="62"/>
      <c r="N68" s="27"/>
      <c r="O68" s="16"/>
      <c r="P68" s="16"/>
      <c r="Q68" s="16"/>
      <c r="R68" s="16"/>
      <c r="S68" s="17"/>
    </row>
    <row r="69" spans="1:19" x14ac:dyDescent="0.25">
      <c r="A69" s="3">
        <v>6788</v>
      </c>
      <c r="B69" s="2">
        <v>23.2</v>
      </c>
      <c r="C69" s="4">
        <f t="shared" si="11"/>
        <v>2.2026431718061623E-2</v>
      </c>
      <c r="D69" s="4">
        <f t="shared" si="2"/>
        <v>7.9069767441860339E-2</v>
      </c>
      <c r="G69" s="27"/>
      <c r="H69" s="16"/>
      <c r="I69" s="16"/>
      <c r="J69" s="16"/>
      <c r="K69" s="16"/>
      <c r="L69" s="17"/>
      <c r="M69" s="62"/>
      <c r="N69" s="27"/>
      <c r="O69" s="16"/>
      <c r="P69" s="16"/>
      <c r="Q69" s="16"/>
      <c r="R69" s="16"/>
      <c r="S69" s="17"/>
    </row>
    <row r="70" spans="1:19" x14ac:dyDescent="0.25">
      <c r="A70" s="3">
        <v>6819</v>
      </c>
      <c r="B70" s="2">
        <v>23.7</v>
      </c>
      <c r="C70" s="4">
        <f t="shared" si="11"/>
        <v>2.155172413793105E-2</v>
      </c>
      <c r="D70" s="4">
        <f t="shared" si="2"/>
        <v>0.11267605633802802</v>
      </c>
      <c r="G70" s="27"/>
      <c r="H70" s="16"/>
      <c r="I70" s="16"/>
      <c r="J70" s="16"/>
      <c r="K70" s="16"/>
      <c r="L70" s="17"/>
      <c r="M70" s="62"/>
      <c r="N70" s="27"/>
      <c r="O70" s="16"/>
      <c r="P70" s="16"/>
      <c r="Q70" s="16"/>
      <c r="R70" s="16"/>
      <c r="S70" s="17"/>
    </row>
    <row r="71" spans="1:19" x14ac:dyDescent="0.25">
      <c r="A71" s="3">
        <v>6849</v>
      </c>
      <c r="B71" s="2">
        <v>23.5</v>
      </c>
      <c r="C71" s="4">
        <f t="shared" si="11"/>
        <v>-8.4388185654008518E-3</v>
      </c>
      <c r="D71" s="4">
        <f t="shared" si="2"/>
        <v>0.11374407582938373</v>
      </c>
      <c r="G71" s="27"/>
      <c r="H71" s="16"/>
      <c r="I71" s="16"/>
      <c r="J71" s="16"/>
      <c r="K71" s="16"/>
      <c r="L71" s="17"/>
      <c r="M71" s="62"/>
      <c r="N71" s="27"/>
      <c r="O71" s="16"/>
      <c r="P71" s="16"/>
      <c r="Q71" s="16"/>
      <c r="R71" s="16"/>
      <c r="S71" s="17"/>
    </row>
    <row r="72" spans="1:19" x14ac:dyDescent="0.25">
      <c r="A72" s="3">
        <v>6880</v>
      </c>
      <c r="B72" s="2">
        <v>23.5</v>
      </c>
      <c r="C72" s="4">
        <f t="shared" si="11"/>
        <v>0</v>
      </c>
      <c r="D72" s="4">
        <f t="shared" si="2"/>
        <v>0.10849056603773599</v>
      </c>
      <c r="G72" s="27"/>
      <c r="H72" s="16"/>
      <c r="I72" s="16"/>
      <c r="J72" s="16"/>
      <c r="K72" s="16"/>
      <c r="L72" s="17"/>
      <c r="M72" s="62"/>
      <c r="N72" s="27"/>
      <c r="O72" s="16"/>
      <c r="P72" s="16"/>
      <c r="Q72" s="16"/>
      <c r="R72" s="16"/>
      <c r="S72" s="17"/>
    </row>
    <row r="73" spans="1:19" ht="15.75" thickBot="1" x14ac:dyDescent="0.3">
      <c r="A73" s="3">
        <v>6910</v>
      </c>
      <c r="B73" s="2">
        <v>23.5</v>
      </c>
      <c r="C73" s="4">
        <f t="shared" si="11"/>
        <v>0</v>
      </c>
      <c r="D73" s="4">
        <f t="shared" si="2"/>
        <v>0.10849056603773599</v>
      </c>
      <c r="G73" s="46"/>
      <c r="H73" s="47"/>
      <c r="I73" s="47"/>
      <c r="J73" s="47"/>
      <c r="K73" s="47"/>
      <c r="L73" s="48"/>
      <c r="M73" s="62"/>
      <c r="N73" s="46"/>
      <c r="O73" s="47"/>
      <c r="P73" s="47"/>
      <c r="Q73" s="47"/>
      <c r="R73" s="47"/>
      <c r="S73" s="48"/>
    </row>
    <row r="74" spans="1:19" x14ac:dyDescent="0.25">
      <c r="A74" s="3">
        <v>6941</v>
      </c>
      <c r="B74" s="2">
        <v>23.2</v>
      </c>
      <c r="C74" s="4">
        <f t="shared" si="11"/>
        <v>-1.2765957446808529E-2</v>
      </c>
      <c r="D74" s="4">
        <f t="shared" si="2"/>
        <v>7.4074074074073959E-2</v>
      </c>
      <c r="G74" s="28" t="s">
        <v>61</v>
      </c>
      <c r="H74" s="10" t="s">
        <v>75</v>
      </c>
      <c r="I74" s="44"/>
      <c r="J74" s="44"/>
      <c r="K74" s="44"/>
      <c r="L74" s="44"/>
      <c r="M74" s="62"/>
      <c r="N74" s="10" t="s">
        <v>61</v>
      </c>
      <c r="O74" s="10" t="s">
        <v>76</v>
      </c>
      <c r="P74" s="44"/>
      <c r="Q74" s="44"/>
      <c r="R74" s="44"/>
      <c r="S74" s="45"/>
    </row>
    <row r="75" spans="1:19" x14ac:dyDescent="0.25">
      <c r="A75" s="3">
        <v>6972</v>
      </c>
      <c r="B75" s="2">
        <v>22.4</v>
      </c>
      <c r="C75" s="4">
        <f t="shared" si="11"/>
        <v>-3.4482758620689724E-2</v>
      </c>
      <c r="D75" s="4">
        <f t="shared" si="2"/>
        <v>6.1611374407582797E-2</v>
      </c>
      <c r="G75" s="51">
        <v>0.01</v>
      </c>
      <c r="H75" s="14">
        <f>_xlfn.PERCENTILE.INC(C:C,G75)</f>
        <v>-3.3335218702865752E-2</v>
      </c>
      <c r="I75" s="16"/>
      <c r="J75" s="16"/>
      <c r="K75" s="16"/>
      <c r="L75" s="16"/>
      <c r="M75" s="62"/>
      <c r="N75" s="52">
        <v>0.01</v>
      </c>
      <c r="O75" s="14">
        <f>_xlfn.PERCENTILE.INC(D:D,N75)</f>
        <v>-0.19914285714285718</v>
      </c>
      <c r="P75" s="16"/>
      <c r="Q75" s="16"/>
      <c r="R75" s="16"/>
      <c r="S75" s="17"/>
    </row>
    <row r="76" spans="1:19" x14ac:dyDescent="0.25">
      <c r="A76" s="3">
        <v>7000</v>
      </c>
      <c r="B76" s="2">
        <v>22.6</v>
      </c>
      <c r="C76" s="4">
        <f t="shared" si="11"/>
        <v>8.9285714285716189E-3</v>
      </c>
      <c r="D76" s="4">
        <f t="shared" si="2"/>
        <v>3.669724770642202E-2</v>
      </c>
      <c r="G76" s="51">
        <v>0.02</v>
      </c>
      <c r="H76" s="14">
        <f t="shared" ref="H76:H89" si="12">_xlfn.PERCENTILE.INC(C:C,G76)</f>
        <v>-2.3283173734610151E-2</v>
      </c>
      <c r="I76" s="16"/>
      <c r="J76" s="16"/>
      <c r="K76" s="16"/>
      <c r="L76" s="16"/>
      <c r="M76" s="62"/>
      <c r="N76" s="52">
        <v>0.02</v>
      </c>
      <c r="O76" s="14">
        <f t="shared" ref="O76:O89" si="13">_xlfn.PERCENTILE.INC(D:D,N76)</f>
        <v>-0.14204853128991057</v>
      </c>
      <c r="P76" s="16"/>
      <c r="Q76" s="16"/>
      <c r="R76" s="16"/>
      <c r="S76" s="17"/>
    </row>
    <row r="77" spans="1:19" x14ac:dyDescent="0.25">
      <c r="A77" s="3">
        <v>7031</v>
      </c>
      <c r="B77" s="2">
        <v>22.9</v>
      </c>
      <c r="C77" s="4">
        <f t="shared" si="11"/>
        <v>1.327433628318575E-2</v>
      </c>
      <c r="D77" s="4">
        <f t="shared" si="2"/>
        <v>3.6199095022624306E-2</v>
      </c>
      <c r="G77" s="51">
        <v>0.03</v>
      </c>
      <c r="H77" s="14">
        <f t="shared" si="12"/>
        <v>-1.9356878328055865E-2</v>
      </c>
      <c r="I77" s="16"/>
      <c r="J77" s="16"/>
      <c r="K77" s="16"/>
      <c r="L77" s="16"/>
      <c r="M77" s="62"/>
      <c r="N77" s="52">
        <v>0.03</v>
      </c>
      <c r="O77" s="14">
        <f t="shared" si="13"/>
        <v>-0.1222484515601262</v>
      </c>
      <c r="P77" s="16"/>
      <c r="Q77" s="16"/>
      <c r="R77" s="16"/>
      <c r="S77" s="17"/>
    </row>
    <row r="78" spans="1:19" x14ac:dyDescent="0.25">
      <c r="A78" s="3">
        <v>7061</v>
      </c>
      <c r="B78" s="2">
        <v>23.3</v>
      </c>
      <c r="C78" s="4">
        <f t="shared" si="11"/>
        <v>1.7467248908296984E-2</v>
      </c>
      <c r="D78" s="4">
        <f t="shared" si="2"/>
        <v>5.4298642533936681E-2</v>
      </c>
      <c r="G78" s="51">
        <v>0.04</v>
      </c>
      <c r="H78" s="14">
        <f t="shared" si="12"/>
        <v>-1.7402244134648123E-2</v>
      </c>
      <c r="I78" s="16"/>
      <c r="J78" s="16"/>
      <c r="K78" s="16"/>
      <c r="L78" s="16"/>
      <c r="M78" s="62"/>
      <c r="N78" s="52">
        <v>0.04</v>
      </c>
      <c r="O78" s="14">
        <f t="shared" si="13"/>
        <v>-0.10309677419354839</v>
      </c>
      <c r="P78" s="16"/>
      <c r="Q78" s="16"/>
      <c r="R78" s="16"/>
      <c r="S78" s="17"/>
    </row>
    <row r="79" spans="1:19" x14ac:dyDescent="0.25">
      <c r="A79" s="3">
        <v>7092</v>
      </c>
      <c r="B79" s="2">
        <v>23.4</v>
      </c>
      <c r="C79" s="4">
        <f t="shared" si="11"/>
        <v>4.2918454935620964E-3</v>
      </c>
      <c r="D79" s="4">
        <f t="shared" ref="D79:D142" si="14">B79/B67-1</f>
        <v>5.4054054054053946E-2</v>
      </c>
      <c r="G79" s="51">
        <v>0.05</v>
      </c>
      <c r="H79" s="14">
        <f t="shared" si="12"/>
        <v>-1.5063101052695455E-2</v>
      </c>
      <c r="I79" s="16"/>
      <c r="J79" s="16"/>
      <c r="K79" s="16"/>
      <c r="L79" s="16"/>
      <c r="M79" s="62"/>
      <c r="N79" s="52">
        <v>0.05</v>
      </c>
      <c r="O79" s="14">
        <f t="shared" si="13"/>
        <v>-8.3355617890598019E-2</v>
      </c>
      <c r="P79" s="16"/>
      <c r="Q79" s="16"/>
      <c r="R79" s="16"/>
      <c r="S79" s="17"/>
    </row>
    <row r="80" spans="1:19" x14ac:dyDescent="0.25">
      <c r="A80" s="3">
        <v>7122</v>
      </c>
      <c r="B80" s="2">
        <v>24.3</v>
      </c>
      <c r="C80" s="4">
        <f t="shared" si="11"/>
        <v>3.8461538461538547E-2</v>
      </c>
      <c r="D80" s="4">
        <f t="shared" si="14"/>
        <v>7.0484581497797461E-2</v>
      </c>
      <c r="G80" s="51">
        <v>0.1</v>
      </c>
      <c r="H80" s="14">
        <f t="shared" si="12"/>
        <v>-8.5397158775998294E-3</v>
      </c>
      <c r="I80" s="16"/>
      <c r="J80" s="16"/>
      <c r="K80" s="16"/>
      <c r="L80" s="16"/>
      <c r="M80" s="62"/>
      <c r="N80" s="52">
        <v>0.1</v>
      </c>
      <c r="O80" s="14">
        <f t="shared" si="13"/>
        <v>-4.2362599944510235E-2</v>
      </c>
      <c r="P80" s="16"/>
      <c r="Q80" s="16"/>
      <c r="R80" s="16"/>
      <c r="S80" s="17"/>
    </row>
    <row r="81" spans="1:19" x14ac:dyDescent="0.25">
      <c r="A81" s="3">
        <v>7153</v>
      </c>
      <c r="B81" s="2">
        <v>24.9</v>
      </c>
      <c r="C81" s="4">
        <f t="shared" si="11"/>
        <v>2.4691358024691246E-2</v>
      </c>
      <c r="D81" s="4">
        <f t="shared" si="14"/>
        <v>7.3275862068965525E-2</v>
      </c>
      <c r="G81" s="51">
        <v>0.25</v>
      </c>
      <c r="H81" s="14">
        <f t="shared" si="12"/>
        <v>-2.3571010389956681E-3</v>
      </c>
      <c r="I81" s="16"/>
      <c r="J81" s="16"/>
      <c r="K81" s="16"/>
      <c r="L81" s="16"/>
      <c r="M81" s="62"/>
      <c r="N81" s="52">
        <v>0.25</v>
      </c>
      <c r="O81" s="14">
        <f t="shared" si="13"/>
        <v>-4.9140049140049546E-3</v>
      </c>
      <c r="P81" s="16"/>
      <c r="Q81" s="16"/>
      <c r="R81" s="16"/>
      <c r="S81" s="17"/>
    </row>
    <row r="82" spans="1:19" x14ac:dyDescent="0.25">
      <c r="A82" s="3">
        <v>7184</v>
      </c>
      <c r="B82" s="2">
        <v>24.3</v>
      </c>
      <c r="C82" s="4">
        <f t="shared" si="11"/>
        <v>-2.4096385542168641E-2</v>
      </c>
      <c r="D82" s="4">
        <f t="shared" si="14"/>
        <v>2.5316455696202667E-2</v>
      </c>
      <c r="G82" s="51">
        <v>0.5</v>
      </c>
      <c r="H82" s="14">
        <f t="shared" si="12"/>
        <v>1.5564437984495472E-3</v>
      </c>
      <c r="I82" s="16"/>
      <c r="J82" s="16"/>
      <c r="K82" s="16"/>
      <c r="L82" s="16"/>
      <c r="M82" s="62"/>
      <c r="N82" s="52">
        <v>0.5</v>
      </c>
      <c r="O82" s="14">
        <f t="shared" si="13"/>
        <v>2.2556390977443552E-2</v>
      </c>
      <c r="P82" s="16"/>
      <c r="Q82" s="16"/>
      <c r="R82" s="16"/>
      <c r="S82" s="17"/>
    </row>
    <row r="83" spans="1:19" x14ac:dyDescent="0.25">
      <c r="A83" s="3">
        <v>7214</v>
      </c>
      <c r="B83" s="2">
        <v>24.4</v>
      </c>
      <c r="C83" s="4">
        <f t="shared" si="11"/>
        <v>4.1152263374484299E-3</v>
      </c>
      <c r="D83" s="4">
        <f t="shared" si="14"/>
        <v>3.8297872340425476E-2</v>
      </c>
      <c r="G83" s="51">
        <v>0.75</v>
      </c>
      <c r="H83" s="14">
        <f t="shared" si="12"/>
        <v>6.7796610169490457E-3</v>
      </c>
      <c r="I83" s="16"/>
      <c r="J83" s="16"/>
      <c r="K83" s="16"/>
      <c r="L83" s="16"/>
      <c r="M83" s="62"/>
      <c r="N83" s="52">
        <v>0.75</v>
      </c>
      <c r="O83" s="14">
        <f t="shared" si="13"/>
        <v>5.9574468085106247E-2</v>
      </c>
      <c r="P83" s="16"/>
      <c r="Q83" s="16"/>
      <c r="R83" s="16"/>
      <c r="S83" s="17"/>
    </row>
    <row r="84" spans="1:19" x14ac:dyDescent="0.25">
      <c r="A84" s="3">
        <v>7245</v>
      </c>
      <c r="B84" s="2">
        <v>24.9</v>
      </c>
      <c r="C84" s="4">
        <f t="shared" si="11"/>
        <v>2.0491803278688492E-2</v>
      </c>
      <c r="D84" s="4">
        <f t="shared" si="14"/>
        <v>5.9574468085106247E-2</v>
      </c>
      <c r="G84" s="51">
        <v>0.9</v>
      </c>
      <c r="H84" s="14">
        <f t="shared" si="12"/>
        <v>1.4485518099662031E-2</v>
      </c>
      <c r="I84" s="16"/>
      <c r="J84" s="16"/>
      <c r="K84" s="16"/>
      <c r="L84" s="16"/>
      <c r="M84" s="62"/>
      <c r="N84" s="52">
        <v>0.9</v>
      </c>
      <c r="O84" s="14">
        <f t="shared" si="13"/>
        <v>0.11901234567901245</v>
      </c>
      <c r="P84" s="16"/>
      <c r="Q84" s="16"/>
      <c r="R84" s="16"/>
      <c r="S84" s="17"/>
    </row>
    <row r="85" spans="1:19" x14ac:dyDescent="0.25">
      <c r="A85" s="3">
        <v>7275</v>
      </c>
      <c r="B85" s="2">
        <v>26</v>
      </c>
      <c r="C85" s="4">
        <f t="shared" si="11"/>
        <v>4.4176706827309342E-2</v>
      </c>
      <c r="D85" s="4">
        <f t="shared" si="14"/>
        <v>0.1063829787234043</v>
      </c>
      <c r="G85" s="51">
        <v>0.95</v>
      </c>
      <c r="H85" s="14">
        <f t="shared" si="12"/>
        <v>2.0304743519029167E-2</v>
      </c>
      <c r="I85" s="16"/>
      <c r="J85" s="16"/>
      <c r="K85" s="16"/>
      <c r="L85" s="16"/>
      <c r="M85" s="62"/>
      <c r="N85" s="52">
        <v>0.95</v>
      </c>
      <c r="O85" s="14">
        <f t="shared" si="13"/>
        <v>0.17658053402239454</v>
      </c>
      <c r="P85" s="16"/>
      <c r="Q85" s="16"/>
      <c r="R85" s="16"/>
      <c r="S85" s="17"/>
    </row>
    <row r="86" spans="1:19" x14ac:dyDescent="0.25">
      <c r="A86" s="3">
        <v>7306</v>
      </c>
      <c r="B86" s="2">
        <v>27.2</v>
      </c>
      <c r="C86" s="4">
        <f t="shared" si="11"/>
        <v>4.6153846153846212E-2</v>
      </c>
      <c r="D86" s="4">
        <f t="shared" si="14"/>
        <v>0.17241379310344818</v>
      </c>
      <c r="G86" s="51">
        <v>0.96</v>
      </c>
      <c r="H86" s="14">
        <f t="shared" si="12"/>
        <v>2.2482032594392191E-2</v>
      </c>
      <c r="I86" s="16"/>
      <c r="J86" s="16"/>
      <c r="K86" s="16"/>
      <c r="L86" s="16"/>
      <c r="M86" s="62"/>
      <c r="N86" s="52">
        <v>0.96</v>
      </c>
      <c r="O86" s="14">
        <f t="shared" si="13"/>
        <v>0.18333650854130906</v>
      </c>
      <c r="P86" s="16"/>
      <c r="Q86" s="16"/>
      <c r="R86" s="16"/>
      <c r="S86" s="17"/>
    </row>
    <row r="87" spans="1:19" x14ac:dyDescent="0.25">
      <c r="A87" s="3">
        <v>7337</v>
      </c>
      <c r="B87" s="2">
        <v>27.1</v>
      </c>
      <c r="C87" s="4">
        <f t="shared" si="11"/>
        <v>-3.67647058823517E-3</v>
      </c>
      <c r="D87" s="4">
        <f t="shared" si="14"/>
        <v>0.2098214285714286</v>
      </c>
      <c r="G87" s="51">
        <v>0.97</v>
      </c>
      <c r="H87" s="14">
        <f t="shared" si="12"/>
        <v>2.5010566803330581E-2</v>
      </c>
      <c r="I87" s="16"/>
      <c r="J87" s="16"/>
      <c r="K87" s="16"/>
      <c r="L87" s="16"/>
      <c r="M87" s="62"/>
      <c r="N87" s="52">
        <v>0.97</v>
      </c>
      <c r="O87" s="14">
        <f t="shared" si="13"/>
        <v>0.20994747899159663</v>
      </c>
      <c r="P87" s="16"/>
      <c r="Q87" s="16"/>
      <c r="R87" s="16"/>
      <c r="S87" s="17"/>
    </row>
    <row r="88" spans="1:19" x14ac:dyDescent="0.25">
      <c r="A88" s="3">
        <v>7366</v>
      </c>
      <c r="B88" s="2">
        <v>27.3</v>
      </c>
      <c r="C88" s="4">
        <f t="shared" si="11"/>
        <v>7.3800738007379074E-3</v>
      </c>
      <c r="D88" s="4">
        <f t="shared" si="14"/>
        <v>0.20796460176991149</v>
      </c>
      <c r="G88" s="51">
        <v>0.98</v>
      </c>
      <c r="H88" s="14">
        <f t="shared" si="12"/>
        <v>2.9884756416972122E-2</v>
      </c>
      <c r="I88" s="16"/>
      <c r="J88" s="16"/>
      <c r="K88" s="16"/>
      <c r="L88" s="16"/>
      <c r="M88" s="62"/>
      <c r="N88" s="52">
        <v>0.98</v>
      </c>
      <c r="O88" s="14">
        <f t="shared" si="13"/>
        <v>0.24129421078168461</v>
      </c>
      <c r="P88" s="16"/>
      <c r="Q88" s="16"/>
      <c r="R88" s="16"/>
      <c r="S88" s="17"/>
    </row>
    <row r="89" spans="1:19" ht="15.75" thickBot="1" x14ac:dyDescent="0.3">
      <c r="A89" s="3">
        <v>7397</v>
      </c>
      <c r="B89" s="2">
        <v>28.5</v>
      </c>
      <c r="C89" s="4">
        <f t="shared" si="11"/>
        <v>4.3956043956044022E-2</v>
      </c>
      <c r="D89" s="4">
        <f t="shared" si="14"/>
        <v>0.24454148471615733</v>
      </c>
      <c r="G89" s="53">
        <v>0.99</v>
      </c>
      <c r="H89" s="19">
        <f t="shared" si="12"/>
        <v>4.0782388343363729E-2</v>
      </c>
      <c r="I89" s="47"/>
      <c r="J89" s="47"/>
      <c r="K89" s="47"/>
      <c r="L89" s="47"/>
      <c r="M89" s="63"/>
      <c r="N89" s="54">
        <v>0.99</v>
      </c>
      <c r="O89" s="19">
        <f t="shared" si="13"/>
        <v>0.33102908977166096</v>
      </c>
      <c r="P89" s="47"/>
      <c r="Q89" s="47"/>
      <c r="R89" s="47"/>
      <c r="S89" s="48"/>
    </row>
    <row r="90" spans="1:19" x14ac:dyDescent="0.25">
      <c r="A90" s="3">
        <v>7427</v>
      </c>
      <c r="B90" s="2">
        <v>28.8</v>
      </c>
      <c r="C90" s="4">
        <f t="shared" si="11"/>
        <v>1.0526315789473717E-2</v>
      </c>
      <c r="D90" s="4">
        <f t="shared" si="14"/>
        <v>0.23605150214592263</v>
      </c>
    </row>
    <row r="91" spans="1:19" x14ac:dyDescent="0.25">
      <c r="A91" s="3">
        <v>7458</v>
      </c>
      <c r="B91" s="2">
        <v>28.7</v>
      </c>
      <c r="C91" s="4">
        <f t="shared" si="11"/>
        <v>-3.4722222222223209E-3</v>
      </c>
      <c r="D91" s="4">
        <f t="shared" si="14"/>
        <v>0.22649572649572658</v>
      </c>
    </row>
    <row r="92" spans="1:19" x14ac:dyDescent="0.25">
      <c r="A92" s="3">
        <v>7488</v>
      </c>
      <c r="B92" s="2">
        <v>28.6</v>
      </c>
      <c r="C92" s="4">
        <f t="shared" si="11"/>
        <v>-3.4843205574912606E-3</v>
      </c>
      <c r="D92" s="4">
        <f t="shared" si="14"/>
        <v>0.17695473251028804</v>
      </c>
    </row>
    <row r="93" spans="1:19" x14ac:dyDescent="0.25">
      <c r="A93" s="3">
        <v>7519</v>
      </c>
      <c r="B93" s="2">
        <v>27.8</v>
      </c>
      <c r="C93" s="4">
        <f t="shared" si="11"/>
        <v>-2.7972027972028024E-2</v>
      </c>
      <c r="D93" s="4">
        <f t="shared" si="14"/>
        <v>0.11646586345381538</v>
      </c>
    </row>
    <row r="94" spans="1:19" x14ac:dyDescent="0.25">
      <c r="A94" s="3">
        <v>7550</v>
      </c>
      <c r="B94" s="2">
        <v>26.8</v>
      </c>
      <c r="C94" s="4">
        <f t="shared" si="11"/>
        <v>-3.5971223021582732E-2</v>
      </c>
      <c r="D94" s="4">
        <f t="shared" si="14"/>
        <v>0.10288065843621408</v>
      </c>
    </row>
    <row r="95" spans="1:19" x14ac:dyDescent="0.25">
      <c r="A95" s="3">
        <v>7580</v>
      </c>
      <c r="B95" s="2">
        <v>24.9</v>
      </c>
      <c r="C95" s="4">
        <f t="shared" si="11"/>
        <v>-7.089552238805974E-2</v>
      </c>
      <c r="D95" s="4">
        <f t="shared" si="14"/>
        <v>2.0491803278688492E-2</v>
      </c>
    </row>
    <row r="96" spans="1:19" x14ac:dyDescent="0.25">
      <c r="A96" s="3">
        <v>7611</v>
      </c>
      <c r="B96" s="2">
        <v>23</v>
      </c>
      <c r="C96" s="4">
        <f t="shared" si="11"/>
        <v>-7.6305220883534086E-2</v>
      </c>
      <c r="D96" s="4">
        <f t="shared" si="14"/>
        <v>-7.6305220883534086E-2</v>
      </c>
    </row>
    <row r="97" spans="1:4" x14ac:dyDescent="0.25">
      <c r="A97" s="3">
        <v>7641</v>
      </c>
      <c r="B97" s="2">
        <v>20.8</v>
      </c>
      <c r="C97" s="4">
        <f t="shared" si="11"/>
        <v>-9.5652173913043481E-2</v>
      </c>
      <c r="D97" s="4">
        <f t="shared" si="14"/>
        <v>-0.19999999999999996</v>
      </c>
    </row>
    <row r="98" spans="1:4" x14ac:dyDescent="0.25">
      <c r="A98" s="3">
        <v>7672</v>
      </c>
      <c r="B98" s="2">
        <v>19.600000000000001</v>
      </c>
      <c r="C98" s="4">
        <f t="shared" si="11"/>
        <v>-5.7692307692307709E-2</v>
      </c>
      <c r="D98" s="4">
        <f t="shared" si="14"/>
        <v>-0.27941176470588225</v>
      </c>
    </row>
    <row r="99" spans="1:4" x14ac:dyDescent="0.25">
      <c r="A99" s="3">
        <v>7703</v>
      </c>
      <c r="B99" s="2">
        <v>18.100000000000001</v>
      </c>
      <c r="C99" s="4">
        <f t="shared" si="11"/>
        <v>-7.6530612244897989E-2</v>
      </c>
      <c r="D99" s="4">
        <f t="shared" si="14"/>
        <v>-0.33210332103321027</v>
      </c>
    </row>
    <row r="100" spans="1:4" x14ac:dyDescent="0.25">
      <c r="A100" s="3">
        <v>7731</v>
      </c>
      <c r="B100" s="2">
        <v>17.7</v>
      </c>
      <c r="C100" s="4">
        <f t="shared" si="11"/>
        <v>-2.209944751381232E-2</v>
      </c>
      <c r="D100" s="4">
        <f t="shared" si="14"/>
        <v>-0.35164835164835173</v>
      </c>
    </row>
    <row r="101" spans="1:4" x14ac:dyDescent="0.25">
      <c r="A101" s="3">
        <v>7762</v>
      </c>
      <c r="B101" s="2">
        <v>17</v>
      </c>
      <c r="C101" s="4">
        <f t="shared" si="11"/>
        <v>-3.9548022598870025E-2</v>
      </c>
      <c r="D101" s="4">
        <f t="shared" si="14"/>
        <v>-0.40350877192982459</v>
      </c>
    </row>
    <row r="102" spans="1:4" x14ac:dyDescent="0.25">
      <c r="A102" s="3">
        <v>7792</v>
      </c>
      <c r="B102" s="2">
        <v>16.600000000000001</v>
      </c>
      <c r="C102" s="4">
        <f t="shared" si="11"/>
        <v>-2.3529411764705799E-2</v>
      </c>
      <c r="D102" s="4">
        <f t="shared" si="14"/>
        <v>-0.42361111111111105</v>
      </c>
    </row>
    <row r="103" spans="1:4" x14ac:dyDescent="0.25">
      <c r="A103" s="3">
        <v>7823</v>
      </c>
      <c r="B103" s="2">
        <v>16.100000000000001</v>
      </c>
      <c r="C103" s="4">
        <f t="shared" si="11"/>
        <v>-3.0120481927710885E-2</v>
      </c>
      <c r="D103" s="4">
        <f t="shared" si="14"/>
        <v>-0.43902439024390238</v>
      </c>
    </row>
    <row r="104" spans="1:4" x14ac:dyDescent="0.25">
      <c r="A104" s="3">
        <v>7853</v>
      </c>
      <c r="B104" s="2">
        <v>16.100000000000001</v>
      </c>
      <c r="C104" s="4">
        <f t="shared" si="11"/>
        <v>0</v>
      </c>
      <c r="D104" s="4">
        <f t="shared" si="14"/>
        <v>-0.43706293706293708</v>
      </c>
    </row>
    <row r="105" spans="1:4" x14ac:dyDescent="0.25">
      <c r="A105" s="3">
        <v>7884</v>
      </c>
      <c r="B105" s="2">
        <v>16.100000000000001</v>
      </c>
      <c r="C105" s="4">
        <f t="shared" si="11"/>
        <v>0</v>
      </c>
      <c r="D105" s="4">
        <f t="shared" si="14"/>
        <v>-0.42086330935251792</v>
      </c>
    </row>
    <row r="106" spans="1:4" x14ac:dyDescent="0.25">
      <c r="A106" s="3">
        <v>7915</v>
      </c>
      <c r="B106" s="2">
        <v>16.100000000000001</v>
      </c>
      <c r="C106" s="4">
        <f t="shared" si="11"/>
        <v>0</v>
      </c>
      <c r="D106" s="4">
        <f t="shared" si="14"/>
        <v>-0.39925373134328357</v>
      </c>
    </row>
    <row r="107" spans="1:4" x14ac:dyDescent="0.25">
      <c r="A107" s="3">
        <v>7945</v>
      </c>
      <c r="B107" s="2">
        <v>16.2</v>
      </c>
      <c r="C107" s="4">
        <f t="shared" si="11"/>
        <v>6.2111801242235032E-3</v>
      </c>
      <c r="D107" s="4">
        <f t="shared" si="14"/>
        <v>-0.3493975903614458</v>
      </c>
    </row>
    <row r="108" spans="1:4" x14ac:dyDescent="0.25">
      <c r="A108" s="3">
        <v>7976</v>
      </c>
      <c r="B108" s="2">
        <v>16.2</v>
      </c>
      <c r="C108" s="4">
        <f t="shared" si="11"/>
        <v>0</v>
      </c>
      <c r="D108" s="4">
        <f t="shared" si="14"/>
        <v>-0.29565217391304355</v>
      </c>
    </row>
    <row r="109" spans="1:4" x14ac:dyDescent="0.25">
      <c r="A109" s="3">
        <v>8006</v>
      </c>
      <c r="B109" s="2">
        <v>16</v>
      </c>
      <c r="C109" s="4">
        <f t="shared" si="11"/>
        <v>-1.2345679012345623E-2</v>
      </c>
      <c r="D109" s="4">
        <f t="shared" si="14"/>
        <v>-0.23076923076923084</v>
      </c>
    </row>
    <row r="110" spans="1:4" x14ac:dyDescent="0.25">
      <c r="A110" s="3">
        <v>8037</v>
      </c>
      <c r="B110" s="2">
        <v>15.7</v>
      </c>
      <c r="C110" s="4">
        <f t="shared" si="11"/>
        <v>-1.8750000000000044E-2</v>
      </c>
      <c r="D110" s="4">
        <f t="shared" si="14"/>
        <v>-0.19897959183673475</v>
      </c>
    </row>
    <row r="111" spans="1:4" x14ac:dyDescent="0.25">
      <c r="A111" s="3">
        <v>8068</v>
      </c>
      <c r="B111" s="2">
        <v>16</v>
      </c>
      <c r="C111" s="4">
        <f t="shared" si="11"/>
        <v>1.9108280254777066E-2</v>
      </c>
      <c r="D111" s="4">
        <f t="shared" si="14"/>
        <v>-0.11602209944751385</v>
      </c>
    </row>
    <row r="112" spans="1:4" x14ac:dyDescent="0.25">
      <c r="A112" s="3">
        <v>8096</v>
      </c>
      <c r="B112" s="2">
        <v>16</v>
      </c>
      <c r="C112" s="4">
        <f t="shared" si="11"/>
        <v>0</v>
      </c>
      <c r="D112" s="4">
        <f t="shared" si="14"/>
        <v>-9.6045197740112997E-2</v>
      </c>
    </row>
    <row r="113" spans="1:4" x14ac:dyDescent="0.25">
      <c r="A113" s="3">
        <v>8127</v>
      </c>
      <c r="B113" s="2">
        <v>16.100000000000001</v>
      </c>
      <c r="C113" s="4">
        <f t="shared" si="11"/>
        <v>6.2500000000000888E-3</v>
      </c>
      <c r="D113" s="4">
        <f t="shared" si="14"/>
        <v>-5.2941176470588158E-2</v>
      </c>
    </row>
    <row r="114" spans="1:4" x14ac:dyDescent="0.25">
      <c r="A114" s="3">
        <v>8157</v>
      </c>
      <c r="B114" s="2">
        <v>16.600000000000001</v>
      </c>
      <c r="C114" s="4">
        <f t="shared" si="11"/>
        <v>3.105590062111796E-2</v>
      </c>
      <c r="D114" s="4">
        <f t="shared" si="14"/>
        <v>0</v>
      </c>
    </row>
    <row r="115" spans="1:4" x14ac:dyDescent="0.25">
      <c r="A115" s="3">
        <v>8188</v>
      </c>
      <c r="B115" s="2">
        <v>16.600000000000001</v>
      </c>
      <c r="C115" s="4">
        <f t="shared" si="11"/>
        <v>0</v>
      </c>
      <c r="D115" s="4">
        <f t="shared" si="14"/>
        <v>3.105590062111796E-2</v>
      </c>
    </row>
    <row r="116" spans="1:4" x14ac:dyDescent="0.25">
      <c r="A116" s="3">
        <v>8218</v>
      </c>
      <c r="B116" s="2">
        <v>17.100000000000001</v>
      </c>
      <c r="C116" s="4">
        <f t="shared" si="11"/>
        <v>3.0120481927710774E-2</v>
      </c>
      <c r="D116" s="4">
        <f t="shared" si="14"/>
        <v>6.211180124223592E-2</v>
      </c>
    </row>
    <row r="117" spans="1:4" x14ac:dyDescent="0.25">
      <c r="A117" s="3">
        <v>8249</v>
      </c>
      <c r="B117" s="2">
        <v>17</v>
      </c>
      <c r="C117" s="4">
        <f t="shared" si="11"/>
        <v>-5.8479532163743242E-3</v>
      </c>
      <c r="D117" s="4">
        <f t="shared" si="14"/>
        <v>5.5900621118012417E-2</v>
      </c>
    </row>
    <row r="118" spans="1:4" x14ac:dyDescent="0.25">
      <c r="A118" s="3">
        <v>8280</v>
      </c>
      <c r="B118" s="2">
        <v>17.100000000000001</v>
      </c>
      <c r="C118" s="4">
        <f t="shared" si="11"/>
        <v>5.8823529411764497E-3</v>
      </c>
      <c r="D118" s="4">
        <f t="shared" si="14"/>
        <v>6.211180124223592E-2</v>
      </c>
    </row>
    <row r="119" spans="1:4" x14ac:dyDescent="0.25">
      <c r="A119" s="3">
        <v>8310</v>
      </c>
      <c r="B119" s="2">
        <v>17.2</v>
      </c>
      <c r="C119" s="4">
        <f t="shared" si="11"/>
        <v>5.8479532163742132E-3</v>
      </c>
      <c r="D119" s="4">
        <f t="shared" si="14"/>
        <v>6.1728395061728447E-2</v>
      </c>
    </row>
    <row r="120" spans="1:4" x14ac:dyDescent="0.25">
      <c r="A120" s="3">
        <v>8341</v>
      </c>
      <c r="B120" s="2">
        <v>17.3</v>
      </c>
      <c r="C120" s="4">
        <f t="shared" si="11"/>
        <v>5.8139534883721034E-3</v>
      </c>
      <c r="D120" s="4">
        <f t="shared" si="14"/>
        <v>6.7901234567901314E-2</v>
      </c>
    </row>
    <row r="121" spans="1:4" x14ac:dyDescent="0.25">
      <c r="A121" s="3">
        <v>8371</v>
      </c>
      <c r="B121" s="2">
        <v>17.3</v>
      </c>
      <c r="C121" s="4">
        <f t="shared" si="11"/>
        <v>0</v>
      </c>
      <c r="D121" s="4">
        <f t="shared" si="14"/>
        <v>8.1250000000000044E-2</v>
      </c>
    </row>
    <row r="122" spans="1:4" x14ac:dyDescent="0.25">
      <c r="A122" s="3">
        <v>8402</v>
      </c>
      <c r="B122" s="2">
        <v>17.600000000000001</v>
      </c>
      <c r="C122" s="4">
        <f t="shared" si="11"/>
        <v>1.7341040462427681E-2</v>
      </c>
      <c r="D122" s="4">
        <f t="shared" si="14"/>
        <v>0.12101910828025497</v>
      </c>
    </row>
    <row r="123" spans="1:4" x14ac:dyDescent="0.25">
      <c r="A123" s="3">
        <v>8433</v>
      </c>
      <c r="B123" s="2">
        <v>17.8</v>
      </c>
      <c r="C123" s="4">
        <f t="shared" si="11"/>
        <v>1.1363636363636243E-2</v>
      </c>
      <c r="D123" s="4">
        <f t="shared" si="14"/>
        <v>0.11250000000000004</v>
      </c>
    </row>
    <row r="124" spans="1:4" x14ac:dyDescent="0.25">
      <c r="A124" s="3">
        <v>8461</v>
      </c>
      <c r="B124" s="2">
        <v>18</v>
      </c>
      <c r="C124" s="4">
        <f t="shared" si="11"/>
        <v>1.1235955056179803E-2</v>
      </c>
      <c r="D124" s="4">
        <f t="shared" si="14"/>
        <v>0.125</v>
      </c>
    </row>
    <row r="125" spans="1:4" x14ac:dyDescent="0.25">
      <c r="A125" s="3">
        <v>8492</v>
      </c>
      <c r="B125" s="2">
        <v>17.899999999999999</v>
      </c>
      <c r="C125" s="4">
        <f t="shared" si="11"/>
        <v>-5.5555555555556468E-3</v>
      </c>
      <c r="D125" s="4">
        <f t="shared" si="14"/>
        <v>0.11180124223602461</v>
      </c>
    </row>
    <row r="126" spans="1:4" x14ac:dyDescent="0.25">
      <c r="A126" s="3">
        <v>8522</v>
      </c>
      <c r="B126" s="2">
        <v>17.5</v>
      </c>
      <c r="C126" s="4">
        <f t="shared" si="11"/>
        <v>-2.2346368715083775E-2</v>
      </c>
      <c r="D126" s="4">
        <f t="shared" si="14"/>
        <v>5.4216867469879526E-2</v>
      </c>
    </row>
    <row r="127" spans="1:4" x14ac:dyDescent="0.25">
      <c r="A127" s="3">
        <v>8553</v>
      </c>
      <c r="B127" s="2">
        <v>17.3</v>
      </c>
      <c r="C127" s="4">
        <f t="shared" si="11"/>
        <v>-1.1428571428571344E-2</v>
      </c>
      <c r="D127" s="4">
        <f t="shared" si="14"/>
        <v>4.2168674698795039E-2</v>
      </c>
    </row>
    <row r="128" spans="1:4" x14ac:dyDescent="0.25">
      <c r="A128" s="3">
        <v>8583</v>
      </c>
      <c r="B128" s="2">
        <v>17</v>
      </c>
      <c r="C128" s="4">
        <f t="shared" si="11"/>
        <v>-1.7341040462427793E-2</v>
      </c>
      <c r="D128" s="4">
        <f t="shared" si="14"/>
        <v>-5.8479532163743242E-3</v>
      </c>
    </row>
    <row r="129" spans="1:4" x14ac:dyDescent="0.25">
      <c r="A129" s="3">
        <v>8614</v>
      </c>
      <c r="B129" s="2">
        <v>16.899999999999999</v>
      </c>
      <c r="C129" s="4">
        <f t="shared" si="11"/>
        <v>-5.8823529411765607E-3</v>
      </c>
      <c r="D129" s="4">
        <f t="shared" si="14"/>
        <v>-5.8823529411765607E-3</v>
      </c>
    </row>
    <row r="130" spans="1:4" x14ac:dyDescent="0.25">
      <c r="A130" s="3">
        <v>8645</v>
      </c>
      <c r="B130" s="2">
        <v>17.2</v>
      </c>
      <c r="C130" s="4">
        <f t="shared" si="11"/>
        <v>1.7751479289940919E-2</v>
      </c>
      <c r="D130" s="4">
        <f t="shared" si="14"/>
        <v>5.8479532163742132E-3</v>
      </c>
    </row>
    <row r="131" spans="1:4" x14ac:dyDescent="0.25">
      <c r="A131" s="3">
        <v>8675</v>
      </c>
      <c r="B131" s="2">
        <v>17.100000000000001</v>
      </c>
      <c r="C131" s="4">
        <f t="shared" si="11"/>
        <v>-5.8139534883719923E-3</v>
      </c>
      <c r="D131" s="4">
        <f t="shared" si="14"/>
        <v>-5.8139534883719923E-3</v>
      </c>
    </row>
    <row r="132" spans="1:4" x14ac:dyDescent="0.25">
      <c r="A132" s="3">
        <v>8706</v>
      </c>
      <c r="B132" s="2">
        <v>17</v>
      </c>
      <c r="C132" s="4">
        <f t="shared" ref="C132:C195" si="15">B132/B131-1</f>
        <v>-5.8479532163743242E-3</v>
      </c>
      <c r="D132" s="4">
        <f t="shared" si="14"/>
        <v>-1.7341040462427793E-2</v>
      </c>
    </row>
    <row r="133" spans="1:4" x14ac:dyDescent="0.25">
      <c r="A133" s="3">
        <v>8736</v>
      </c>
      <c r="B133" s="2">
        <v>16.899999999999999</v>
      </c>
      <c r="C133" s="4">
        <f t="shared" si="15"/>
        <v>-5.8823529411765607E-3</v>
      </c>
      <c r="D133" s="4">
        <f t="shared" si="14"/>
        <v>-2.3121387283237094E-2</v>
      </c>
    </row>
    <row r="134" spans="1:4" x14ac:dyDescent="0.25">
      <c r="A134" s="3">
        <v>8767</v>
      </c>
      <c r="B134" s="2">
        <v>17.2</v>
      </c>
      <c r="C134" s="4">
        <f t="shared" si="15"/>
        <v>1.7751479289940919E-2</v>
      </c>
      <c r="D134" s="4">
        <f t="shared" si="14"/>
        <v>-2.2727272727272818E-2</v>
      </c>
    </row>
    <row r="135" spans="1:4" x14ac:dyDescent="0.25">
      <c r="A135" s="3">
        <v>8798</v>
      </c>
      <c r="B135" s="2">
        <v>17.2</v>
      </c>
      <c r="C135" s="4">
        <f t="shared" si="15"/>
        <v>0</v>
      </c>
      <c r="D135" s="4">
        <f t="shared" si="14"/>
        <v>-3.3707865168539408E-2</v>
      </c>
    </row>
    <row r="136" spans="1:4" x14ac:dyDescent="0.25">
      <c r="A136" s="3">
        <v>8827</v>
      </c>
      <c r="B136" s="2">
        <v>17</v>
      </c>
      <c r="C136" s="4">
        <f t="shared" si="15"/>
        <v>-1.1627906976744096E-2</v>
      </c>
      <c r="D136" s="4">
        <f t="shared" si="14"/>
        <v>-5.555555555555558E-2</v>
      </c>
    </row>
    <row r="137" spans="1:4" x14ac:dyDescent="0.25">
      <c r="A137" s="3">
        <v>8858</v>
      </c>
      <c r="B137" s="2">
        <v>16.7</v>
      </c>
      <c r="C137" s="4">
        <f t="shared" si="15"/>
        <v>-1.764705882352946E-2</v>
      </c>
      <c r="D137" s="4">
        <f t="shared" si="14"/>
        <v>-6.7039106145251326E-2</v>
      </c>
    </row>
    <row r="138" spans="1:4" x14ac:dyDescent="0.25">
      <c r="A138" s="3">
        <v>8888</v>
      </c>
      <c r="B138" s="2">
        <v>16.5</v>
      </c>
      <c r="C138" s="4">
        <f t="shared" si="15"/>
        <v>-1.19760479041916E-2</v>
      </c>
      <c r="D138" s="4">
        <f t="shared" si="14"/>
        <v>-5.7142857142857162E-2</v>
      </c>
    </row>
    <row r="139" spans="1:4" x14ac:dyDescent="0.25">
      <c r="A139" s="3">
        <v>8919</v>
      </c>
      <c r="B139" s="2">
        <v>16.399999999999999</v>
      </c>
      <c r="C139" s="4">
        <f t="shared" si="15"/>
        <v>-6.0606060606060996E-3</v>
      </c>
      <c r="D139" s="4">
        <f t="shared" si="14"/>
        <v>-5.2023121387283378E-2</v>
      </c>
    </row>
    <row r="140" spans="1:4" x14ac:dyDescent="0.25">
      <c r="A140" s="3">
        <v>8949</v>
      </c>
      <c r="B140" s="2">
        <v>16.5</v>
      </c>
      <c r="C140" s="4">
        <f t="shared" si="15"/>
        <v>6.0975609756097615E-3</v>
      </c>
      <c r="D140" s="4">
        <f t="shared" si="14"/>
        <v>-2.9411764705882359E-2</v>
      </c>
    </row>
    <row r="141" spans="1:4" x14ac:dyDescent="0.25">
      <c r="A141" s="3">
        <v>8980</v>
      </c>
      <c r="B141" s="2">
        <v>16.7</v>
      </c>
      <c r="C141" s="4">
        <f t="shared" si="15"/>
        <v>1.2121212121211977E-2</v>
      </c>
      <c r="D141" s="4">
        <f t="shared" si="14"/>
        <v>-1.1834319526627168E-2</v>
      </c>
    </row>
    <row r="142" spans="1:4" x14ac:dyDescent="0.25">
      <c r="A142" s="3">
        <v>9011</v>
      </c>
      <c r="B142" s="2">
        <v>16.7</v>
      </c>
      <c r="C142" s="4">
        <f t="shared" si="15"/>
        <v>0</v>
      </c>
      <c r="D142" s="4">
        <f t="shared" si="14"/>
        <v>-2.9069767441860517E-2</v>
      </c>
    </row>
    <row r="143" spans="1:4" x14ac:dyDescent="0.25">
      <c r="A143" s="3">
        <v>9041</v>
      </c>
      <c r="B143" s="2">
        <v>16.899999999999999</v>
      </c>
      <c r="C143" s="4">
        <f t="shared" si="15"/>
        <v>1.1976047904191489E-2</v>
      </c>
      <c r="D143" s="4">
        <f t="shared" ref="D143:D206" si="16">B143/B131-1</f>
        <v>-1.1695906432748648E-2</v>
      </c>
    </row>
    <row r="144" spans="1:4" x14ac:dyDescent="0.25">
      <c r="A144" s="3">
        <v>9072</v>
      </c>
      <c r="B144" s="2">
        <v>17.100000000000001</v>
      </c>
      <c r="C144" s="4">
        <f t="shared" si="15"/>
        <v>1.1834319526627279E-2</v>
      </c>
      <c r="D144" s="4">
        <f t="shared" si="16"/>
        <v>5.8823529411764497E-3</v>
      </c>
    </row>
    <row r="145" spans="1:4" x14ac:dyDescent="0.25">
      <c r="A145" s="3">
        <v>9102</v>
      </c>
      <c r="B145" s="2">
        <v>17.5</v>
      </c>
      <c r="C145" s="4">
        <f t="shared" si="15"/>
        <v>2.3391812865497075E-2</v>
      </c>
      <c r="D145" s="4">
        <f t="shared" si="16"/>
        <v>3.5502958579881838E-2</v>
      </c>
    </row>
    <row r="146" spans="1:4" x14ac:dyDescent="0.25">
      <c r="A146" s="3">
        <v>9133</v>
      </c>
      <c r="B146" s="2">
        <v>17.7</v>
      </c>
      <c r="C146" s="4">
        <f t="shared" si="15"/>
        <v>1.1428571428571344E-2</v>
      </c>
      <c r="D146" s="4">
        <f t="shared" si="16"/>
        <v>2.9069767441860517E-2</v>
      </c>
    </row>
    <row r="147" spans="1:4" x14ac:dyDescent="0.25">
      <c r="A147" s="3">
        <v>9164</v>
      </c>
      <c r="B147" s="2">
        <v>17.899999999999999</v>
      </c>
      <c r="C147" s="4">
        <f t="shared" si="15"/>
        <v>1.1299435028248483E-2</v>
      </c>
      <c r="D147" s="4">
        <f t="shared" si="16"/>
        <v>4.0697674418604501E-2</v>
      </c>
    </row>
    <row r="148" spans="1:4" x14ac:dyDescent="0.25">
      <c r="A148" s="3">
        <v>9192</v>
      </c>
      <c r="B148" s="2">
        <v>17.899999999999999</v>
      </c>
      <c r="C148" s="4">
        <f t="shared" si="15"/>
        <v>0</v>
      </c>
      <c r="D148" s="4">
        <f t="shared" si="16"/>
        <v>5.2941176470588047E-2</v>
      </c>
    </row>
    <row r="149" spans="1:4" x14ac:dyDescent="0.25">
      <c r="A149" s="3">
        <v>9223</v>
      </c>
      <c r="B149" s="2">
        <v>17.5</v>
      </c>
      <c r="C149" s="4">
        <f t="shared" si="15"/>
        <v>-2.2346368715083775E-2</v>
      </c>
      <c r="D149" s="4">
        <f t="shared" si="16"/>
        <v>4.7904191616766401E-2</v>
      </c>
    </row>
    <row r="150" spans="1:4" x14ac:dyDescent="0.25">
      <c r="A150" s="3">
        <v>9253</v>
      </c>
      <c r="B150" s="2">
        <v>17.5</v>
      </c>
      <c r="C150" s="4">
        <f t="shared" si="15"/>
        <v>0</v>
      </c>
      <c r="D150" s="4">
        <f t="shared" si="16"/>
        <v>6.0606060606060552E-2</v>
      </c>
    </row>
    <row r="151" spans="1:4" x14ac:dyDescent="0.25">
      <c r="A151" s="3">
        <v>9284</v>
      </c>
      <c r="B151" s="2">
        <v>17.7</v>
      </c>
      <c r="C151" s="4">
        <f t="shared" si="15"/>
        <v>1.1428571428571344E-2</v>
      </c>
      <c r="D151" s="4">
        <f t="shared" si="16"/>
        <v>7.92682926829269E-2</v>
      </c>
    </row>
    <row r="152" spans="1:4" x14ac:dyDescent="0.25">
      <c r="A152" s="3">
        <v>9314</v>
      </c>
      <c r="B152" s="2">
        <v>18</v>
      </c>
      <c r="C152" s="4">
        <f t="shared" si="15"/>
        <v>1.6949152542372836E-2</v>
      </c>
      <c r="D152" s="4">
        <f t="shared" si="16"/>
        <v>9.0909090909090828E-2</v>
      </c>
    </row>
    <row r="153" spans="1:4" x14ac:dyDescent="0.25">
      <c r="A153" s="3">
        <v>9345</v>
      </c>
      <c r="B153" s="2">
        <v>17.899999999999999</v>
      </c>
      <c r="C153" s="4">
        <f t="shared" si="15"/>
        <v>-5.5555555555556468E-3</v>
      </c>
      <c r="D153" s="4">
        <f t="shared" si="16"/>
        <v>7.1856287425149601E-2</v>
      </c>
    </row>
    <row r="154" spans="1:4" x14ac:dyDescent="0.25">
      <c r="A154" s="3">
        <v>9376</v>
      </c>
      <c r="B154" s="2">
        <v>17.8</v>
      </c>
      <c r="C154" s="4">
        <f t="shared" si="15"/>
        <v>-5.5865921787707773E-3</v>
      </c>
      <c r="D154" s="4">
        <f t="shared" si="16"/>
        <v>6.5868263473054078E-2</v>
      </c>
    </row>
    <row r="155" spans="1:4" x14ac:dyDescent="0.25">
      <c r="A155" s="3">
        <v>9406</v>
      </c>
      <c r="B155" s="2">
        <v>17.8</v>
      </c>
      <c r="C155" s="4">
        <f t="shared" si="15"/>
        <v>0</v>
      </c>
      <c r="D155" s="4">
        <f t="shared" si="16"/>
        <v>5.3254437869822535E-2</v>
      </c>
    </row>
    <row r="156" spans="1:4" x14ac:dyDescent="0.25">
      <c r="A156" s="3">
        <v>9437</v>
      </c>
      <c r="B156" s="2">
        <v>18</v>
      </c>
      <c r="C156" s="4">
        <f t="shared" si="15"/>
        <v>1.1235955056179803E-2</v>
      </c>
      <c r="D156" s="4">
        <f t="shared" si="16"/>
        <v>5.2631578947368363E-2</v>
      </c>
    </row>
    <row r="157" spans="1:4" x14ac:dyDescent="0.25">
      <c r="A157" s="3">
        <v>9467</v>
      </c>
      <c r="B157" s="2">
        <v>17.8</v>
      </c>
      <c r="C157" s="4">
        <f t="shared" si="15"/>
        <v>-1.1111111111111072E-2</v>
      </c>
      <c r="D157" s="4">
        <f t="shared" si="16"/>
        <v>1.7142857142857126E-2</v>
      </c>
    </row>
    <row r="158" spans="1:4" x14ac:dyDescent="0.25">
      <c r="A158" s="3">
        <v>9498</v>
      </c>
      <c r="B158" s="2">
        <v>17.8</v>
      </c>
      <c r="C158" s="4">
        <f t="shared" si="15"/>
        <v>0</v>
      </c>
      <c r="D158" s="4">
        <f t="shared" si="16"/>
        <v>5.6497175141243527E-3</v>
      </c>
    </row>
    <row r="159" spans="1:4" x14ac:dyDescent="0.25">
      <c r="A159" s="3">
        <v>9529</v>
      </c>
      <c r="B159" s="2">
        <v>17.600000000000001</v>
      </c>
      <c r="C159" s="4">
        <f t="shared" si="15"/>
        <v>-1.1235955056179692E-2</v>
      </c>
      <c r="D159" s="4">
        <f t="shared" si="16"/>
        <v>-1.6759776536312665E-2</v>
      </c>
    </row>
    <row r="160" spans="1:4" x14ac:dyDescent="0.25">
      <c r="A160" s="3">
        <v>9557</v>
      </c>
      <c r="B160" s="2">
        <v>17.3</v>
      </c>
      <c r="C160" s="4">
        <f t="shared" si="15"/>
        <v>-1.7045454545454586E-2</v>
      </c>
      <c r="D160" s="4">
        <f t="shared" si="16"/>
        <v>-3.3519553072625552E-2</v>
      </c>
    </row>
    <row r="161" spans="1:4" x14ac:dyDescent="0.25">
      <c r="A161" s="3">
        <v>9588</v>
      </c>
      <c r="B161" s="2">
        <v>17.3</v>
      </c>
      <c r="C161" s="4">
        <f t="shared" si="15"/>
        <v>0</v>
      </c>
      <c r="D161" s="4">
        <f t="shared" si="16"/>
        <v>-1.1428571428571344E-2</v>
      </c>
    </row>
    <row r="162" spans="1:4" x14ac:dyDescent="0.25">
      <c r="A162" s="3">
        <v>9618</v>
      </c>
      <c r="B162" s="2">
        <v>17.3</v>
      </c>
      <c r="C162" s="4">
        <f t="shared" si="15"/>
        <v>0</v>
      </c>
      <c r="D162" s="4">
        <f t="shared" si="16"/>
        <v>-1.1428571428571344E-2</v>
      </c>
    </row>
    <row r="163" spans="1:4" x14ac:dyDescent="0.25">
      <c r="A163" s="3">
        <v>9649</v>
      </c>
      <c r="B163" s="2">
        <v>17.3</v>
      </c>
      <c r="C163" s="4">
        <f t="shared" si="15"/>
        <v>0</v>
      </c>
      <c r="D163" s="4">
        <f t="shared" si="16"/>
        <v>-2.2598870056497078E-2</v>
      </c>
    </row>
    <row r="164" spans="1:4" x14ac:dyDescent="0.25">
      <c r="A164" s="3">
        <v>9679</v>
      </c>
      <c r="B164" s="2">
        <v>17.100000000000001</v>
      </c>
      <c r="C164" s="4">
        <f t="shared" si="15"/>
        <v>-1.1560693641618491E-2</v>
      </c>
      <c r="D164" s="4">
        <f t="shared" si="16"/>
        <v>-4.9999999999999933E-2</v>
      </c>
    </row>
    <row r="165" spans="1:4" x14ac:dyDescent="0.25">
      <c r="A165" s="3">
        <v>9710</v>
      </c>
      <c r="B165" s="2">
        <v>17.100000000000001</v>
      </c>
      <c r="C165" s="4">
        <f t="shared" si="15"/>
        <v>0</v>
      </c>
      <c r="D165" s="4">
        <f t="shared" si="16"/>
        <v>-4.469273743016744E-2</v>
      </c>
    </row>
    <row r="166" spans="1:4" x14ac:dyDescent="0.25">
      <c r="A166" s="3">
        <v>9741</v>
      </c>
      <c r="B166" s="2">
        <v>17.2</v>
      </c>
      <c r="C166" s="4">
        <f t="shared" si="15"/>
        <v>5.8479532163742132E-3</v>
      </c>
      <c r="D166" s="4">
        <f t="shared" si="16"/>
        <v>-3.3707865168539408E-2</v>
      </c>
    </row>
    <row r="167" spans="1:4" x14ac:dyDescent="0.25">
      <c r="A167" s="3">
        <v>9771</v>
      </c>
      <c r="B167" s="2">
        <v>17.100000000000001</v>
      </c>
      <c r="C167" s="4">
        <f t="shared" si="15"/>
        <v>-5.8139534883719923E-3</v>
      </c>
      <c r="D167" s="4">
        <f t="shared" si="16"/>
        <v>-3.9325842696629199E-2</v>
      </c>
    </row>
    <row r="168" spans="1:4" x14ac:dyDescent="0.25">
      <c r="A168" s="3">
        <v>9802</v>
      </c>
      <c r="B168" s="2">
        <v>17</v>
      </c>
      <c r="C168" s="4">
        <f t="shared" si="15"/>
        <v>-5.8479532163743242E-3</v>
      </c>
      <c r="D168" s="4">
        <f t="shared" si="16"/>
        <v>-5.555555555555558E-2</v>
      </c>
    </row>
    <row r="169" spans="1:4" x14ac:dyDescent="0.25">
      <c r="A169" s="3">
        <v>9832</v>
      </c>
      <c r="B169" s="2">
        <v>16.899999999999999</v>
      </c>
      <c r="C169" s="4">
        <f t="shared" si="15"/>
        <v>-5.8823529411765607E-3</v>
      </c>
      <c r="D169" s="4">
        <f t="shared" si="16"/>
        <v>-5.0561797752809112E-2</v>
      </c>
    </row>
    <row r="170" spans="1:4" x14ac:dyDescent="0.25">
      <c r="A170" s="3">
        <v>9863</v>
      </c>
      <c r="B170" s="2">
        <v>16.399999999999999</v>
      </c>
      <c r="C170" s="4">
        <f t="shared" si="15"/>
        <v>-2.9585798816568087E-2</v>
      </c>
      <c r="D170" s="4">
        <f t="shared" si="16"/>
        <v>-7.8651685393258508E-2</v>
      </c>
    </row>
    <row r="171" spans="1:4" x14ac:dyDescent="0.25">
      <c r="A171" s="3">
        <v>9894</v>
      </c>
      <c r="B171" s="2">
        <v>16.600000000000001</v>
      </c>
      <c r="C171" s="4">
        <f t="shared" si="15"/>
        <v>1.2195121951219745E-2</v>
      </c>
      <c r="D171" s="4">
        <f t="shared" si="16"/>
        <v>-5.6818181818181768E-2</v>
      </c>
    </row>
    <row r="172" spans="1:4" x14ac:dyDescent="0.25">
      <c r="A172" s="3">
        <v>9922</v>
      </c>
      <c r="B172" s="2">
        <v>16.5</v>
      </c>
      <c r="C172" s="4">
        <f t="shared" si="15"/>
        <v>-6.0240963855422436E-3</v>
      </c>
      <c r="D172" s="4">
        <f t="shared" si="16"/>
        <v>-4.6242774566474076E-2</v>
      </c>
    </row>
    <row r="173" spans="1:4" x14ac:dyDescent="0.25">
      <c r="A173" s="3">
        <v>9953</v>
      </c>
      <c r="B173" s="2">
        <v>16.3</v>
      </c>
      <c r="C173" s="4">
        <f t="shared" si="15"/>
        <v>-1.2121212121212088E-2</v>
      </c>
      <c r="D173" s="4">
        <f t="shared" si="16"/>
        <v>-5.7803468208092457E-2</v>
      </c>
    </row>
    <row r="174" spans="1:4" x14ac:dyDescent="0.25">
      <c r="A174" s="3">
        <v>9983</v>
      </c>
      <c r="B174" s="2">
        <v>16.2</v>
      </c>
      <c r="C174" s="4">
        <f t="shared" si="15"/>
        <v>-6.1349693251534498E-3</v>
      </c>
      <c r="D174" s="4">
        <f t="shared" si="16"/>
        <v>-6.3583815028901869E-2</v>
      </c>
    </row>
    <row r="175" spans="1:4" x14ac:dyDescent="0.25">
      <c r="A175" s="3">
        <v>10014</v>
      </c>
      <c r="B175" s="2">
        <v>16.2</v>
      </c>
      <c r="C175" s="4">
        <f t="shared" si="15"/>
        <v>0</v>
      </c>
      <c r="D175" s="4">
        <f t="shared" si="16"/>
        <v>-6.3583815028901869E-2</v>
      </c>
    </row>
    <row r="176" spans="1:4" x14ac:dyDescent="0.25">
      <c r="A176" s="3">
        <v>10044</v>
      </c>
      <c r="B176" s="2">
        <v>16.2</v>
      </c>
      <c r="C176" s="4">
        <f t="shared" si="15"/>
        <v>0</v>
      </c>
      <c r="D176" s="4">
        <f t="shared" si="16"/>
        <v>-5.2631578947368585E-2</v>
      </c>
    </row>
    <row r="177" spans="1:4" x14ac:dyDescent="0.25">
      <c r="A177" s="3">
        <v>10075</v>
      </c>
      <c r="B177" s="2">
        <v>16.399999999999999</v>
      </c>
      <c r="C177" s="4">
        <f t="shared" si="15"/>
        <v>1.2345679012345734E-2</v>
      </c>
      <c r="D177" s="4">
        <f t="shared" si="16"/>
        <v>-4.0935672514620047E-2</v>
      </c>
    </row>
    <row r="178" spans="1:4" x14ac:dyDescent="0.25">
      <c r="A178" s="3">
        <v>10106</v>
      </c>
      <c r="B178" s="2">
        <v>16.600000000000001</v>
      </c>
      <c r="C178" s="4">
        <f t="shared" si="15"/>
        <v>1.2195121951219745E-2</v>
      </c>
      <c r="D178" s="4">
        <f t="shared" si="16"/>
        <v>-3.4883720930232398E-2</v>
      </c>
    </row>
    <row r="179" spans="1:4" x14ac:dyDescent="0.25">
      <c r="A179" s="3">
        <v>10136</v>
      </c>
      <c r="B179" s="2">
        <v>16.7</v>
      </c>
      <c r="C179" s="4">
        <f t="shared" si="15"/>
        <v>6.0240963855420215E-3</v>
      </c>
      <c r="D179" s="4">
        <f t="shared" si="16"/>
        <v>-2.3391812865497186E-2</v>
      </c>
    </row>
    <row r="180" spans="1:4" x14ac:dyDescent="0.25">
      <c r="A180" s="3">
        <v>10167</v>
      </c>
      <c r="B180" s="2">
        <v>16.600000000000001</v>
      </c>
      <c r="C180" s="4">
        <f t="shared" si="15"/>
        <v>-5.9880239520956335E-3</v>
      </c>
      <c r="D180" s="4">
        <f t="shared" si="16"/>
        <v>-2.3529411764705799E-2</v>
      </c>
    </row>
    <row r="181" spans="1:4" x14ac:dyDescent="0.25">
      <c r="A181" s="3">
        <v>10197</v>
      </c>
      <c r="B181" s="2">
        <v>16.600000000000001</v>
      </c>
      <c r="C181" s="4">
        <f t="shared" si="15"/>
        <v>0</v>
      </c>
      <c r="D181" s="4">
        <f t="shared" si="16"/>
        <v>-1.7751479289940697E-2</v>
      </c>
    </row>
    <row r="182" spans="1:4" x14ac:dyDescent="0.25">
      <c r="A182" s="3">
        <v>10228</v>
      </c>
      <c r="B182" s="2">
        <v>16.600000000000001</v>
      </c>
      <c r="C182" s="4">
        <f t="shared" si="15"/>
        <v>0</v>
      </c>
      <c r="D182" s="4">
        <f t="shared" si="16"/>
        <v>1.2195121951219745E-2</v>
      </c>
    </row>
    <row r="183" spans="1:4" x14ac:dyDescent="0.25">
      <c r="A183" s="3">
        <v>10259</v>
      </c>
      <c r="B183" s="2">
        <v>16.5</v>
      </c>
      <c r="C183" s="4">
        <f t="shared" si="15"/>
        <v>-6.0240963855422436E-3</v>
      </c>
      <c r="D183" s="4">
        <f t="shared" si="16"/>
        <v>-6.0240963855422436E-3</v>
      </c>
    </row>
    <row r="184" spans="1:4" x14ac:dyDescent="0.25">
      <c r="A184" s="3">
        <v>10288</v>
      </c>
      <c r="B184" s="2">
        <v>16.5</v>
      </c>
      <c r="C184" s="4">
        <f t="shared" si="15"/>
        <v>0</v>
      </c>
      <c r="D184" s="4">
        <f t="shared" si="16"/>
        <v>0</v>
      </c>
    </row>
    <row r="185" spans="1:4" x14ac:dyDescent="0.25">
      <c r="A185" s="3">
        <v>10319</v>
      </c>
      <c r="B185" s="2">
        <v>16.7</v>
      </c>
      <c r="C185" s="4">
        <f t="shared" si="15"/>
        <v>1.2121212121211977E-2</v>
      </c>
      <c r="D185" s="4">
        <f t="shared" si="16"/>
        <v>2.4539877300613355E-2</v>
      </c>
    </row>
    <row r="186" spans="1:4" x14ac:dyDescent="0.25">
      <c r="A186" s="3">
        <v>10349</v>
      </c>
      <c r="B186" s="2">
        <v>16.8</v>
      </c>
      <c r="C186" s="4">
        <f t="shared" si="15"/>
        <v>5.9880239520959666E-3</v>
      </c>
      <c r="D186" s="4">
        <f t="shared" si="16"/>
        <v>3.7037037037037202E-2</v>
      </c>
    </row>
    <row r="187" spans="1:4" x14ac:dyDescent="0.25">
      <c r="A187" s="3">
        <v>10380</v>
      </c>
      <c r="B187" s="2">
        <v>16.7</v>
      </c>
      <c r="C187" s="4">
        <f t="shared" si="15"/>
        <v>-5.9523809523810423E-3</v>
      </c>
      <c r="D187" s="4">
        <f t="shared" si="16"/>
        <v>3.0864197530864113E-2</v>
      </c>
    </row>
    <row r="188" spans="1:4" x14ac:dyDescent="0.25">
      <c r="A188" s="3">
        <v>10410</v>
      </c>
      <c r="B188" s="2">
        <v>16.8</v>
      </c>
      <c r="C188" s="4">
        <f t="shared" si="15"/>
        <v>5.9880239520959666E-3</v>
      </c>
      <c r="D188" s="4">
        <f t="shared" si="16"/>
        <v>3.7037037037037202E-2</v>
      </c>
    </row>
    <row r="189" spans="1:4" x14ac:dyDescent="0.25">
      <c r="A189" s="3">
        <v>10441</v>
      </c>
      <c r="B189" s="2">
        <v>16.8</v>
      </c>
      <c r="C189" s="4">
        <f t="shared" si="15"/>
        <v>0</v>
      </c>
      <c r="D189" s="4">
        <f t="shared" si="16"/>
        <v>2.4390243902439046E-2</v>
      </c>
    </row>
    <row r="190" spans="1:4" x14ac:dyDescent="0.25">
      <c r="A190" s="3">
        <v>10472</v>
      </c>
      <c r="B190" s="2">
        <v>17</v>
      </c>
      <c r="C190" s="4">
        <f t="shared" si="15"/>
        <v>1.1904761904761862E-2</v>
      </c>
      <c r="D190" s="4">
        <f t="shared" si="16"/>
        <v>2.409638554216853E-2</v>
      </c>
    </row>
    <row r="191" spans="1:4" x14ac:dyDescent="0.25">
      <c r="A191" s="3">
        <v>10502</v>
      </c>
      <c r="B191" s="2">
        <v>16.7</v>
      </c>
      <c r="C191" s="4">
        <f t="shared" si="15"/>
        <v>-1.764705882352946E-2</v>
      </c>
      <c r="D191" s="4">
        <f t="shared" si="16"/>
        <v>0</v>
      </c>
    </row>
    <row r="192" spans="1:4" x14ac:dyDescent="0.25">
      <c r="A192" s="3">
        <v>10533</v>
      </c>
      <c r="B192" s="2">
        <v>16.5</v>
      </c>
      <c r="C192" s="4">
        <f t="shared" si="15"/>
        <v>-1.19760479041916E-2</v>
      </c>
      <c r="D192" s="4">
        <f t="shared" si="16"/>
        <v>-6.0240963855422436E-3</v>
      </c>
    </row>
    <row r="193" spans="1:4" x14ac:dyDescent="0.25">
      <c r="A193" s="3">
        <v>10563</v>
      </c>
      <c r="B193" s="2">
        <v>16.5</v>
      </c>
      <c r="C193" s="4">
        <f t="shared" si="15"/>
        <v>0</v>
      </c>
      <c r="D193" s="4">
        <f t="shared" si="16"/>
        <v>-6.0240963855422436E-3</v>
      </c>
    </row>
    <row r="194" spans="1:4" x14ac:dyDescent="0.25">
      <c r="A194" s="3">
        <v>10594</v>
      </c>
      <c r="B194" s="2">
        <v>16.5</v>
      </c>
      <c r="C194" s="4">
        <f t="shared" si="15"/>
        <v>0</v>
      </c>
      <c r="D194" s="4">
        <f t="shared" si="16"/>
        <v>-6.0240963855422436E-3</v>
      </c>
    </row>
    <row r="195" spans="1:4" x14ac:dyDescent="0.25">
      <c r="A195" s="3">
        <v>10625</v>
      </c>
      <c r="B195" s="2">
        <v>16.399999999999999</v>
      </c>
      <c r="C195" s="4">
        <f t="shared" si="15"/>
        <v>-6.0606060606060996E-3</v>
      </c>
      <c r="D195" s="4">
        <f t="shared" si="16"/>
        <v>-6.0606060606060996E-3</v>
      </c>
    </row>
    <row r="196" spans="1:4" x14ac:dyDescent="0.25">
      <c r="A196" s="3">
        <v>10653</v>
      </c>
      <c r="B196" s="2">
        <v>16.600000000000001</v>
      </c>
      <c r="C196" s="4">
        <f t="shared" ref="C196:C259" si="17">B196/B195-1</f>
        <v>1.2195121951219745E-2</v>
      </c>
      <c r="D196" s="4">
        <f t="shared" si="16"/>
        <v>6.0606060606060996E-3</v>
      </c>
    </row>
    <row r="197" spans="1:4" x14ac:dyDescent="0.25">
      <c r="A197" s="3">
        <v>10684</v>
      </c>
      <c r="B197" s="2">
        <v>16.5</v>
      </c>
      <c r="C197" s="4">
        <f t="shared" si="17"/>
        <v>-6.0240963855422436E-3</v>
      </c>
      <c r="D197" s="4">
        <f t="shared" si="16"/>
        <v>-1.19760479041916E-2</v>
      </c>
    </row>
    <row r="198" spans="1:4" x14ac:dyDescent="0.25">
      <c r="A198" s="3">
        <v>10714</v>
      </c>
      <c r="B198" s="2">
        <v>16.3</v>
      </c>
      <c r="C198" s="4">
        <f t="shared" si="17"/>
        <v>-1.2121212121212088E-2</v>
      </c>
      <c r="D198" s="4">
        <f t="shared" si="16"/>
        <v>-2.9761904761904767E-2</v>
      </c>
    </row>
    <row r="199" spans="1:4" x14ac:dyDescent="0.25">
      <c r="A199" s="3">
        <v>10745</v>
      </c>
      <c r="B199" s="2">
        <v>16.399999999999999</v>
      </c>
      <c r="C199" s="4">
        <f t="shared" si="17"/>
        <v>6.1349693251533388E-3</v>
      </c>
      <c r="D199" s="4">
        <f t="shared" si="16"/>
        <v>-1.7964071856287456E-2</v>
      </c>
    </row>
    <row r="200" spans="1:4" x14ac:dyDescent="0.25">
      <c r="A200" s="3">
        <v>10775</v>
      </c>
      <c r="B200" s="2">
        <v>16.600000000000001</v>
      </c>
      <c r="C200" s="4">
        <f t="shared" si="17"/>
        <v>1.2195121951219745E-2</v>
      </c>
      <c r="D200" s="4">
        <f t="shared" si="16"/>
        <v>-1.1904761904761862E-2</v>
      </c>
    </row>
    <row r="201" spans="1:4" x14ac:dyDescent="0.25">
      <c r="A201" s="3">
        <v>10806</v>
      </c>
      <c r="B201" s="2">
        <v>16.600000000000001</v>
      </c>
      <c r="C201" s="4">
        <f t="shared" si="17"/>
        <v>0</v>
      </c>
      <c r="D201" s="4">
        <f t="shared" si="16"/>
        <v>-1.1904761904761862E-2</v>
      </c>
    </row>
    <row r="202" spans="1:4" x14ac:dyDescent="0.25">
      <c r="A202" s="3">
        <v>10837</v>
      </c>
      <c r="B202" s="2">
        <v>16.600000000000001</v>
      </c>
      <c r="C202" s="4">
        <f t="shared" si="17"/>
        <v>0</v>
      </c>
      <c r="D202" s="4">
        <f t="shared" si="16"/>
        <v>-2.3529411764705799E-2</v>
      </c>
    </row>
    <row r="203" spans="1:4" x14ac:dyDescent="0.25">
      <c r="A203" s="3">
        <v>10867</v>
      </c>
      <c r="B203" s="2">
        <v>16.399999999999999</v>
      </c>
      <c r="C203" s="4">
        <f t="shared" si="17"/>
        <v>-1.2048192771084487E-2</v>
      </c>
      <c r="D203" s="4">
        <f t="shared" si="16"/>
        <v>-1.7964071856287456E-2</v>
      </c>
    </row>
    <row r="204" spans="1:4" x14ac:dyDescent="0.25">
      <c r="A204" s="3">
        <v>10898</v>
      </c>
      <c r="B204" s="2">
        <v>16.100000000000001</v>
      </c>
      <c r="C204" s="4">
        <f t="shared" si="17"/>
        <v>-1.8292682926829062E-2</v>
      </c>
      <c r="D204" s="4">
        <f t="shared" si="16"/>
        <v>-2.4242424242424176E-2</v>
      </c>
    </row>
    <row r="205" spans="1:4" x14ac:dyDescent="0.25">
      <c r="A205" s="3">
        <v>10928</v>
      </c>
      <c r="B205" s="2">
        <v>16.100000000000001</v>
      </c>
      <c r="C205" s="4">
        <f t="shared" si="17"/>
        <v>0</v>
      </c>
      <c r="D205" s="4">
        <f t="shared" si="16"/>
        <v>-2.4242424242424176E-2</v>
      </c>
    </row>
    <row r="206" spans="1:4" x14ac:dyDescent="0.25">
      <c r="A206" s="3">
        <v>10959</v>
      </c>
      <c r="B206" s="2">
        <v>15.9</v>
      </c>
      <c r="C206" s="4">
        <f t="shared" si="17"/>
        <v>-1.2422360248447228E-2</v>
      </c>
      <c r="D206" s="4">
        <f t="shared" si="16"/>
        <v>-3.6363636363636376E-2</v>
      </c>
    </row>
    <row r="207" spans="1:4" x14ac:dyDescent="0.25">
      <c r="A207" s="3">
        <v>10990</v>
      </c>
      <c r="B207" s="2">
        <v>15.7</v>
      </c>
      <c r="C207" s="4">
        <f t="shared" si="17"/>
        <v>-1.2578616352201366E-2</v>
      </c>
      <c r="D207" s="4">
        <f t="shared" ref="D207:D270" si="18">B207/B195-1</f>
        <v>-4.268292682926822E-2</v>
      </c>
    </row>
    <row r="208" spans="1:4" x14ac:dyDescent="0.25">
      <c r="A208" s="3">
        <v>11018</v>
      </c>
      <c r="B208" s="2">
        <v>15.5</v>
      </c>
      <c r="C208" s="4">
        <f t="shared" si="17"/>
        <v>-1.2738853503184711E-2</v>
      </c>
      <c r="D208" s="4">
        <f t="shared" si="18"/>
        <v>-6.6265060240963902E-2</v>
      </c>
    </row>
    <row r="209" spans="1:4" x14ac:dyDescent="0.25">
      <c r="A209" s="3">
        <v>11049</v>
      </c>
      <c r="B209" s="2">
        <v>15.5</v>
      </c>
      <c r="C209" s="4">
        <f t="shared" si="17"/>
        <v>0</v>
      </c>
      <c r="D209" s="4">
        <f t="shared" si="18"/>
        <v>-6.0606060606060552E-2</v>
      </c>
    </row>
    <row r="210" spans="1:4" x14ac:dyDescent="0.25">
      <c r="A210" s="3">
        <v>11079</v>
      </c>
      <c r="B210" s="2">
        <v>15.3</v>
      </c>
      <c r="C210" s="4">
        <f t="shared" si="17"/>
        <v>-1.2903225806451535E-2</v>
      </c>
      <c r="D210" s="4">
        <f t="shared" si="18"/>
        <v>-6.1349693251533721E-2</v>
      </c>
    </row>
    <row r="211" spans="1:4" x14ac:dyDescent="0.25">
      <c r="A211" s="3">
        <v>11110</v>
      </c>
      <c r="B211" s="2">
        <v>15</v>
      </c>
      <c r="C211" s="4">
        <f t="shared" si="17"/>
        <v>-1.9607843137254943E-2</v>
      </c>
      <c r="D211" s="4">
        <f t="shared" si="18"/>
        <v>-8.536585365853655E-2</v>
      </c>
    </row>
    <row r="212" spans="1:4" x14ac:dyDescent="0.25">
      <c r="A212" s="3">
        <v>11140</v>
      </c>
      <c r="B212" s="2">
        <v>14.5</v>
      </c>
      <c r="C212" s="4">
        <f t="shared" si="17"/>
        <v>-3.3333333333333326E-2</v>
      </c>
      <c r="D212" s="4">
        <f t="shared" si="18"/>
        <v>-0.12650602409638567</v>
      </c>
    </row>
    <row r="213" spans="1:4" x14ac:dyDescent="0.25">
      <c r="A213" s="3">
        <v>11171</v>
      </c>
      <c r="B213" s="2">
        <v>14.5</v>
      </c>
      <c r="C213" s="4">
        <f t="shared" si="17"/>
        <v>0</v>
      </c>
      <c r="D213" s="4">
        <f t="shared" si="18"/>
        <v>-0.12650602409638567</v>
      </c>
    </row>
    <row r="214" spans="1:4" x14ac:dyDescent="0.25">
      <c r="A214" s="3">
        <v>11202</v>
      </c>
      <c r="B214" s="2">
        <v>14.5</v>
      </c>
      <c r="C214" s="4">
        <f t="shared" si="17"/>
        <v>0</v>
      </c>
      <c r="D214" s="4">
        <f t="shared" si="18"/>
        <v>-0.12650602409638567</v>
      </c>
    </row>
    <row r="215" spans="1:4" x14ac:dyDescent="0.25">
      <c r="A215" s="3">
        <v>11232</v>
      </c>
      <c r="B215" s="2">
        <v>14.3</v>
      </c>
      <c r="C215" s="4">
        <f t="shared" si="17"/>
        <v>-1.3793103448275779E-2</v>
      </c>
      <c r="D215" s="4">
        <f t="shared" si="18"/>
        <v>-0.12804878048780477</v>
      </c>
    </row>
    <row r="216" spans="1:4" x14ac:dyDescent="0.25">
      <c r="A216" s="3">
        <v>11263</v>
      </c>
      <c r="B216" s="2">
        <v>14</v>
      </c>
      <c r="C216" s="4">
        <f t="shared" si="17"/>
        <v>-2.0979020979021046E-2</v>
      </c>
      <c r="D216" s="4">
        <f t="shared" si="18"/>
        <v>-0.13043478260869568</v>
      </c>
    </row>
    <row r="217" spans="1:4" x14ac:dyDescent="0.25">
      <c r="A217" s="3">
        <v>11293</v>
      </c>
      <c r="B217" s="2">
        <v>13.7</v>
      </c>
      <c r="C217" s="4">
        <f t="shared" si="17"/>
        <v>-2.1428571428571463E-2</v>
      </c>
      <c r="D217" s="4">
        <f t="shared" si="18"/>
        <v>-0.14906832298136663</v>
      </c>
    </row>
    <row r="218" spans="1:4" x14ac:dyDescent="0.25">
      <c r="A218" s="3">
        <v>11324</v>
      </c>
      <c r="B218" s="2">
        <v>13.5</v>
      </c>
      <c r="C218" s="4">
        <f t="shared" si="17"/>
        <v>-1.4598540145985384E-2</v>
      </c>
      <c r="D218" s="4">
        <f t="shared" si="18"/>
        <v>-0.15094339622641506</v>
      </c>
    </row>
    <row r="219" spans="1:4" x14ac:dyDescent="0.25">
      <c r="A219" s="3">
        <v>11355</v>
      </c>
      <c r="B219" s="2">
        <v>13.2</v>
      </c>
      <c r="C219" s="4">
        <f t="shared" si="17"/>
        <v>-2.2222222222222254E-2</v>
      </c>
      <c r="D219" s="4">
        <f t="shared" si="18"/>
        <v>-0.15923566878980888</v>
      </c>
    </row>
    <row r="220" spans="1:4" x14ac:dyDescent="0.25">
      <c r="A220" s="3">
        <v>11383</v>
      </c>
      <c r="B220" s="2">
        <v>13.1</v>
      </c>
      <c r="C220" s="4">
        <f t="shared" si="17"/>
        <v>-7.575757575757569E-3</v>
      </c>
      <c r="D220" s="4">
        <f t="shared" si="18"/>
        <v>-0.15483870967741942</v>
      </c>
    </row>
    <row r="221" spans="1:4" x14ac:dyDescent="0.25">
      <c r="A221" s="3">
        <v>11414</v>
      </c>
      <c r="B221" s="2">
        <v>12.9</v>
      </c>
      <c r="C221" s="4">
        <f t="shared" si="17"/>
        <v>-1.5267175572518998E-2</v>
      </c>
      <c r="D221" s="4">
        <f t="shared" si="18"/>
        <v>-0.16774193548387095</v>
      </c>
    </row>
    <row r="222" spans="1:4" x14ac:dyDescent="0.25">
      <c r="A222" s="3">
        <v>11444</v>
      </c>
      <c r="B222" s="2">
        <v>12.6</v>
      </c>
      <c r="C222" s="4">
        <f t="shared" si="17"/>
        <v>-2.3255813953488413E-2</v>
      </c>
      <c r="D222" s="4">
        <f t="shared" si="18"/>
        <v>-0.17647058823529416</v>
      </c>
    </row>
    <row r="223" spans="1:4" x14ac:dyDescent="0.25">
      <c r="A223" s="3">
        <v>11475</v>
      </c>
      <c r="B223" s="2">
        <v>12.4</v>
      </c>
      <c r="C223" s="4">
        <f t="shared" si="17"/>
        <v>-1.5873015873015817E-2</v>
      </c>
      <c r="D223" s="4">
        <f t="shared" si="18"/>
        <v>-0.17333333333333334</v>
      </c>
    </row>
    <row r="224" spans="1:4" x14ac:dyDescent="0.25">
      <c r="A224" s="3">
        <v>11505</v>
      </c>
      <c r="B224" s="2">
        <v>12.4</v>
      </c>
      <c r="C224" s="4">
        <f t="shared" si="17"/>
        <v>0</v>
      </c>
      <c r="D224" s="4">
        <f t="shared" si="18"/>
        <v>-0.14482758620689651</v>
      </c>
    </row>
    <row r="225" spans="1:4" x14ac:dyDescent="0.25">
      <c r="A225" s="3">
        <v>11536</v>
      </c>
      <c r="B225" s="2">
        <v>12.4</v>
      </c>
      <c r="C225" s="4">
        <f t="shared" si="17"/>
        <v>0</v>
      </c>
      <c r="D225" s="4">
        <f t="shared" si="18"/>
        <v>-0.14482758620689651</v>
      </c>
    </row>
    <row r="226" spans="1:4" x14ac:dyDescent="0.25">
      <c r="A226" s="3">
        <v>11567</v>
      </c>
      <c r="B226" s="2">
        <v>12.3</v>
      </c>
      <c r="C226" s="4">
        <f t="shared" si="17"/>
        <v>-8.0645161290322509E-3</v>
      </c>
      <c r="D226" s="4">
        <f t="shared" si="18"/>
        <v>-0.15172413793103445</v>
      </c>
    </row>
    <row r="227" spans="1:4" x14ac:dyDescent="0.25">
      <c r="A227" s="3">
        <v>11597</v>
      </c>
      <c r="B227" s="2">
        <v>12.1</v>
      </c>
      <c r="C227" s="4">
        <f t="shared" si="17"/>
        <v>-1.6260162601626105E-2</v>
      </c>
      <c r="D227" s="4">
        <f t="shared" si="18"/>
        <v>-0.15384615384615397</v>
      </c>
    </row>
    <row r="228" spans="1:4" x14ac:dyDescent="0.25">
      <c r="A228" s="3">
        <v>11628</v>
      </c>
      <c r="B228" s="2">
        <v>12.1</v>
      </c>
      <c r="C228" s="4">
        <f t="shared" si="17"/>
        <v>0</v>
      </c>
      <c r="D228" s="4">
        <f t="shared" si="18"/>
        <v>-0.13571428571428579</v>
      </c>
    </row>
    <row r="229" spans="1:4" x14ac:dyDescent="0.25">
      <c r="A229" s="3">
        <v>11658</v>
      </c>
      <c r="B229" s="2">
        <v>11.8</v>
      </c>
      <c r="C229" s="4">
        <f t="shared" si="17"/>
        <v>-2.4793388429751984E-2</v>
      </c>
      <c r="D229" s="4">
        <f t="shared" si="18"/>
        <v>-0.13868613138686126</v>
      </c>
    </row>
    <row r="230" spans="1:4" x14ac:dyDescent="0.25">
      <c r="A230" s="3">
        <v>11689</v>
      </c>
      <c r="B230" s="2">
        <v>11.6</v>
      </c>
      <c r="C230" s="4">
        <f t="shared" si="17"/>
        <v>-1.6949152542372947E-2</v>
      </c>
      <c r="D230" s="4">
        <f t="shared" si="18"/>
        <v>-0.14074074074074072</v>
      </c>
    </row>
    <row r="231" spans="1:4" x14ac:dyDescent="0.25">
      <c r="A231" s="3">
        <v>11720</v>
      </c>
      <c r="B231" s="2">
        <v>11.4</v>
      </c>
      <c r="C231" s="4">
        <f t="shared" si="17"/>
        <v>-1.7241379310344751E-2</v>
      </c>
      <c r="D231" s="4">
        <f t="shared" si="18"/>
        <v>-0.13636363636363624</v>
      </c>
    </row>
    <row r="232" spans="1:4" x14ac:dyDescent="0.25">
      <c r="A232" s="3">
        <v>11749</v>
      </c>
      <c r="B232" s="2">
        <v>11.4</v>
      </c>
      <c r="C232" s="4">
        <f t="shared" si="17"/>
        <v>0</v>
      </c>
      <c r="D232" s="4">
        <f t="shared" si="18"/>
        <v>-0.12977099236641221</v>
      </c>
    </row>
    <row r="233" spans="1:4" x14ac:dyDescent="0.25">
      <c r="A233" s="3">
        <v>11780</v>
      </c>
      <c r="B233" s="2">
        <v>11.3</v>
      </c>
      <c r="C233" s="4">
        <f t="shared" si="17"/>
        <v>-8.7719298245613198E-3</v>
      </c>
      <c r="D233" s="4">
        <f t="shared" si="18"/>
        <v>-0.12403100775193798</v>
      </c>
    </row>
    <row r="234" spans="1:4" x14ac:dyDescent="0.25">
      <c r="A234" s="3">
        <v>11810</v>
      </c>
      <c r="B234" s="2">
        <v>11.1</v>
      </c>
      <c r="C234" s="4">
        <f t="shared" si="17"/>
        <v>-1.7699115044247926E-2</v>
      </c>
      <c r="D234" s="4">
        <f t="shared" si="18"/>
        <v>-0.11904761904761907</v>
      </c>
    </row>
    <row r="235" spans="1:4" x14ac:dyDescent="0.25">
      <c r="A235" s="3">
        <v>11841</v>
      </c>
      <c r="B235" s="2">
        <v>11</v>
      </c>
      <c r="C235" s="4">
        <f t="shared" si="17"/>
        <v>-9.009009009009028E-3</v>
      </c>
      <c r="D235" s="4">
        <f t="shared" si="18"/>
        <v>-0.11290322580645162</v>
      </c>
    </row>
    <row r="236" spans="1:4" x14ac:dyDescent="0.25">
      <c r="A236" s="3">
        <v>11871</v>
      </c>
      <c r="B236" s="2">
        <v>11.1</v>
      </c>
      <c r="C236" s="4">
        <f t="shared" si="17"/>
        <v>9.0909090909090384E-3</v>
      </c>
      <c r="D236" s="4">
        <f t="shared" si="18"/>
        <v>-0.10483870967741937</v>
      </c>
    </row>
    <row r="237" spans="1:4" x14ac:dyDescent="0.25">
      <c r="A237" s="3">
        <v>11902</v>
      </c>
      <c r="B237" s="2">
        <v>11.2</v>
      </c>
      <c r="C237" s="4">
        <f t="shared" si="17"/>
        <v>9.009009009008917E-3</v>
      </c>
      <c r="D237" s="4">
        <f t="shared" si="18"/>
        <v>-9.6774193548387233E-2</v>
      </c>
    </row>
    <row r="238" spans="1:4" x14ac:dyDescent="0.25">
      <c r="A238" s="3">
        <v>11933</v>
      </c>
      <c r="B238" s="2">
        <v>11.3</v>
      </c>
      <c r="C238" s="4">
        <f t="shared" si="17"/>
        <v>8.9285714285716189E-3</v>
      </c>
      <c r="D238" s="4">
        <f t="shared" si="18"/>
        <v>-8.1300813008130079E-2</v>
      </c>
    </row>
    <row r="239" spans="1:4" x14ac:dyDescent="0.25">
      <c r="A239" s="3">
        <v>11963</v>
      </c>
      <c r="B239" s="2">
        <v>11.1</v>
      </c>
      <c r="C239" s="4">
        <f t="shared" si="17"/>
        <v>-1.7699115044247926E-2</v>
      </c>
      <c r="D239" s="4">
        <f t="shared" si="18"/>
        <v>-8.2644628099173612E-2</v>
      </c>
    </row>
    <row r="240" spans="1:4" x14ac:dyDescent="0.25">
      <c r="A240" s="3">
        <v>11994</v>
      </c>
      <c r="B240" s="2">
        <v>11</v>
      </c>
      <c r="C240" s="4">
        <f t="shared" si="17"/>
        <v>-9.009009009009028E-3</v>
      </c>
      <c r="D240" s="4">
        <f t="shared" si="18"/>
        <v>-9.0909090909090828E-2</v>
      </c>
    </row>
    <row r="241" spans="1:4" x14ac:dyDescent="0.25">
      <c r="A241" s="3">
        <v>12024</v>
      </c>
      <c r="B241" s="2">
        <v>10.8</v>
      </c>
      <c r="C241" s="4">
        <f t="shared" si="17"/>
        <v>-1.8181818181818077E-2</v>
      </c>
      <c r="D241" s="4">
        <f t="shared" si="18"/>
        <v>-8.4745762711864403E-2</v>
      </c>
    </row>
    <row r="242" spans="1:4" x14ac:dyDescent="0.25">
      <c r="A242" s="3">
        <v>12055</v>
      </c>
      <c r="B242" s="2">
        <v>10.5</v>
      </c>
      <c r="C242" s="4">
        <f t="shared" si="17"/>
        <v>-2.777777777777779E-2</v>
      </c>
      <c r="D242" s="4">
        <f t="shared" si="18"/>
        <v>-9.4827586206896575E-2</v>
      </c>
    </row>
    <row r="243" spans="1:4" x14ac:dyDescent="0.25">
      <c r="A243" s="3">
        <v>12086</v>
      </c>
      <c r="B243" s="2">
        <v>10.3</v>
      </c>
      <c r="C243" s="4">
        <f t="shared" si="17"/>
        <v>-1.904761904761898E-2</v>
      </c>
      <c r="D243" s="4">
        <f t="shared" si="18"/>
        <v>-9.6491228070175405E-2</v>
      </c>
    </row>
    <row r="244" spans="1:4" x14ac:dyDescent="0.25">
      <c r="A244" s="3">
        <v>12114</v>
      </c>
      <c r="B244" s="2">
        <v>10.4</v>
      </c>
      <c r="C244" s="4">
        <f t="shared" si="17"/>
        <v>9.7087378640776656E-3</v>
      </c>
      <c r="D244" s="4">
        <f t="shared" si="18"/>
        <v>-8.7719298245614086E-2</v>
      </c>
    </row>
    <row r="245" spans="1:4" x14ac:dyDescent="0.25">
      <c r="A245" s="3">
        <v>12145</v>
      </c>
      <c r="B245" s="2">
        <v>10.4</v>
      </c>
      <c r="C245" s="4">
        <f t="shared" si="17"/>
        <v>0</v>
      </c>
      <c r="D245" s="4">
        <f t="shared" si="18"/>
        <v>-7.9646017699115057E-2</v>
      </c>
    </row>
    <row r="246" spans="1:4" x14ac:dyDescent="0.25">
      <c r="A246" s="3">
        <v>12175</v>
      </c>
      <c r="B246" s="2">
        <v>10.8</v>
      </c>
      <c r="C246" s="4">
        <f t="shared" si="17"/>
        <v>3.8461538461538547E-2</v>
      </c>
      <c r="D246" s="4">
        <f t="shared" si="18"/>
        <v>-2.7027027027026973E-2</v>
      </c>
    </row>
    <row r="247" spans="1:4" x14ac:dyDescent="0.25">
      <c r="A247" s="3">
        <v>12206</v>
      </c>
      <c r="B247" s="2">
        <v>11.2</v>
      </c>
      <c r="C247" s="4">
        <f t="shared" si="17"/>
        <v>3.7037037037036979E-2</v>
      </c>
      <c r="D247" s="4">
        <f t="shared" si="18"/>
        <v>1.8181818181818077E-2</v>
      </c>
    </row>
    <row r="248" spans="1:4" x14ac:dyDescent="0.25">
      <c r="A248" s="3">
        <v>12236</v>
      </c>
      <c r="B248" s="2">
        <v>11.9</v>
      </c>
      <c r="C248" s="4">
        <f t="shared" si="17"/>
        <v>6.25E-2</v>
      </c>
      <c r="D248" s="4">
        <f t="shared" si="18"/>
        <v>7.2072072072072224E-2</v>
      </c>
    </row>
    <row r="249" spans="1:4" x14ac:dyDescent="0.25">
      <c r="A249" s="3">
        <v>12267</v>
      </c>
      <c r="B249" s="2">
        <v>12</v>
      </c>
      <c r="C249" s="4">
        <f t="shared" si="17"/>
        <v>8.4033613445377853E-3</v>
      </c>
      <c r="D249" s="4">
        <f t="shared" si="18"/>
        <v>7.1428571428571397E-2</v>
      </c>
    </row>
    <row r="250" spans="1:4" x14ac:dyDescent="0.25">
      <c r="A250" s="3">
        <v>12298</v>
      </c>
      <c r="B250" s="2">
        <v>12.2</v>
      </c>
      <c r="C250" s="4">
        <f t="shared" si="17"/>
        <v>1.6666666666666607E-2</v>
      </c>
      <c r="D250" s="4">
        <f t="shared" si="18"/>
        <v>7.9646017699114946E-2</v>
      </c>
    </row>
    <row r="251" spans="1:4" x14ac:dyDescent="0.25">
      <c r="A251" s="3">
        <v>12328</v>
      </c>
      <c r="B251" s="2">
        <v>12.3</v>
      </c>
      <c r="C251" s="4">
        <f t="shared" si="17"/>
        <v>8.19672131147553E-3</v>
      </c>
      <c r="D251" s="4">
        <f t="shared" si="18"/>
        <v>0.10810810810810811</v>
      </c>
    </row>
    <row r="252" spans="1:4" x14ac:dyDescent="0.25">
      <c r="A252" s="3">
        <v>12359</v>
      </c>
      <c r="B252" s="2">
        <v>12.3</v>
      </c>
      <c r="C252" s="4">
        <f t="shared" si="17"/>
        <v>0</v>
      </c>
      <c r="D252" s="4">
        <f t="shared" si="18"/>
        <v>0.11818181818181817</v>
      </c>
    </row>
    <row r="253" spans="1:4" x14ac:dyDescent="0.25">
      <c r="A253" s="3">
        <v>12389</v>
      </c>
      <c r="B253" s="2">
        <v>12.2</v>
      </c>
      <c r="C253" s="4">
        <f t="shared" si="17"/>
        <v>-8.1300813008131634E-3</v>
      </c>
      <c r="D253" s="4">
        <f t="shared" si="18"/>
        <v>0.12962962962962954</v>
      </c>
    </row>
    <row r="254" spans="1:4" x14ac:dyDescent="0.25">
      <c r="A254" s="3">
        <v>12420</v>
      </c>
      <c r="B254" s="2">
        <v>12.4</v>
      </c>
      <c r="C254" s="4">
        <f t="shared" si="17"/>
        <v>1.6393442622950838E-2</v>
      </c>
      <c r="D254" s="4">
        <f t="shared" si="18"/>
        <v>0.18095238095238098</v>
      </c>
    </row>
    <row r="255" spans="1:4" x14ac:dyDescent="0.25">
      <c r="A255" s="3">
        <v>12451</v>
      </c>
      <c r="B255" s="2">
        <v>12.7</v>
      </c>
      <c r="C255" s="4">
        <f t="shared" si="17"/>
        <v>2.4193548387096753E-2</v>
      </c>
      <c r="D255" s="4">
        <f t="shared" si="18"/>
        <v>0.23300970873786397</v>
      </c>
    </row>
    <row r="256" spans="1:4" x14ac:dyDescent="0.25">
      <c r="A256" s="3">
        <v>12479</v>
      </c>
      <c r="B256" s="2">
        <v>12.7</v>
      </c>
      <c r="C256" s="4">
        <f t="shared" si="17"/>
        <v>0</v>
      </c>
      <c r="D256" s="4">
        <f t="shared" si="18"/>
        <v>0.22115384615384603</v>
      </c>
    </row>
    <row r="257" spans="1:4" x14ac:dyDescent="0.25">
      <c r="A257" s="3">
        <v>12510</v>
      </c>
      <c r="B257" s="2">
        <v>12.7</v>
      </c>
      <c r="C257" s="4">
        <f t="shared" si="17"/>
        <v>0</v>
      </c>
      <c r="D257" s="4">
        <f t="shared" si="18"/>
        <v>0.22115384615384603</v>
      </c>
    </row>
    <row r="258" spans="1:4" x14ac:dyDescent="0.25">
      <c r="A258" s="3">
        <v>12540</v>
      </c>
      <c r="B258" s="2">
        <v>12.7</v>
      </c>
      <c r="C258" s="4">
        <f t="shared" si="17"/>
        <v>0</v>
      </c>
      <c r="D258" s="4">
        <f t="shared" si="18"/>
        <v>0.17592592592592582</v>
      </c>
    </row>
    <row r="259" spans="1:4" x14ac:dyDescent="0.25">
      <c r="A259" s="3">
        <v>12571</v>
      </c>
      <c r="B259" s="2">
        <v>12.9</v>
      </c>
      <c r="C259" s="4">
        <f t="shared" si="17"/>
        <v>1.5748031496063186E-2</v>
      </c>
      <c r="D259" s="4">
        <f t="shared" si="18"/>
        <v>0.15178571428571441</v>
      </c>
    </row>
    <row r="260" spans="1:4" x14ac:dyDescent="0.25">
      <c r="A260" s="3">
        <v>12601</v>
      </c>
      <c r="B260" s="2">
        <v>12.9</v>
      </c>
      <c r="C260" s="4">
        <f t="shared" ref="C260:C323" si="19">B260/B259-1</f>
        <v>0</v>
      </c>
      <c r="D260" s="4">
        <f t="shared" si="18"/>
        <v>8.4033613445378075E-2</v>
      </c>
    </row>
    <row r="261" spans="1:4" x14ac:dyDescent="0.25">
      <c r="A261" s="3">
        <v>12632</v>
      </c>
      <c r="B261" s="2">
        <v>13.2</v>
      </c>
      <c r="C261" s="4">
        <f t="shared" si="19"/>
        <v>2.3255813953488191E-2</v>
      </c>
      <c r="D261" s="4">
        <f t="shared" si="18"/>
        <v>9.9999999999999867E-2</v>
      </c>
    </row>
    <row r="262" spans="1:4" x14ac:dyDescent="0.25">
      <c r="A262" s="3">
        <v>12663</v>
      </c>
      <c r="B262" s="2">
        <v>13.4</v>
      </c>
      <c r="C262" s="4">
        <f t="shared" si="19"/>
        <v>1.5151515151515138E-2</v>
      </c>
      <c r="D262" s="4">
        <f t="shared" si="18"/>
        <v>9.8360655737705027E-2</v>
      </c>
    </row>
    <row r="263" spans="1:4" x14ac:dyDescent="0.25">
      <c r="A263" s="3">
        <v>12693</v>
      </c>
      <c r="B263" s="2">
        <v>13.2</v>
      </c>
      <c r="C263" s="4">
        <f t="shared" si="19"/>
        <v>-1.4925373134328401E-2</v>
      </c>
      <c r="D263" s="4">
        <f t="shared" si="18"/>
        <v>7.3170731707316916E-2</v>
      </c>
    </row>
    <row r="264" spans="1:4" x14ac:dyDescent="0.25">
      <c r="A264" s="3">
        <v>12724</v>
      </c>
      <c r="B264" s="2">
        <v>13.2</v>
      </c>
      <c r="C264" s="4">
        <f t="shared" si="19"/>
        <v>0</v>
      </c>
      <c r="D264" s="4">
        <f t="shared" si="18"/>
        <v>7.3170731707316916E-2</v>
      </c>
    </row>
    <row r="265" spans="1:4" x14ac:dyDescent="0.25">
      <c r="A265" s="3">
        <v>12754</v>
      </c>
      <c r="B265" s="2">
        <v>13.3</v>
      </c>
      <c r="C265" s="4">
        <f t="shared" si="19"/>
        <v>7.5757575757577911E-3</v>
      </c>
      <c r="D265" s="4">
        <f t="shared" si="18"/>
        <v>9.0163934426229719E-2</v>
      </c>
    </row>
    <row r="266" spans="1:4" x14ac:dyDescent="0.25">
      <c r="A266" s="3">
        <v>12785</v>
      </c>
      <c r="B266" s="2">
        <v>13.6</v>
      </c>
      <c r="C266" s="4">
        <f t="shared" si="19"/>
        <v>2.2556390977443552E-2</v>
      </c>
      <c r="D266" s="4">
        <f t="shared" si="18"/>
        <v>9.6774193548387011E-2</v>
      </c>
    </row>
    <row r="267" spans="1:4" x14ac:dyDescent="0.25">
      <c r="A267" s="3">
        <v>12816</v>
      </c>
      <c r="B267" s="2">
        <v>13.7</v>
      </c>
      <c r="C267" s="4">
        <f t="shared" si="19"/>
        <v>7.3529411764705621E-3</v>
      </c>
      <c r="D267" s="4">
        <f t="shared" si="18"/>
        <v>7.8740157480315043E-2</v>
      </c>
    </row>
    <row r="268" spans="1:4" x14ac:dyDescent="0.25">
      <c r="A268" s="3">
        <v>12844</v>
      </c>
      <c r="B268" s="2">
        <v>13.7</v>
      </c>
      <c r="C268" s="4">
        <f t="shared" si="19"/>
        <v>0</v>
      </c>
      <c r="D268" s="4">
        <f t="shared" si="18"/>
        <v>7.8740157480315043E-2</v>
      </c>
    </row>
    <row r="269" spans="1:4" x14ac:dyDescent="0.25">
      <c r="A269" s="3">
        <v>12875</v>
      </c>
      <c r="B269" s="2">
        <v>13.8</v>
      </c>
      <c r="C269" s="4">
        <f t="shared" si="19"/>
        <v>7.2992700729928028E-3</v>
      </c>
      <c r="D269" s="4">
        <f t="shared" si="18"/>
        <v>8.6614173228346525E-2</v>
      </c>
    </row>
    <row r="270" spans="1:4" x14ac:dyDescent="0.25">
      <c r="A270" s="3">
        <v>12905</v>
      </c>
      <c r="B270" s="2">
        <v>13.8</v>
      </c>
      <c r="C270" s="4">
        <f t="shared" si="19"/>
        <v>0</v>
      </c>
      <c r="D270" s="4">
        <f t="shared" si="18"/>
        <v>8.6614173228346525E-2</v>
      </c>
    </row>
    <row r="271" spans="1:4" x14ac:dyDescent="0.25">
      <c r="A271" s="3">
        <v>12936</v>
      </c>
      <c r="B271" s="2">
        <v>13.8</v>
      </c>
      <c r="C271" s="4">
        <f t="shared" si="19"/>
        <v>0</v>
      </c>
      <c r="D271" s="4">
        <f t="shared" ref="D271:D334" si="20">B271/B259-1</f>
        <v>6.976744186046524E-2</v>
      </c>
    </row>
    <row r="272" spans="1:4" x14ac:dyDescent="0.25">
      <c r="A272" s="3">
        <v>12966</v>
      </c>
      <c r="B272" s="2">
        <v>13.7</v>
      </c>
      <c r="C272" s="4">
        <f t="shared" si="19"/>
        <v>-7.2463768115943461E-3</v>
      </c>
      <c r="D272" s="4">
        <f t="shared" si="20"/>
        <v>6.201550387596888E-2</v>
      </c>
    </row>
    <row r="273" spans="1:4" x14ac:dyDescent="0.25">
      <c r="A273" s="3">
        <v>12997</v>
      </c>
      <c r="B273" s="2">
        <v>13.9</v>
      </c>
      <c r="C273" s="4">
        <f t="shared" si="19"/>
        <v>1.4598540145985384E-2</v>
      </c>
      <c r="D273" s="4">
        <f t="shared" si="20"/>
        <v>5.3030303030303205E-2</v>
      </c>
    </row>
    <row r="274" spans="1:4" x14ac:dyDescent="0.25">
      <c r="A274" s="3">
        <v>13028</v>
      </c>
      <c r="B274" s="2">
        <v>13.9</v>
      </c>
      <c r="C274" s="4">
        <f t="shared" si="19"/>
        <v>0</v>
      </c>
      <c r="D274" s="4">
        <f t="shared" si="20"/>
        <v>3.7313432835820892E-2</v>
      </c>
    </row>
    <row r="275" spans="1:4" x14ac:dyDescent="0.25">
      <c r="A275" s="3">
        <v>13058</v>
      </c>
      <c r="B275" s="2">
        <v>13.9</v>
      </c>
      <c r="C275" s="4">
        <f t="shared" si="19"/>
        <v>0</v>
      </c>
      <c r="D275" s="4">
        <f t="shared" si="20"/>
        <v>5.3030303030303205E-2</v>
      </c>
    </row>
    <row r="276" spans="1:4" x14ac:dyDescent="0.25">
      <c r="A276" s="3">
        <v>13089</v>
      </c>
      <c r="B276" s="2">
        <v>13.9</v>
      </c>
      <c r="C276" s="4">
        <f t="shared" si="19"/>
        <v>0</v>
      </c>
      <c r="D276" s="4">
        <f t="shared" si="20"/>
        <v>5.3030303030303205E-2</v>
      </c>
    </row>
    <row r="277" spans="1:4" x14ac:dyDescent="0.25">
      <c r="A277" s="3">
        <v>13119</v>
      </c>
      <c r="B277" s="2">
        <v>14</v>
      </c>
      <c r="C277" s="4">
        <f t="shared" si="19"/>
        <v>7.194244604316502E-3</v>
      </c>
      <c r="D277" s="4">
        <f t="shared" si="20"/>
        <v>5.2631578947368363E-2</v>
      </c>
    </row>
    <row r="278" spans="1:4" x14ac:dyDescent="0.25">
      <c r="A278" s="3">
        <v>13150</v>
      </c>
      <c r="B278" s="2">
        <v>13.9</v>
      </c>
      <c r="C278" s="4">
        <f t="shared" si="19"/>
        <v>-7.1428571428571175E-3</v>
      </c>
      <c r="D278" s="4">
        <f t="shared" si="20"/>
        <v>2.2058823529411908E-2</v>
      </c>
    </row>
    <row r="279" spans="1:4" x14ac:dyDescent="0.25">
      <c r="A279" s="3">
        <v>13181</v>
      </c>
      <c r="B279" s="2">
        <v>13.9</v>
      </c>
      <c r="C279" s="4">
        <f t="shared" si="19"/>
        <v>0</v>
      </c>
      <c r="D279" s="4">
        <f t="shared" si="20"/>
        <v>1.4598540145985384E-2</v>
      </c>
    </row>
    <row r="280" spans="1:4" x14ac:dyDescent="0.25">
      <c r="A280" s="3">
        <v>13210</v>
      </c>
      <c r="B280" s="2">
        <v>13.7</v>
      </c>
      <c r="C280" s="4">
        <f t="shared" si="19"/>
        <v>-1.4388489208633115E-2</v>
      </c>
      <c r="D280" s="4">
        <f t="shared" si="20"/>
        <v>0</v>
      </c>
    </row>
    <row r="281" spans="1:4" x14ac:dyDescent="0.25">
      <c r="A281" s="3">
        <v>13241</v>
      </c>
      <c r="B281" s="2">
        <v>13.7</v>
      </c>
      <c r="C281" s="4">
        <f t="shared" si="19"/>
        <v>0</v>
      </c>
      <c r="D281" s="4">
        <f t="shared" si="20"/>
        <v>-7.2463768115943461E-3</v>
      </c>
    </row>
    <row r="282" spans="1:4" x14ac:dyDescent="0.25">
      <c r="A282" s="3">
        <v>13271</v>
      </c>
      <c r="B282" s="2">
        <v>13.5</v>
      </c>
      <c r="C282" s="4">
        <f t="shared" si="19"/>
        <v>-1.4598540145985384E-2</v>
      </c>
      <c r="D282" s="4">
        <f t="shared" si="20"/>
        <v>-2.1739130434782705E-2</v>
      </c>
    </row>
    <row r="283" spans="1:4" x14ac:dyDescent="0.25">
      <c r="A283" s="3">
        <v>13302</v>
      </c>
      <c r="B283" s="2">
        <v>13.7</v>
      </c>
      <c r="C283" s="4">
        <f t="shared" si="19"/>
        <v>1.4814814814814836E-2</v>
      </c>
      <c r="D283" s="4">
        <f t="shared" si="20"/>
        <v>-7.2463768115943461E-3</v>
      </c>
    </row>
    <row r="284" spans="1:4" x14ac:dyDescent="0.25">
      <c r="A284" s="3">
        <v>13332</v>
      </c>
      <c r="B284" s="2">
        <v>13.9</v>
      </c>
      <c r="C284" s="4">
        <f t="shared" si="19"/>
        <v>1.4598540145985384E-2</v>
      </c>
      <c r="D284" s="4">
        <f t="shared" si="20"/>
        <v>1.4598540145985384E-2</v>
      </c>
    </row>
    <row r="285" spans="1:4" x14ac:dyDescent="0.25">
      <c r="A285" s="3">
        <v>13363</v>
      </c>
      <c r="B285" s="2">
        <v>14</v>
      </c>
      <c r="C285" s="4">
        <f t="shared" si="19"/>
        <v>7.194244604316502E-3</v>
      </c>
      <c r="D285" s="4">
        <f t="shared" si="20"/>
        <v>7.194244604316502E-3</v>
      </c>
    </row>
    <row r="286" spans="1:4" x14ac:dyDescent="0.25">
      <c r="A286" s="3">
        <v>13394</v>
      </c>
      <c r="B286" s="2">
        <v>14</v>
      </c>
      <c r="C286" s="4">
        <f t="shared" si="19"/>
        <v>0</v>
      </c>
      <c r="D286" s="4">
        <f t="shared" si="20"/>
        <v>7.194244604316502E-3</v>
      </c>
    </row>
    <row r="287" spans="1:4" x14ac:dyDescent="0.25">
      <c r="A287" s="3">
        <v>13424</v>
      </c>
      <c r="B287" s="2">
        <v>14</v>
      </c>
      <c r="C287" s="4">
        <f t="shared" si="19"/>
        <v>0</v>
      </c>
      <c r="D287" s="4">
        <f t="shared" si="20"/>
        <v>7.194244604316502E-3</v>
      </c>
    </row>
    <row r="288" spans="1:4" x14ac:dyDescent="0.25">
      <c r="A288" s="3">
        <v>13455</v>
      </c>
      <c r="B288" s="2">
        <v>14.2</v>
      </c>
      <c r="C288" s="4">
        <f t="shared" si="19"/>
        <v>1.4285714285714235E-2</v>
      </c>
      <c r="D288" s="4">
        <f t="shared" si="20"/>
        <v>2.1582733812949506E-2</v>
      </c>
    </row>
    <row r="289" spans="1:4" x14ac:dyDescent="0.25">
      <c r="A289" s="3">
        <v>13485</v>
      </c>
      <c r="B289" s="2">
        <v>14.5</v>
      </c>
      <c r="C289" s="4">
        <f t="shared" si="19"/>
        <v>2.1126760563380254E-2</v>
      </c>
      <c r="D289" s="4">
        <f t="shared" si="20"/>
        <v>3.5714285714285809E-2</v>
      </c>
    </row>
    <row r="290" spans="1:4" x14ac:dyDescent="0.25">
      <c r="A290" s="3">
        <v>13516</v>
      </c>
      <c r="B290" s="2">
        <v>14.8</v>
      </c>
      <c r="C290" s="4">
        <f t="shared" si="19"/>
        <v>2.0689655172413834E-2</v>
      </c>
      <c r="D290" s="4">
        <f t="shared" si="20"/>
        <v>6.4748201438848962E-2</v>
      </c>
    </row>
    <row r="291" spans="1:4" x14ac:dyDescent="0.25">
      <c r="A291" s="3">
        <v>13547</v>
      </c>
      <c r="B291" s="2">
        <v>14.9</v>
      </c>
      <c r="C291" s="4">
        <f t="shared" si="19"/>
        <v>6.7567567567567988E-3</v>
      </c>
      <c r="D291" s="4">
        <f t="shared" si="20"/>
        <v>7.1942446043165464E-2</v>
      </c>
    </row>
    <row r="292" spans="1:4" x14ac:dyDescent="0.25">
      <c r="A292" s="3">
        <v>13575</v>
      </c>
      <c r="B292" s="2">
        <v>15.1</v>
      </c>
      <c r="C292" s="4">
        <f t="shared" si="19"/>
        <v>1.3422818791946289E-2</v>
      </c>
      <c r="D292" s="4">
        <f t="shared" si="20"/>
        <v>0.10218978102189791</v>
      </c>
    </row>
    <row r="293" spans="1:4" x14ac:dyDescent="0.25">
      <c r="A293" s="3">
        <v>13606</v>
      </c>
      <c r="B293" s="2">
        <v>15.2</v>
      </c>
      <c r="C293" s="4">
        <f t="shared" si="19"/>
        <v>6.6225165562914245E-3</v>
      </c>
      <c r="D293" s="4">
        <f t="shared" si="20"/>
        <v>0.10948905109489049</v>
      </c>
    </row>
    <row r="294" spans="1:4" x14ac:dyDescent="0.25">
      <c r="A294" s="3">
        <v>13636</v>
      </c>
      <c r="B294" s="2">
        <v>15.1</v>
      </c>
      <c r="C294" s="4">
        <f t="shared" si="19"/>
        <v>-6.5789473684210176E-3</v>
      </c>
      <c r="D294" s="4">
        <f t="shared" si="20"/>
        <v>0.11851851851851847</v>
      </c>
    </row>
    <row r="295" spans="1:4" x14ac:dyDescent="0.25">
      <c r="A295" s="3">
        <v>13667</v>
      </c>
      <c r="B295" s="2">
        <v>15</v>
      </c>
      <c r="C295" s="4">
        <f t="shared" si="19"/>
        <v>-6.6225165562913135E-3</v>
      </c>
      <c r="D295" s="4">
        <f t="shared" si="20"/>
        <v>9.4890510948905105E-2</v>
      </c>
    </row>
    <row r="296" spans="1:4" x14ac:dyDescent="0.25">
      <c r="A296" s="3">
        <v>13697</v>
      </c>
      <c r="B296" s="2">
        <v>15.2</v>
      </c>
      <c r="C296" s="4">
        <f t="shared" si="19"/>
        <v>1.3333333333333197E-2</v>
      </c>
      <c r="D296" s="4">
        <f t="shared" si="20"/>
        <v>9.3525179856114971E-2</v>
      </c>
    </row>
    <row r="297" spans="1:4" x14ac:dyDescent="0.25">
      <c r="A297" s="3">
        <v>13728</v>
      </c>
      <c r="B297" s="2">
        <v>15.1</v>
      </c>
      <c r="C297" s="4">
        <f t="shared" si="19"/>
        <v>-6.5789473684210176E-3</v>
      </c>
      <c r="D297" s="4">
        <f t="shared" si="20"/>
        <v>7.8571428571428514E-2</v>
      </c>
    </row>
    <row r="298" spans="1:4" x14ac:dyDescent="0.25">
      <c r="A298" s="3">
        <v>13759</v>
      </c>
      <c r="B298" s="2">
        <v>15.1</v>
      </c>
      <c r="C298" s="4">
        <f t="shared" si="19"/>
        <v>0</v>
      </c>
      <c r="D298" s="4">
        <f t="shared" si="20"/>
        <v>7.8571428571428514E-2</v>
      </c>
    </row>
    <row r="299" spans="1:4" x14ac:dyDescent="0.25">
      <c r="A299" s="3">
        <v>13789</v>
      </c>
      <c r="B299" s="2">
        <v>14.7</v>
      </c>
      <c r="C299" s="4">
        <f t="shared" si="19"/>
        <v>-2.6490066225165587E-2</v>
      </c>
      <c r="D299" s="4">
        <f t="shared" si="20"/>
        <v>5.0000000000000044E-2</v>
      </c>
    </row>
    <row r="300" spans="1:4" x14ac:dyDescent="0.25">
      <c r="A300" s="3">
        <v>13820</v>
      </c>
      <c r="B300" s="2">
        <v>14.4</v>
      </c>
      <c r="C300" s="4">
        <f t="shared" si="19"/>
        <v>-2.0408163265306034E-2</v>
      </c>
      <c r="D300" s="4">
        <f t="shared" si="20"/>
        <v>1.4084507042253502E-2</v>
      </c>
    </row>
    <row r="301" spans="1:4" x14ac:dyDescent="0.25">
      <c r="A301" s="3">
        <v>13850</v>
      </c>
      <c r="B301" s="2">
        <v>14.1</v>
      </c>
      <c r="C301" s="4">
        <f t="shared" si="19"/>
        <v>-2.083333333333337E-2</v>
      </c>
      <c r="D301" s="4">
        <f t="shared" si="20"/>
        <v>-2.7586206896551779E-2</v>
      </c>
    </row>
    <row r="302" spans="1:4" x14ac:dyDescent="0.25">
      <c r="A302" s="3">
        <v>13881</v>
      </c>
      <c r="B302" s="2">
        <v>14</v>
      </c>
      <c r="C302" s="4">
        <f t="shared" si="19"/>
        <v>-7.0921985815602939E-3</v>
      </c>
      <c r="D302" s="4">
        <f t="shared" si="20"/>
        <v>-5.4054054054054057E-2</v>
      </c>
    </row>
    <row r="303" spans="1:4" x14ac:dyDescent="0.25">
      <c r="A303" s="3">
        <v>13912</v>
      </c>
      <c r="B303" s="2">
        <v>13.8</v>
      </c>
      <c r="C303" s="4">
        <f t="shared" si="19"/>
        <v>-1.4285714285714235E-2</v>
      </c>
      <c r="D303" s="4">
        <f t="shared" si="20"/>
        <v>-7.3825503355704702E-2</v>
      </c>
    </row>
    <row r="304" spans="1:4" x14ac:dyDescent="0.25">
      <c r="A304" s="3">
        <v>13940</v>
      </c>
      <c r="B304" s="2">
        <v>13.7</v>
      </c>
      <c r="C304" s="4">
        <f t="shared" si="19"/>
        <v>-7.2463768115943461E-3</v>
      </c>
      <c r="D304" s="4">
        <f t="shared" si="20"/>
        <v>-9.27152317880795E-2</v>
      </c>
    </row>
    <row r="305" spans="1:4" x14ac:dyDescent="0.25">
      <c r="A305" s="3">
        <v>13971</v>
      </c>
      <c r="B305" s="2">
        <v>13.5</v>
      </c>
      <c r="C305" s="4">
        <f t="shared" si="19"/>
        <v>-1.4598540145985384E-2</v>
      </c>
      <c r="D305" s="4">
        <f t="shared" si="20"/>
        <v>-0.11184210526315785</v>
      </c>
    </row>
    <row r="306" spans="1:4" x14ac:dyDescent="0.25">
      <c r="A306" s="3">
        <v>14001</v>
      </c>
      <c r="B306" s="2">
        <v>13.5</v>
      </c>
      <c r="C306" s="4">
        <f t="shared" si="19"/>
        <v>0</v>
      </c>
      <c r="D306" s="4">
        <f t="shared" si="20"/>
        <v>-0.10596026490066224</v>
      </c>
    </row>
    <row r="307" spans="1:4" x14ac:dyDescent="0.25">
      <c r="A307" s="3">
        <v>14032</v>
      </c>
      <c r="B307" s="2">
        <v>13.5</v>
      </c>
      <c r="C307" s="4">
        <f t="shared" si="19"/>
        <v>0</v>
      </c>
      <c r="D307" s="4">
        <f t="shared" si="20"/>
        <v>-9.9999999999999978E-2</v>
      </c>
    </row>
    <row r="308" spans="1:4" x14ac:dyDescent="0.25">
      <c r="A308" s="3">
        <v>14062</v>
      </c>
      <c r="B308" s="2">
        <v>13.6</v>
      </c>
      <c r="C308" s="4">
        <f t="shared" si="19"/>
        <v>7.4074074074073071E-3</v>
      </c>
      <c r="D308" s="4">
        <f t="shared" si="20"/>
        <v>-0.10526315789473684</v>
      </c>
    </row>
    <row r="309" spans="1:4" x14ac:dyDescent="0.25">
      <c r="A309" s="3">
        <v>14093</v>
      </c>
      <c r="B309" s="2">
        <v>13.4</v>
      </c>
      <c r="C309" s="4">
        <f t="shared" si="19"/>
        <v>-1.4705882352941124E-2</v>
      </c>
      <c r="D309" s="4">
        <f t="shared" si="20"/>
        <v>-0.11258278145695355</v>
      </c>
    </row>
    <row r="310" spans="1:4" x14ac:dyDescent="0.25">
      <c r="A310" s="3">
        <v>14124</v>
      </c>
      <c r="B310" s="2">
        <v>13.5</v>
      </c>
      <c r="C310" s="4">
        <f t="shared" si="19"/>
        <v>7.4626865671640896E-3</v>
      </c>
      <c r="D310" s="4">
        <f t="shared" si="20"/>
        <v>-0.10596026490066224</v>
      </c>
    </row>
    <row r="311" spans="1:4" x14ac:dyDescent="0.25">
      <c r="A311" s="3">
        <v>14154</v>
      </c>
      <c r="B311" s="2">
        <v>13.4</v>
      </c>
      <c r="C311" s="4">
        <f t="shared" si="19"/>
        <v>-7.4074074074074181E-3</v>
      </c>
      <c r="D311" s="4">
        <f t="shared" si="20"/>
        <v>-8.8435374149659851E-2</v>
      </c>
    </row>
    <row r="312" spans="1:4" x14ac:dyDescent="0.25">
      <c r="A312" s="3">
        <v>14185</v>
      </c>
      <c r="B312" s="2">
        <v>13.4</v>
      </c>
      <c r="C312" s="4">
        <f t="shared" si="19"/>
        <v>0</v>
      </c>
      <c r="D312" s="4">
        <f t="shared" si="20"/>
        <v>-6.944444444444442E-2</v>
      </c>
    </row>
    <row r="313" spans="1:4" x14ac:dyDescent="0.25">
      <c r="A313" s="3">
        <v>14215</v>
      </c>
      <c r="B313" s="2">
        <v>13.3</v>
      </c>
      <c r="C313" s="4">
        <f t="shared" si="19"/>
        <v>-7.4626865671642006E-3</v>
      </c>
      <c r="D313" s="4">
        <f t="shared" si="20"/>
        <v>-5.673758865248224E-2</v>
      </c>
    </row>
    <row r="314" spans="1:4" x14ac:dyDescent="0.25">
      <c r="A314" s="3">
        <v>14246</v>
      </c>
      <c r="B314" s="2">
        <v>13.3</v>
      </c>
      <c r="C314" s="4">
        <f t="shared" si="19"/>
        <v>0</v>
      </c>
      <c r="D314" s="4">
        <f t="shared" si="20"/>
        <v>-4.9999999999999933E-2</v>
      </c>
    </row>
    <row r="315" spans="1:4" x14ac:dyDescent="0.25">
      <c r="A315" s="3">
        <v>14277</v>
      </c>
      <c r="B315" s="2">
        <v>13.3</v>
      </c>
      <c r="C315" s="4">
        <f t="shared" si="19"/>
        <v>0</v>
      </c>
      <c r="D315" s="4">
        <f t="shared" si="20"/>
        <v>-3.6231884057971064E-2</v>
      </c>
    </row>
    <row r="316" spans="1:4" x14ac:dyDescent="0.25">
      <c r="A316" s="3">
        <v>14305</v>
      </c>
      <c r="B316" s="2">
        <v>13.2</v>
      </c>
      <c r="C316" s="4">
        <f t="shared" si="19"/>
        <v>-7.5187969924812581E-3</v>
      </c>
      <c r="D316" s="4">
        <f t="shared" si="20"/>
        <v>-3.6496350364963459E-2</v>
      </c>
    </row>
    <row r="317" spans="1:4" x14ac:dyDescent="0.25">
      <c r="A317" s="3">
        <v>14336</v>
      </c>
      <c r="B317" s="2">
        <v>13.1</v>
      </c>
      <c r="C317" s="4">
        <f t="shared" si="19"/>
        <v>-7.575757575757569E-3</v>
      </c>
      <c r="D317" s="4">
        <f t="shared" si="20"/>
        <v>-2.9629629629629672E-2</v>
      </c>
    </row>
    <row r="318" spans="1:4" x14ac:dyDescent="0.25">
      <c r="A318" s="3">
        <v>14366</v>
      </c>
      <c r="B318" s="2">
        <v>13.1</v>
      </c>
      <c r="C318" s="4">
        <f t="shared" si="19"/>
        <v>0</v>
      </c>
      <c r="D318" s="4">
        <f t="shared" si="20"/>
        <v>-2.9629629629629672E-2</v>
      </c>
    </row>
    <row r="319" spans="1:4" x14ac:dyDescent="0.25">
      <c r="A319" s="3">
        <v>14397</v>
      </c>
      <c r="B319" s="2">
        <v>13</v>
      </c>
      <c r="C319" s="4">
        <f t="shared" si="19"/>
        <v>-7.6335877862595547E-3</v>
      </c>
      <c r="D319" s="4">
        <f t="shared" si="20"/>
        <v>-3.703703703703709E-2</v>
      </c>
    </row>
    <row r="320" spans="1:4" x14ac:dyDescent="0.25">
      <c r="A320" s="3">
        <v>14427</v>
      </c>
      <c r="B320" s="2">
        <v>13</v>
      </c>
      <c r="C320" s="4">
        <f t="shared" si="19"/>
        <v>0</v>
      </c>
      <c r="D320" s="4">
        <f t="shared" si="20"/>
        <v>-4.4117647058823484E-2</v>
      </c>
    </row>
    <row r="321" spans="1:4" x14ac:dyDescent="0.25">
      <c r="A321" s="3">
        <v>14458</v>
      </c>
      <c r="B321" s="2">
        <v>12.9</v>
      </c>
      <c r="C321" s="4">
        <f t="shared" si="19"/>
        <v>-7.692307692307665E-3</v>
      </c>
      <c r="D321" s="4">
        <f t="shared" si="20"/>
        <v>-3.7313432835820892E-2</v>
      </c>
    </row>
    <row r="322" spans="1:4" x14ac:dyDescent="0.25">
      <c r="A322" s="3">
        <v>14489</v>
      </c>
      <c r="B322" s="2">
        <v>13.6</v>
      </c>
      <c r="C322" s="4">
        <f t="shared" si="19"/>
        <v>5.4263565891472743E-2</v>
      </c>
      <c r="D322" s="4">
        <f t="shared" si="20"/>
        <v>7.4074074074073071E-3</v>
      </c>
    </row>
    <row r="323" spans="1:4" x14ac:dyDescent="0.25">
      <c r="A323" s="3">
        <v>14519</v>
      </c>
      <c r="B323" s="2">
        <v>13.7</v>
      </c>
      <c r="C323" s="4">
        <f t="shared" si="19"/>
        <v>7.3529411764705621E-3</v>
      </c>
      <c r="D323" s="4">
        <f t="shared" si="20"/>
        <v>2.2388059701492491E-2</v>
      </c>
    </row>
    <row r="324" spans="1:4" x14ac:dyDescent="0.25">
      <c r="A324" s="3">
        <v>14550</v>
      </c>
      <c r="B324" s="2">
        <v>13.6</v>
      </c>
      <c r="C324" s="4">
        <f t="shared" ref="C324:C387" si="21">B324/B323-1</f>
        <v>-7.2992700729926918E-3</v>
      </c>
      <c r="D324" s="4">
        <f t="shared" si="20"/>
        <v>1.4925373134328401E-2</v>
      </c>
    </row>
    <row r="325" spans="1:4" x14ac:dyDescent="0.25">
      <c r="A325" s="3">
        <v>14580</v>
      </c>
      <c r="B325" s="2">
        <v>13.7</v>
      </c>
      <c r="C325" s="4">
        <f t="shared" si="21"/>
        <v>7.3529411764705621E-3</v>
      </c>
      <c r="D325" s="4">
        <f t="shared" si="20"/>
        <v>3.007518796992481E-2</v>
      </c>
    </row>
    <row r="326" spans="1:4" x14ac:dyDescent="0.25">
      <c r="A326" s="3">
        <v>14611</v>
      </c>
      <c r="B326" s="2">
        <v>13.7</v>
      </c>
      <c r="C326" s="4">
        <f t="shared" si="21"/>
        <v>0</v>
      </c>
      <c r="D326" s="4">
        <f t="shared" si="20"/>
        <v>3.007518796992481E-2</v>
      </c>
    </row>
    <row r="327" spans="1:4" x14ac:dyDescent="0.25">
      <c r="A327" s="3">
        <v>14642</v>
      </c>
      <c r="B327" s="2">
        <v>13.6</v>
      </c>
      <c r="C327" s="4">
        <f t="shared" si="21"/>
        <v>-7.2992700729926918E-3</v>
      </c>
      <c r="D327" s="4">
        <f t="shared" si="20"/>
        <v>2.2556390977443552E-2</v>
      </c>
    </row>
    <row r="328" spans="1:4" x14ac:dyDescent="0.25">
      <c r="A328" s="3">
        <v>14671</v>
      </c>
      <c r="B328" s="2">
        <v>13.5</v>
      </c>
      <c r="C328" s="4">
        <f t="shared" si="21"/>
        <v>-7.3529411764705621E-3</v>
      </c>
      <c r="D328" s="4">
        <f t="shared" si="20"/>
        <v>2.2727272727272707E-2</v>
      </c>
    </row>
    <row r="329" spans="1:4" x14ac:dyDescent="0.25">
      <c r="A329" s="3">
        <v>14702</v>
      </c>
      <c r="B329" s="2">
        <v>13.5</v>
      </c>
      <c r="C329" s="4">
        <f t="shared" si="21"/>
        <v>0</v>
      </c>
      <c r="D329" s="4">
        <f t="shared" si="20"/>
        <v>3.0534351145038219E-2</v>
      </c>
    </row>
    <row r="330" spans="1:4" x14ac:dyDescent="0.25">
      <c r="A330" s="3">
        <v>14732</v>
      </c>
      <c r="B330" s="2">
        <v>13.5</v>
      </c>
      <c r="C330" s="4">
        <f t="shared" si="21"/>
        <v>0</v>
      </c>
      <c r="D330" s="4">
        <f t="shared" si="20"/>
        <v>3.0534351145038219E-2</v>
      </c>
    </row>
    <row r="331" spans="1:4" x14ac:dyDescent="0.25">
      <c r="A331" s="3">
        <v>14763</v>
      </c>
      <c r="B331" s="2">
        <v>13.4</v>
      </c>
      <c r="C331" s="4">
        <f t="shared" si="21"/>
        <v>-7.4074074074074181E-3</v>
      </c>
      <c r="D331" s="4">
        <f t="shared" si="20"/>
        <v>3.0769230769230882E-2</v>
      </c>
    </row>
    <row r="332" spans="1:4" x14ac:dyDescent="0.25">
      <c r="A332" s="3">
        <v>14793</v>
      </c>
      <c r="B332" s="2">
        <v>13.4</v>
      </c>
      <c r="C332" s="4">
        <f t="shared" si="21"/>
        <v>0</v>
      </c>
      <c r="D332" s="4">
        <f t="shared" si="20"/>
        <v>3.0769230769230882E-2</v>
      </c>
    </row>
    <row r="333" spans="1:4" x14ac:dyDescent="0.25">
      <c r="A333" s="3">
        <v>14824</v>
      </c>
      <c r="B333" s="2">
        <v>13.4</v>
      </c>
      <c r="C333" s="4">
        <f t="shared" si="21"/>
        <v>0</v>
      </c>
      <c r="D333" s="4">
        <f t="shared" si="20"/>
        <v>3.8759689922480689E-2</v>
      </c>
    </row>
    <row r="334" spans="1:4" x14ac:dyDescent="0.25">
      <c r="A334" s="3">
        <v>14855</v>
      </c>
      <c r="B334" s="2">
        <v>13.4</v>
      </c>
      <c r="C334" s="4">
        <f t="shared" si="21"/>
        <v>0</v>
      </c>
      <c r="D334" s="4">
        <f t="shared" si="20"/>
        <v>-1.4705882352941124E-2</v>
      </c>
    </row>
    <row r="335" spans="1:4" x14ac:dyDescent="0.25">
      <c r="A335" s="3">
        <v>14885</v>
      </c>
      <c r="B335" s="2">
        <v>13.6</v>
      </c>
      <c r="C335" s="4">
        <f t="shared" si="21"/>
        <v>1.4925373134328401E-2</v>
      </c>
      <c r="D335" s="4">
        <f t="shared" ref="D335:D398" si="22">B335/B323-1</f>
        <v>-7.2992700729926918E-3</v>
      </c>
    </row>
    <row r="336" spans="1:4" x14ac:dyDescent="0.25">
      <c r="A336" s="3">
        <v>14916</v>
      </c>
      <c r="B336" s="2">
        <v>13.7</v>
      </c>
      <c r="C336" s="4">
        <f t="shared" si="21"/>
        <v>7.3529411764705621E-3</v>
      </c>
      <c r="D336" s="4">
        <f t="shared" si="22"/>
        <v>7.3529411764705621E-3</v>
      </c>
    </row>
    <row r="337" spans="1:4" x14ac:dyDescent="0.25">
      <c r="A337" s="3">
        <v>14946</v>
      </c>
      <c r="B337" s="2">
        <v>13.8</v>
      </c>
      <c r="C337" s="4">
        <f t="shared" si="21"/>
        <v>7.2992700729928028E-3</v>
      </c>
      <c r="D337" s="4">
        <f t="shared" si="22"/>
        <v>7.2992700729928028E-3</v>
      </c>
    </row>
    <row r="338" spans="1:4" x14ac:dyDescent="0.25">
      <c r="A338" s="3">
        <v>14977</v>
      </c>
      <c r="B338" s="2">
        <v>13.9</v>
      </c>
      <c r="C338" s="4">
        <f t="shared" si="21"/>
        <v>7.2463768115942351E-3</v>
      </c>
      <c r="D338" s="4">
        <f t="shared" si="22"/>
        <v>1.4598540145985384E-2</v>
      </c>
    </row>
    <row r="339" spans="1:4" x14ac:dyDescent="0.25">
      <c r="A339" s="3">
        <v>15008</v>
      </c>
      <c r="B339" s="2">
        <v>13.9</v>
      </c>
      <c r="C339" s="4">
        <f t="shared" si="21"/>
        <v>0</v>
      </c>
      <c r="D339" s="4">
        <f t="shared" si="22"/>
        <v>2.2058823529411908E-2</v>
      </c>
    </row>
    <row r="340" spans="1:4" x14ac:dyDescent="0.25">
      <c r="A340" s="3">
        <v>15036</v>
      </c>
      <c r="B340" s="2">
        <v>14</v>
      </c>
      <c r="C340" s="4">
        <f t="shared" si="21"/>
        <v>7.194244604316502E-3</v>
      </c>
      <c r="D340" s="4">
        <f t="shared" si="22"/>
        <v>3.7037037037036979E-2</v>
      </c>
    </row>
    <row r="341" spans="1:4" x14ac:dyDescent="0.25">
      <c r="A341" s="3">
        <v>15067</v>
      </c>
      <c r="B341" s="2">
        <v>14.4</v>
      </c>
      <c r="C341" s="4">
        <f t="shared" si="21"/>
        <v>2.8571428571428692E-2</v>
      </c>
      <c r="D341" s="4">
        <f t="shared" si="22"/>
        <v>6.6666666666666652E-2</v>
      </c>
    </row>
    <row r="342" spans="1:4" x14ac:dyDescent="0.25">
      <c r="A342" s="3">
        <v>15097</v>
      </c>
      <c r="B342" s="2">
        <v>14.6</v>
      </c>
      <c r="C342" s="4">
        <f t="shared" si="21"/>
        <v>1.388888888888884E-2</v>
      </c>
      <c r="D342" s="4">
        <f t="shared" si="22"/>
        <v>8.1481481481481488E-2</v>
      </c>
    </row>
    <row r="343" spans="1:4" x14ac:dyDescent="0.25">
      <c r="A343" s="3">
        <v>15128</v>
      </c>
      <c r="B343" s="2">
        <v>15</v>
      </c>
      <c r="C343" s="4">
        <f t="shared" si="21"/>
        <v>2.7397260273972712E-2</v>
      </c>
      <c r="D343" s="4">
        <f t="shared" si="22"/>
        <v>0.11940298507462677</v>
      </c>
    </row>
    <row r="344" spans="1:4" x14ac:dyDescent="0.25">
      <c r="A344" s="3">
        <v>15158</v>
      </c>
      <c r="B344" s="2">
        <v>15.3</v>
      </c>
      <c r="C344" s="4">
        <f t="shared" si="21"/>
        <v>2.0000000000000018E-2</v>
      </c>
      <c r="D344" s="4">
        <f t="shared" si="22"/>
        <v>0.14179104477611948</v>
      </c>
    </row>
    <row r="345" spans="1:4" x14ac:dyDescent="0.25">
      <c r="A345" s="3">
        <v>15189</v>
      </c>
      <c r="B345" s="2">
        <v>15.6</v>
      </c>
      <c r="C345" s="4">
        <f t="shared" si="21"/>
        <v>1.9607843137254832E-2</v>
      </c>
      <c r="D345" s="4">
        <f t="shared" si="22"/>
        <v>0.16417910447761197</v>
      </c>
    </row>
    <row r="346" spans="1:4" x14ac:dyDescent="0.25">
      <c r="A346" s="3">
        <v>15220</v>
      </c>
      <c r="B346" s="2">
        <v>15.8</v>
      </c>
      <c r="C346" s="4">
        <f t="shared" si="21"/>
        <v>1.2820512820512997E-2</v>
      </c>
      <c r="D346" s="4">
        <f t="shared" si="22"/>
        <v>0.17910447761194037</v>
      </c>
    </row>
    <row r="347" spans="1:4" x14ac:dyDescent="0.25">
      <c r="A347" s="3">
        <v>15250</v>
      </c>
      <c r="B347" s="2">
        <v>15.9</v>
      </c>
      <c r="C347" s="4">
        <f t="shared" si="21"/>
        <v>6.3291139240506666E-3</v>
      </c>
      <c r="D347" s="4">
        <f t="shared" si="22"/>
        <v>0.16911764705882359</v>
      </c>
    </row>
    <row r="348" spans="1:4" x14ac:dyDescent="0.25">
      <c r="A348" s="3">
        <v>15281</v>
      </c>
      <c r="B348" s="2">
        <v>15.9</v>
      </c>
      <c r="C348" s="4">
        <f t="shared" si="21"/>
        <v>0</v>
      </c>
      <c r="D348" s="4">
        <f t="shared" si="22"/>
        <v>0.16058394160583944</v>
      </c>
    </row>
    <row r="349" spans="1:4" x14ac:dyDescent="0.25">
      <c r="A349" s="3">
        <v>15311</v>
      </c>
      <c r="B349" s="2">
        <v>16.2</v>
      </c>
      <c r="C349" s="4">
        <f t="shared" si="21"/>
        <v>1.8867924528301883E-2</v>
      </c>
      <c r="D349" s="4">
        <f t="shared" si="22"/>
        <v>0.17391304347826075</v>
      </c>
    </row>
    <row r="350" spans="1:4" x14ac:dyDescent="0.25">
      <c r="A350" s="3">
        <v>15342</v>
      </c>
      <c r="B350" s="2">
        <v>16.5</v>
      </c>
      <c r="C350" s="4">
        <f t="shared" si="21"/>
        <v>1.8518518518518601E-2</v>
      </c>
      <c r="D350" s="4">
        <f t="shared" si="22"/>
        <v>0.18705035971223016</v>
      </c>
    </row>
    <row r="351" spans="1:4" x14ac:dyDescent="0.25">
      <c r="A351" s="3">
        <v>15373</v>
      </c>
      <c r="B351" s="2">
        <v>16.7</v>
      </c>
      <c r="C351" s="4">
        <f t="shared" si="21"/>
        <v>1.2121212121211977E-2</v>
      </c>
      <c r="D351" s="4">
        <f t="shared" si="22"/>
        <v>0.20143884892086317</v>
      </c>
    </row>
    <row r="352" spans="1:4" x14ac:dyDescent="0.25">
      <c r="A352" s="3">
        <v>15401</v>
      </c>
      <c r="B352" s="2">
        <v>16.8</v>
      </c>
      <c r="C352" s="4">
        <f t="shared" si="21"/>
        <v>5.9880239520959666E-3</v>
      </c>
      <c r="D352" s="4">
        <f t="shared" si="22"/>
        <v>0.19999999999999996</v>
      </c>
    </row>
    <row r="353" spans="1:4" x14ac:dyDescent="0.25">
      <c r="A353" s="3">
        <v>15432</v>
      </c>
      <c r="B353" s="2">
        <v>17</v>
      </c>
      <c r="C353" s="4">
        <f t="shared" si="21"/>
        <v>1.1904761904761862E-2</v>
      </c>
      <c r="D353" s="4">
        <f t="shared" si="22"/>
        <v>0.18055555555555558</v>
      </c>
    </row>
    <row r="354" spans="1:4" x14ac:dyDescent="0.25">
      <c r="A354" s="3">
        <v>15462</v>
      </c>
      <c r="B354" s="2">
        <v>17</v>
      </c>
      <c r="C354" s="4">
        <f t="shared" si="21"/>
        <v>0</v>
      </c>
      <c r="D354" s="4">
        <f t="shared" si="22"/>
        <v>0.16438356164383561</v>
      </c>
    </row>
    <row r="355" spans="1:4" x14ac:dyDescent="0.25">
      <c r="A355" s="3">
        <v>15493</v>
      </c>
      <c r="B355" s="2">
        <v>17</v>
      </c>
      <c r="C355" s="4">
        <f t="shared" si="21"/>
        <v>0</v>
      </c>
      <c r="D355" s="4">
        <f t="shared" si="22"/>
        <v>0.1333333333333333</v>
      </c>
    </row>
    <row r="356" spans="1:4" x14ac:dyDescent="0.25">
      <c r="A356" s="3">
        <v>15523</v>
      </c>
      <c r="B356" s="2">
        <v>17</v>
      </c>
      <c r="C356" s="4">
        <f t="shared" si="21"/>
        <v>0</v>
      </c>
      <c r="D356" s="4">
        <f t="shared" si="22"/>
        <v>0.11111111111111116</v>
      </c>
    </row>
    <row r="357" spans="1:4" x14ac:dyDescent="0.25">
      <c r="A357" s="3">
        <v>15554</v>
      </c>
      <c r="B357" s="2">
        <v>17.100000000000001</v>
      </c>
      <c r="C357" s="4">
        <f t="shared" si="21"/>
        <v>5.8823529411764497E-3</v>
      </c>
      <c r="D357" s="4">
        <f t="shared" si="22"/>
        <v>9.6153846153846256E-2</v>
      </c>
    </row>
    <row r="358" spans="1:4" x14ac:dyDescent="0.25">
      <c r="A358" s="3">
        <v>15585</v>
      </c>
      <c r="B358" s="2">
        <v>17.2</v>
      </c>
      <c r="C358" s="4">
        <f t="shared" si="21"/>
        <v>5.8479532163742132E-3</v>
      </c>
      <c r="D358" s="4">
        <f t="shared" si="22"/>
        <v>8.8607594936708667E-2</v>
      </c>
    </row>
    <row r="359" spans="1:4" x14ac:dyDescent="0.25">
      <c r="A359" s="3">
        <v>15615</v>
      </c>
      <c r="B359" s="2">
        <v>17.2</v>
      </c>
      <c r="C359" s="4">
        <f t="shared" si="21"/>
        <v>0</v>
      </c>
      <c r="D359" s="4">
        <f t="shared" si="22"/>
        <v>8.1761006289308158E-2</v>
      </c>
    </row>
    <row r="360" spans="1:4" x14ac:dyDescent="0.25">
      <c r="A360" s="3">
        <v>15646</v>
      </c>
      <c r="B360" s="2">
        <v>17.3</v>
      </c>
      <c r="C360" s="4">
        <f t="shared" si="21"/>
        <v>5.8139534883721034E-3</v>
      </c>
      <c r="D360" s="4">
        <f t="shared" si="22"/>
        <v>8.8050314465408785E-2</v>
      </c>
    </row>
    <row r="361" spans="1:4" x14ac:dyDescent="0.25">
      <c r="A361" s="3">
        <v>15676</v>
      </c>
      <c r="B361" s="2">
        <v>17.399999999999999</v>
      </c>
      <c r="C361" s="4">
        <f t="shared" si="21"/>
        <v>5.7803468208090791E-3</v>
      </c>
      <c r="D361" s="4">
        <f t="shared" si="22"/>
        <v>7.4074074074073959E-2</v>
      </c>
    </row>
    <row r="362" spans="1:4" x14ac:dyDescent="0.25">
      <c r="A362" s="3">
        <v>15707</v>
      </c>
      <c r="B362" s="2">
        <v>17.5</v>
      </c>
      <c r="C362" s="4">
        <f t="shared" si="21"/>
        <v>5.7471264367816577E-3</v>
      </c>
      <c r="D362" s="4">
        <f t="shared" si="22"/>
        <v>6.0606060606060552E-2</v>
      </c>
    </row>
    <row r="363" spans="1:4" x14ac:dyDescent="0.25">
      <c r="A363" s="3">
        <v>15738</v>
      </c>
      <c r="B363" s="2">
        <v>17.7</v>
      </c>
      <c r="C363" s="4">
        <f t="shared" si="21"/>
        <v>1.1428571428571344E-2</v>
      </c>
      <c r="D363" s="4">
        <f t="shared" si="22"/>
        <v>5.9880239520958112E-2</v>
      </c>
    </row>
    <row r="364" spans="1:4" x14ac:dyDescent="0.25">
      <c r="A364" s="3">
        <v>15766</v>
      </c>
      <c r="B364" s="2">
        <v>17.8</v>
      </c>
      <c r="C364" s="4">
        <f t="shared" si="21"/>
        <v>5.6497175141243527E-3</v>
      </c>
      <c r="D364" s="4">
        <f t="shared" si="22"/>
        <v>5.9523809523809534E-2</v>
      </c>
    </row>
    <row r="365" spans="1:4" x14ac:dyDescent="0.25">
      <c r="A365" s="3">
        <v>15797</v>
      </c>
      <c r="B365" s="2">
        <v>17.899999999999999</v>
      </c>
      <c r="C365" s="4">
        <f t="shared" si="21"/>
        <v>5.6179775280897903E-3</v>
      </c>
      <c r="D365" s="4">
        <f t="shared" si="22"/>
        <v>5.2941176470588047E-2</v>
      </c>
    </row>
    <row r="366" spans="1:4" x14ac:dyDescent="0.25">
      <c r="A366" s="3">
        <v>15827</v>
      </c>
      <c r="B366" s="2">
        <v>17.899999999999999</v>
      </c>
      <c r="C366" s="4">
        <f t="shared" si="21"/>
        <v>0</v>
      </c>
      <c r="D366" s="4">
        <f t="shared" si="22"/>
        <v>5.2941176470588047E-2</v>
      </c>
    </row>
    <row r="367" spans="1:4" x14ac:dyDescent="0.25">
      <c r="A367" s="3">
        <v>15858</v>
      </c>
      <c r="B367" s="2">
        <v>17.899999999999999</v>
      </c>
      <c r="C367" s="4">
        <f t="shared" si="21"/>
        <v>0</v>
      </c>
      <c r="D367" s="4">
        <f t="shared" si="22"/>
        <v>5.2941176470588047E-2</v>
      </c>
    </row>
    <row r="368" spans="1:4" x14ac:dyDescent="0.25">
      <c r="A368" s="3">
        <v>15888</v>
      </c>
      <c r="B368" s="2">
        <v>17.8</v>
      </c>
      <c r="C368" s="4">
        <f t="shared" si="21"/>
        <v>-5.5865921787707773E-3</v>
      </c>
      <c r="D368" s="4">
        <f t="shared" si="22"/>
        <v>4.705882352941182E-2</v>
      </c>
    </row>
    <row r="369" spans="1:4" x14ac:dyDescent="0.25">
      <c r="A369" s="3">
        <v>15919</v>
      </c>
      <c r="B369" s="2">
        <v>17.8</v>
      </c>
      <c r="C369" s="4">
        <f t="shared" si="21"/>
        <v>0</v>
      </c>
      <c r="D369" s="4">
        <f t="shared" si="22"/>
        <v>4.0935672514619936E-2</v>
      </c>
    </row>
    <row r="370" spans="1:4" x14ac:dyDescent="0.25">
      <c r="A370" s="3">
        <v>15950</v>
      </c>
      <c r="B370" s="2">
        <v>17.8</v>
      </c>
      <c r="C370" s="4">
        <f t="shared" si="21"/>
        <v>0</v>
      </c>
      <c r="D370" s="4">
        <f t="shared" si="22"/>
        <v>3.488372093023262E-2</v>
      </c>
    </row>
    <row r="371" spans="1:4" x14ac:dyDescent="0.25">
      <c r="A371" s="3">
        <v>15980</v>
      </c>
      <c r="B371" s="2">
        <v>17.8</v>
      </c>
      <c r="C371" s="4">
        <f t="shared" si="21"/>
        <v>0</v>
      </c>
      <c r="D371" s="4">
        <f t="shared" si="22"/>
        <v>3.488372093023262E-2</v>
      </c>
    </row>
    <row r="372" spans="1:4" x14ac:dyDescent="0.25">
      <c r="A372" s="3">
        <v>16011</v>
      </c>
      <c r="B372" s="2">
        <v>17.7</v>
      </c>
      <c r="C372" s="4">
        <f t="shared" si="21"/>
        <v>-5.6179775280900124E-3</v>
      </c>
      <c r="D372" s="4">
        <f t="shared" si="22"/>
        <v>2.3121387283236983E-2</v>
      </c>
    </row>
    <row r="373" spans="1:4" x14ac:dyDescent="0.25">
      <c r="A373" s="3">
        <v>16041</v>
      </c>
      <c r="B373" s="2">
        <v>17.8</v>
      </c>
      <c r="C373" s="4">
        <f t="shared" si="21"/>
        <v>5.6497175141243527E-3</v>
      </c>
      <c r="D373" s="4">
        <f t="shared" si="22"/>
        <v>2.2988505747126631E-2</v>
      </c>
    </row>
    <row r="374" spans="1:4" x14ac:dyDescent="0.25">
      <c r="A374" s="3">
        <v>16072</v>
      </c>
      <c r="B374" s="2">
        <v>17.8</v>
      </c>
      <c r="C374" s="4">
        <f t="shared" si="21"/>
        <v>0</v>
      </c>
      <c r="D374" s="4">
        <f t="shared" si="22"/>
        <v>1.7142857142857126E-2</v>
      </c>
    </row>
    <row r="375" spans="1:4" x14ac:dyDescent="0.25">
      <c r="A375" s="3">
        <v>16103</v>
      </c>
      <c r="B375" s="2">
        <v>17.8</v>
      </c>
      <c r="C375" s="4">
        <f t="shared" si="21"/>
        <v>0</v>
      </c>
      <c r="D375" s="4">
        <f t="shared" si="22"/>
        <v>5.6497175141243527E-3</v>
      </c>
    </row>
    <row r="376" spans="1:4" x14ac:dyDescent="0.25">
      <c r="A376" s="3">
        <v>16132</v>
      </c>
      <c r="B376" s="2">
        <v>17.899999999999999</v>
      </c>
      <c r="C376" s="4">
        <f t="shared" si="21"/>
        <v>5.6179775280897903E-3</v>
      </c>
      <c r="D376" s="4">
        <f t="shared" si="22"/>
        <v>5.6179775280897903E-3</v>
      </c>
    </row>
    <row r="377" spans="1:4" x14ac:dyDescent="0.25">
      <c r="A377" s="3">
        <v>16163</v>
      </c>
      <c r="B377" s="2">
        <v>17.899999999999999</v>
      </c>
      <c r="C377" s="4">
        <f t="shared" si="21"/>
        <v>0</v>
      </c>
      <c r="D377" s="4">
        <f t="shared" si="22"/>
        <v>0</v>
      </c>
    </row>
    <row r="378" spans="1:4" x14ac:dyDescent="0.25">
      <c r="A378" s="3">
        <v>16193</v>
      </c>
      <c r="B378" s="2">
        <v>17.899999999999999</v>
      </c>
      <c r="C378" s="4">
        <f t="shared" si="21"/>
        <v>0</v>
      </c>
      <c r="D378" s="4">
        <f t="shared" si="22"/>
        <v>0</v>
      </c>
    </row>
    <row r="379" spans="1:4" x14ac:dyDescent="0.25">
      <c r="A379" s="3">
        <v>16224</v>
      </c>
      <c r="B379" s="2">
        <v>18</v>
      </c>
      <c r="C379" s="4">
        <f t="shared" si="21"/>
        <v>5.5865921787709993E-3</v>
      </c>
      <c r="D379" s="4">
        <f t="shared" si="22"/>
        <v>5.5865921787709993E-3</v>
      </c>
    </row>
    <row r="380" spans="1:4" x14ac:dyDescent="0.25">
      <c r="A380" s="3">
        <v>16254</v>
      </c>
      <c r="B380" s="2">
        <v>17.899999999999999</v>
      </c>
      <c r="C380" s="4">
        <f t="shared" si="21"/>
        <v>-5.5555555555556468E-3</v>
      </c>
      <c r="D380" s="4">
        <f t="shared" si="22"/>
        <v>5.6179775280897903E-3</v>
      </c>
    </row>
    <row r="381" spans="1:4" x14ac:dyDescent="0.25">
      <c r="A381" s="3">
        <v>16285</v>
      </c>
      <c r="B381" s="2">
        <v>17.899999999999999</v>
      </c>
      <c r="C381" s="4">
        <f t="shared" si="21"/>
        <v>0</v>
      </c>
      <c r="D381" s="4">
        <f t="shared" si="22"/>
        <v>5.6179775280897903E-3</v>
      </c>
    </row>
    <row r="382" spans="1:4" x14ac:dyDescent="0.25">
      <c r="A382" s="3">
        <v>16316</v>
      </c>
      <c r="B382" s="2">
        <v>17.899999999999999</v>
      </c>
      <c r="C382" s="4">
        <f t="shared" si="21"/>
        <v>0</v>
      </c>
      <c r="D382" s="4">
        <f t="shared" si="22"/>
        <v>5.6179775280897903E-3</v>
      </c>
    </row>
    <row r="383" spans="1:4" x14ac:dyDescent="0.25">
      <c r="A383" s="3">
        <v>16346</v>
      </c>
      <c r="B383" s="2">
        <v>17.899999999999999</v>
      </c>
      <c r="C383" s="4">
        <f t="shared" si="21"/>
        <v>0</v>
      </c>
      <c r="D383" s="4">
        <f t="shared" si="22"/>
        <v>5.6179775280897903E-3</v>
      </c>
    </row>
    <row r="384" spans="1:4" x14ac:dyDescent="0.25">
      <c r="A384" s="3">
        <v>16377</v>
      </c>
      <c r="B384" s="2">
        <v>18</v>
      </c>
      <c r="C384" s="4">
        <f t="shared" si="21"/>
        <v>5.5865921787709993E-3</v>
      </c>
      <c r="D384" s="4">
        <f t="shared" si="22"/>
        <v>1.6949152542372836E-2</v>
      </c>
    </row>
    <row r="385" spans="1:4" x14ac:dyDescent="0.25">
      <c r="A385" s="3">
        <v>16407</v>
      </c>
      <c r="B385" s="2">
        <v>18</v>
      </c>
      <c r="C385" s="4">
        <f t="shared" si="21"/>
        <v>0</v>
      </c>
      <c r="D385" s="4">
        <f t="shared" si="22"/>
        <v>1.1235955056179803E-2</v>
      </c>
    </row>
    <row r="386" spans="1:4" x14ac:dyDescent="0.25">
      <c r="A386" s="3">
        <v>16438</v>
      </c>
      <c r="B386" s="2">
        <v>18.100000000000001</v>
      </c>
      <c r="C386" s="4">
        <f t="shared" si="21"/>
        <v>5.5555555555555358E-3</v>
      </c>
      <c r="D386" s="4">
        <f t="shared" si="22"/>
        <v>1.6853932584269593E-2</v>
      </c>
    </row>
    <row r="387" spans="1:4" x14ac:dyDescent="0.25">
      <c r="A387" s="3">
        <v>16469</v>
      </c>
      <c r="B387" s="2">
        <v>18.100000000000001</v>
      </c>
      <c r="C387" s="4">
        <f t="shared" si="21"/>
        <v>0</v>
      </c>
      <c r="D387" s="4">
        <f t="shared" si="22"/>
        <v>1.6853932584269593E-2</v>
      </c>
    </row>
    <row r="388" spans="1:4" x14ac:dyDescent="0.25">
      <c r="A388" s="3">
        <v>16497</v>
      </c>
      <c r="B388" s="2">
        <v>18.100000000000001</v>
      </c>
      <c r="C388" s="4">
        <f t="shared" ref="C388:C451" si="23">B388/B387-1</f>
        <v>0</v>
      </c>
      <c r="D388" s="4">
        <f t="shared" si="22"/>
        <v>1.1173184357541999E-2</v>
      </c>
    </row>
    <row r="389" spans="1:4" x14ac:dyDescent="0.25">
      <c r="A389" s="3">
        <v>16528</v>
      </c>
      <c r="B389" s="2">
        <v>18.2</v>
      </c>
      <c r="C389" s="4">
        <f t="shared" si="23"/>
        <v>5.5248618784529135E-3</v>
      </c>
      <c r="D389" s="4">
        <f t="shared" si="22"/>
        <v>1.6759776536312998E-2</v>
      </c>
    </row>
    <row r="390" spans="1:4" x14ac:dyDescent="0.25">
      <c r="A390" s="3">
        <v>16558</v>
      </c>
      <c r="B390" s="2">
        <v>18.3</v>
      </c>
      <c r="C390" s="4">
        <f t="shared" si="23"/>
        <v>5.494505494505475E-3</v>
      </c>
      <c r="D390" s="4">
        <f t="shared" si="22"/>
        <v>2.2346368715083997E-2</v>
      </c>
    </row>
    <row r="391" spans="1:4" x14ac:dyDescent="0.25">
      <c r="A391" s="3">
        <v>16589</v>
      </c>
      <c r="B391" s="2">
        <v>18.3</v>
      </c>
      <c r="C391" s="4">
        <f t="shared" si="23"/>
        <v>0</v>
      </c>
      <c r="D391" s="4">
        <f t="shared" si="22"/>
        <v>1.6666666666666607E-2</v>
      </c>
    </row>
    <row r="392" spans="1:4" x14ac:dyDescent="0.25">
      <c r="A392" s="3">
        <v>16619</v>
      </c>
      <c r="B392" s="2">
        <v>18.3</v>
      </c>
      <c r="C392" s="4">
        <f t="shared" si="23"/>
        <v>0</v>
      </c>
      <c r="D392" s="4">
        <f t="shared" si="22"/>
        <v>2.2346368715083997E-2</v>
      </c>
    </row>
    <row r="393" spans="1:4" x14ac:dyDescent="0.25">
      <c r="A393" s="3">
        <v>16650</v>
      </c>
      <c r="B393" s="2">
        <v>18.2</v>
      </c>
      <c r="C393" s="4">
        <f t="shared" si="23"/>
        <v>-5.464480874317057E-3</v>
      </c>
      <c r="D393" s="4">
        <f t="shared" si="22"/>
        <v>1.6759776536312998E-2</v>
      </c>
    </row>
    <row r="394" spans="1:4" x14ac:dyDescent="0.25">
      <c r="A394" s="3">
        <v>16681</v>
      </c>
      <c r="B394" s="2">
        <v>18.100000000000001</v>
      </c>
      <c r="C394" s="4">
        <f t="shared" si="23"/>
        <v>-5.494505494505364E-3</v>
      </c>
      <c r="D394" s="4">
        <f t="shared" si="22"/>
        <v>1.1173184357541999E-2</v>
      </c>
    </row>
    <row r="395" spans="1:4" x14ac:dyDescent="0.25">
      <c r="A395" s="3">
        <v>16711</v>
      </c>
      <c r="B395" s="2">
        <v>18.2</v>
      </c>
      <c r="C395" s="4">
        <f t="shared" si="23"/>
        <v>5.5248618784529135E-3</v>
      </c>
      <c r="D395" s="4">
        <f t="shared" si="22"/>
        <v>1.6759776536312998E-2</v>
      </c>
    </row>
    <row r="396" spans="1:4" x14ac:dyDescent="0.25">
      <c r="A396" s="3">
        <v>16742</v>
      </c>
      <c r="B396" s="2">
        <v>18.399999999999999</v>
      </c>
      <c r="C396" s="4">
        <f t="shared" si="23"/>
        <v>1.098901098901095E-2</v>
      </c>
      <c r="D396" s="4">
        <f t="shared" si="22"/>
        <v>2.2222222222222143E-2</v>
      </c>
    </row>
    <row r="397" spans="1:4" x14ac:dyDescent="0.25">
      <c r="A397" s="3">
        <v>16772</v>
      </c>
      <c r="B397" s="2">
        <v>18.399999999999999</v>
      </c>
      <c r="C397" s="4">
        <f t="shared" si="23"/>
        <v>0</v>
      </c>
      <c r="D397" s="4">
        <f t="shared" si="22"/>
        <v>2.2222222222222143E-2</v>
      </c>
    </row>
    <row r="398" spans="1:4" x14ac:dyDescent="0.25">
      <c r="A398" s="3">
        <v>16803</v>
      </c>
      <c r="B398" s="2">
        <v>18.399999999999999</v>
      </c>
      <c r="C398" s="4">
        <f t="shared" si="23"/>
        <v>0</v>
      </c>
      <c r="D398" s="4">
        <f t="shared" si="22"/>
        <v>1.6574585635358963E-2</v>
      </c>
    </row>
    <row r="399" spans="1:4" x14ac:dyDescent="0.25">
      <c r="A399" s="3">
        <v>16834</v>
      </c>
      <c r="B399" s="2">
        <v>18.5</v>
      </c>
      <c r="C399" s="4">
        <f t="shared" si="23"/>
        <v>5.4347826086957873E-3</v>
      </c>
      <c r="D399" s="4">
        <f t="shared" ref="D399:D462" si="24">B399/B387-1</f>
        <v>2.2099447513812098E-2</v>
      </c>
    </row>
    <row r="400" spans="1:4" x14ac:dyDescent="0.25">
      <c r="A400" s="3">
        <v>16862</v>
      </c>
      <c r="B400" s="2">
        <v>18.8</v>
      </c>
      <c r="C400" s="4">
        <f t="shared" si="23"/>
        <v>1.6216216216216273E-2</v>
      </c>
      <c r="D400" s="4">
        <f t="shared" si="24"/>
        <v>3.8674033149171283E-2</v>
      </c>
    </row>
    <row r="401" spans="1:4" x14ac:dyDescent="0.25">
      <c r="A401" s="3">
        <v>16893</v>
      </c>
      <c r="B401" s="2">
        <v>19</v>
      </c>
      <c r="C401" s="4">
        <f t="shared" si="23"/>
        <v>1.0638297872340496E-2</v>
      </c>
      <c r="D401" s="4">
        <f t="shared" si="24"/>
        <v>4.3956043956044022E-2</v>
      </c>
    </row>
    <row r="402" spans="1:4" x14ac:dyDescent="0.25">
      <c r="A402" s="3">
        <v>16923</v>
      </c>
      <c r="B402" s="2">
        <v>19.100000000000001</v>
      </c>
      <c r="C402" s="4">
        <f t="shared" si="23"/>
        <v>5.2631578947368585E-3</v>
      </c>
      <c r="D402" s="4">
        <f t="shared" si="24"/>
        <v>4.3715846994535568E-2</v>
      </c>
    </row>
    <row r="403" spans="1:4" x14ac:dyDescent="0.25">
      <c r="A403" s="3">
        <v>16954</v>
      </c>
      <c r="B403" s="2">
        <v>19.399999999999999</v>
      </c>
      <c r="C403" s="4">
        <f t="shared" si="23"/>
        <v>1.5706806282722363E-2</v>
      </c>
      <c r="D403" s="4">
        <f t="shared" si="24"/>
        <v>6.0109289617486183E-2</v>
      </c>
    </row>
    <row r="404" spans="1:4" x14ac:dyDescent="0.25">
      <c r="A404" s="3">
        <v>16984</v>
      </c>
      <c r="B404" s="2">
        <v>21.5</v>
      </c>
      <c r="C404" s="4">
        <f t="shared" si="23"/>
        <v>0.10824742268041243</v>
      </c>
      <c r="D404" s="4">
        <f t="shared" si="24"/>
        <v>0.17486338797814205</v>
      </c>
    </row>
    <row r="405" spans="1:4" x14ac:dyDescent="0.25">
      <c r="A405" s="3">
        <v>17015</v>
      </c>
      <c r="B405" s="2">
        <v>22.2</v>
      </c>
      <c r="C405" s="4">
        <f t="shared" si="23"/>
        <v>3.2558139534883734E-2</v>
      </c>
      <c r="D405" s="4">
        <f t="shared" si="24"/>
        <v>0.21978021978021989</v>
      </c>
    </row>
    <row r="406" spans="1:4" x14ac:dyDescent="0.25">
      <c r="A406" s="3">
        <v>17046</v>
      </c>
      <c r="B406" s="2">
        <v>21.4</v>
      </c>
      <c r="C406" s="4">
        <f t="shared" si="23"/>
        <v>-3.6036036036036112E-2</v>
      </c>
      <c r="D406" s="4">
        <f t="shared" si="24"/>
        <v>0.18232044198895014</v>
      </c>
    </row>
    <row r="407" spans="1:4" x14ac:dyDescent="0.25">
      <c r="A407" s="3">
        <v>17076</v>
      </c>
      <c r="B407" s="2">
        <v>23.1</v>
      </c>
      <c r="C407" s="4">
        <f t="shared" si="23"/>
        <v>7.9439252336448662E-2</v>
      </c>
      <c r="D407" s="4">
        <f t="shared" si="24"/>
        <v>0.26923076923076938</v>
      </c>
    </row>
    <row r="408" spans="1:4" x14ac:dyDescent="0.25">
      <c r="A408" s="3">
        <v>17107</v>
      </c>
      <c r="B408" s="2">
        <v>24.1</v>
      </c>
      <c r="C408" s="4">
        <f t="shared" si="23"/>
        <v>4.3290043290043378E-2</v>
      </c>
      <c r="D408" s="4">
        <f t="shared" si="24"/>
        <v>0.30978260869565233</v>
      </c>
    </row>
    <row r="409" spans="1:4" x14ac:dyDescent="0.25">
      <c r="A409" s="3">
        <v>17137</v>
      </c>
      <c r="B409" s="2">
        <v>24.3</v>
      </c>
      <c r="C409" s="4">
        <f t="shared" si="23"/>
        <v>8.2987551867219622E-3</v>
      </c>
      <c r="D409" s="4">
        <f t="shared" si="24"/>
        <v>0.32065217391304368</v>
      </c>
    </row>
    <row r="410" spans="1:4" x14ac:dyDescent="0.25">
      <c r="A410" s="3">
        <v>17168</v>
      </c>
      <c r="B410" s="2">
        <v>24.5</v>
      </c>
      <c r="C410" s="4">
        <f t="shared" si="23"/>
        <v>8.2304526748970819E-3</v>
      </c>
      <c r="D410" s="4">
        <f t="shared" si="24"/>
        <v>0.33152173913043481</v>
      </c>
    </row>
    <row r="411" spans="1:4" x14ac:dyDescent="0.25">
      <c r="A411" s="3">
        <v>17199</v>
      </c>
      <c r="B411" s="2">
        <v>24.7</v>
      </c>
      <c r="C411" s="4">
        <f t="shared" si="23"/>
        <v>8.1632653061223248E-3</v>
      </c>
      <c r="D411" s="4">
        <f t="shared" si="24"/>
        <v>0.33513513513513504</v>
      </c>
    </row>
    <row r="412" spans="1:4" x14ac:dyDescent="0.25">
      <c r="A412" s="3">
        <v>17227</v>
      </c>
      <c r="B412" s="2">
        <v>25.3</v>
      </c>
      <c r="C412" s="4">
        <f t="shared" si="23"/>
        <v>2.4291497975708509E-2</v>
      </c>
      <c r="D412" s="4">
        <f t="shared" si="24"/>
        <v>0.3457446808510638</v>
      </c>
    </row>
    <row r="413" spans="1:4" x14ac:dyDescent="0.25">
      <c r="A413" s="3">
        <v>17258</v>
      </c>
      <c r="B413" s="2">
        <v>25.1</v>
      </c>
      <c r="C413" s="4">
        <f t="shared" si="23"/>
        <v>-7.905138339920903E-3</v>
      </c>
      <c r="D413" s="4">
        <f t="shared" si="24"/>
        <v>0.32105263157894748</v>
      </c>
    </row>
    <row r="414" spans="1:4" x14ac:dyDescent="0.25">
      <c r="A414" s="3">
        <v>17288</v>
      </c>
      <c r="B414" s="2">
        <v>25</v>
      </c>
      <c r="C414" s="4">
        <f t="shared" si="23"/>
        <v>-3.9840637450200278E-3</v>
      </c>
      <c r="D414" s="4">
        <f t="shared" si="24"/>
        <v>0.30890052356020936</v>
      </c>
    </row>
    <row r="415" spans="1:4" x14ac:dyDescent="0.25">
      <c r="A415" s="3">
        <v>17319</v>
      </c>
      <c r="B415" s="2">
        <v>25</v>
      </c>
      <c r="C415" s="4">
        <f t="shared" si="23"/>
        <v>0</v>
      </c>
      <c r="D415" s="4">
        <f t="shared" si="24"/>
        <v>0.28865979381443307</v>
      </c>
    </row>
    <row r="416" spans="1:4" x14ac:dyDescent="0.25">
      <c r="A416" s="3">
        <v>17349</v>
      </c>
      <c r="B416" s="2">
        <v>25.3</v>
      </c>
      <c r="C416" s="4">
        <f t="shared" si="23"/>
        <v>1.2000000000000011E-2</v>
      </c>
      <c r="D416" s="4">
        <f t="shared" si="24"/>
        <v>0.17674418604651176</v>
      </c>
    </row>
    <row r="417" spans="1:4" x14ac:dyDescent="0.25">
      <c r="A417" s="3">
        <v>17380</v>
      </c>
      <c r="B417" s="2">
        <v>25.6</v>
      </c>
      <c r="C417" s="4">
        <f t="shared" si="23"/>
        <v>1.1857707509881354E-2</v>
      </c>
      <c r="D417" s="4">
        <f t="shared" si="24"/>
        <v>0.15315315315315314</v>
      </c>
    </row>
    <row r="418" spans="1:4" x14ac:dyDescent="0.25">
      <c r="A418" s="3">
        <v>17411</v>
      </c>
      <c r="B418" s="2">
        <v>26.1</v>
      </c>
      <c r="C418" s="4">
        <f t="shared" si="23"/>
        <v>1.953125E-2</v>
      </c>
      <c r="D418" s="4">
        <f t="shared" si="24"/>
        <v>0.21962616822429926</v>
      </c>
    </row>
    <row r="419" spans="1:4" x14ac:dyDescent="0.25">
      <c r="A419" s="3">
        <v>17441</v>
      </c>
      <c r="B419" s="2">
        <v>26.4</v>
      </c>
      <c r="C419" s="4">
        <f t="shared" si="23"/>
        <v>1.1494252873563093E-2</v>
      </c>
      <c r="D419" s="4">
        <f t="shared" si="24"/>
        <v>0.14285714285714279</v>
      </c>
    </row>
    <row r="420" spans="1:4" x14ac:dyDescent="0.25">
      <c r="A420" s="3">
        <v>17472</v>
      </c>
      <c r="B420" s="2">
        <v>26.7</v>
      </c>
      <c r="C420" s="4">
        <f t="shared" si="23"/>
        <v>1.1363636363636465E-2</v>
      </c>
      <c r="D420" s="4">
        <f t="shared" si="24"/>
        <v>0.10788381742738573</v>
      </c>
    </row>
    <row r="421" spans="1:4" x14ac:dyDescent="0.25">
      <c r="A421" s="3">
        <v>17502</v>
      </c>
      <c r="B421" s="2">
        <v>27.2</v>
      </c>
      <c r="C421" s="4">
        <f t="shared" si="23"/>
        <v>1.8726591760299671E-2</v>
      </c>
      <c r="D421" s="4">
        <f t="shared" si="24"/>
        <v>0.11934156378600824</v>
      </c>
    </row>
    <row r="422" spans="1:4" x14ac:dyDescent="0.25">
      <c r="A422" s="3">
        <v>17533</v>
      </c>
      <c r="B422" s="2">
        <v>27.7</v>
      </c>
      <c r="C422" s="4">
        <f t="shared" si="23"/>
        <v>1.8382352941176405E-2</v>
      </c>
      <c r="D422" s="4">
        <f t="shared" si="24"/>
        <v>0.1306122448979592</v>
      </c>
    </row>
    <row r="423" spans="1:4" x14ac:dyDescent="0.25">
      <c r="A423" s="3">
        <v>17564</v>
      </c>
      <c r="B423" s="2">
        <v>27.2</v>
      </c>
      <c r="C423" s="4">
        <f t="shared" si="23"/>
        <v>-1.8050541516245522E-2</v>
      </c>
      <c r="D423" s="4">
        <f t="shared" si="24"/>
        <v>0.10121457489878538</v>
      </c>
    </row>
    <row r="424" spans="1:4" x14ac:dyDescent="0.25">
      <c r="A424" s="3">
        <v>17593</v>
      </c>
      <c r="B424" s="2">
        <v>27.2</v>
      </c>
      <c r="C424" s="4">
        <f t="shared" si="23"/>
        <v>0</v>
      </c>
      <c r="D424" s="4">
        <f t="shared" si="24"/>
        <v>7.5098814229249022E-2</v>
      </c>
    </row>
    <row r="425" spans="1:4" x14ac:dyDescent="0.25">
      <c r="A425" s="3">
        <v>17624</v>
      </c>
      <c r="B425" s="2">
        <v>27.4</v>
      </c>
      <c r="C425" s="4">
        <f t="shared" si="23"/>
        <v>7.3529411764705621E-3</v>
      </c>
      <c r="D425" s="4">
        <f t="shared" si="24"/>
        <v>9.1633466135458086E-2</v>
      </c>
    </row>
    <row r="426" spans="1:4" x14ac:dyDescent="0.25">
      <c r="A426" s="3">
        <v>17654</v>
      </c>
      <c r="B426" s="2">
        <v>27.5</v>
      </c>
      <c r="C426" s="4">
        <f t="shared" si="23"/>
        <v>3.6496350364965124E-3</v>
      </c>
      <c r="D426" s="4">
        <f t="shared" si="24"/>
        <v>0.10000000000000009</v>
      </c>
    </row>
    <row r="427" spans="1:4" x14ac:dyDescent="0.25">
      <c r="A427" s="3">
        <v>17685</v>
      </c>
      <c r="B427" s="2">
        <v>27.7</v>
      </c>
      <c r="C427" s="4">
        <f t="shared" si="23"/>
        <v>7.2727272727273196E-3</v>
      </c>
      <c r="D427" s="4">
        <f t="shared" si="24"/>
        <v>0.10799999999999987</v>
      </c>
    </row>
    <row r="428" spans="1:4" x14ac:dyDescent="0.25">
      <c r="A428" s="3">
        <v>17715</v>
      </c>
      <c r="B428" s="2">
        <v>28</v>
      </c>
      <c r="C428" s="4">
        <f t="shared" si="23"/>
        <v>1.0830324909747224E-2</v>
      </c>
      <c r="D428" s="4">
        <f t="shared" si="24"/>
        <v>0.10671936758893286</v>
      </c>
    </row>
    <row r="429" spans="1:4" x14ac:dyDescent="0.25">
      <c r="A429" s="3">
        <v>17746</v>
      </c>
      <c r="B429" s="2">
        <v>28.2</v>
      </c>
      <c r="C429" s="4">
        <f t="shared" si="23"/>
        <v>7.1428571428571175E-3</v>
      </c>
      <c r="D429" s="4">
        <f t="shared" si="24"/>
        <v>0.1015625</v>
      </c>
    </row>
    <row r="430" spans="1:4" x14ac:dyDescent="0.25">
      <c r="A430" s="3">
        <v>17777</v>
      </c>
      <c r="B430" s="2">
        <v>28.1</v>
      </c>
      <c r="C430" s="4">
        <f t="shared" si="23"/>
        <v>-3.5460992907800915E-3</v>
      </c>
      <c r="D430" s="4">
        <f t="shared" si="24"/>
        <v>7.6628352490421436E-2</v>
      </c>
    </row>
    <row r="431" spans="1:4" x14ac:dyDescent="0.25">
      <c r="A431" s="3">
        <v>17807</v>
      </c>
      <c r="B431" s="2">
        <v>27.8</v>
      </c>
      <c r="C431" s="4">
        <f t="shared" si="23"/>
        <v>-1.067615658362997E-2</v>
      </c>
      <c r="D431" s="4">
        <f t="shared" si="24"/>
        <v>5.3030303030303205E-2</v>
      </c>
    </row>
    <row r="432" spans="1:4" x14ac:dyDescent="0.25">
      <c r="A432" s="3">
        <v>17838</v>
      </c>
      <c r="B432" s="2">
        <v>27.8</v>
      </c>
      <c r="C432" s="4">
        <f t="shared" si="23"/>
        <v>0</v>
      </c>
      <c r="D432" s="4">
        <f t="shared" si="24"/>
        <v>4.1198501872659277E-2</v>
      </c>
    </row>
    <row r="433" spans="1:4" x14ac:dyDescent="0.25">
      <c r="A433" s="3">
        <v>17868</v>
      </c>
      <c r="B433" s="2">
        <v>27.6</v>
      </c>
      <c r="C433" s="4">
        <f t="shared" si="23"/>
        <v>-7.194244604316502E-3</v>
      </c>
      <c r="D433" s="4">
        <f t="shared" si="24"/>
        <v>1.4705882352941346E-2</v>
      </c>
    </row>
    <row r="434" spans="1:4" x14ac:dyDescent="0.25">
      <c r="A434" s="3">
        <v>17899</v>
      </c>
      <c r="B434" s="2">
        <v>27.3</v>
      </c>
      <c r="C434" s="4">
        <f t="shared" si="23"/>
        <v>-1.0869565217391353E-2</v>
      </c>
      <c r="D434" s="4">
        <f t="shared" si="24"/>
        <v>-1.4440433212996373E-2</v>
      </c>
    </row>
    <row r="435" spans="1:4" x14ac:dyDescent="0.25">
      <c r="A435" s="3">
        <v>17930</v>
      </c>
      <c r="B435" s="2">
        <v>26.8</v>
      </c>
      <c r="C435" s="4">
        <f t="shared" si="23"/>
        <v>-1.8315018315018361E-2</v>
      </c>
      <c r="D435" s="4">
        <f t="shared" si="24"/>
        <v>-1.4705882352941124E-2</v>
      </c>
    </row>
    <row r="436" spans="1:4" x14ac:dyDescent="0.25">
      <c r="A436" s="3">
        <v>17958</v>
      </c>
      <c r="B436" s="2">
        <v>26.8</v>
      </c>
      <c r="C436" s="4">
        <f t="shared" si="23"/>
        <v>0</v>
      </c>
      <c r="D436" s="4">
        <f t="shared" si="24"/>
        <v>-1.4705882352941124E-2</v>
      </c>
    </row>
    <row r="437" spans="1:4" x14ac:dyDescent="0.25">
      <c r="A437" s="3">
        <v>17989</v>
      </c>
      <c r="B437" s="2">
        <v>26.5</v>
      </c>
      <c r="C437" s="4">
        <f t="shared" si="23"/>
        <v>-1.1194029850746245E-2</v>
      </c>
      <c r="D437" s="4">
        <f t="shared" si="24"/>
        <v>-3.2846715328467058E-2</v>
      </c>
    </row>
    <row r="438" spans="1:4" x14ac:dyDescent="0.25">
      <c r="A438" s="3">
        <v>18019</v>
      </c>
      <c r="B438" s="2">
        <v>26.3</v>
      </c>
      <c r="C438" s="4">
        <f t="shared" si="23"/>
        <v>-7.547169811320753E-3</v>
      </c>
      <c r="D438" s="4">
        <f t="shared" si="24"/>
        <v>-4.3636363636363584E-2</v>
      </c>
    </row>
    <row r="439" spans="1:4" x14ac:dyDescent="0.25">
      <c r="A439" s="3">
        <v>18050</v>
      </c>
      <c r="B439" s="2">
        <v>26</v>
      </c>
      <c r="C439" s="4">
        <f t="shared" si="23"/>
        <v>-1.1406844106463865E-2</v>
      </c>
      <c r="D439" s="4">
        <f t="shared" si="24"/>
        <v>-6.1371841155234641E-2</v>
      </c>
    </row>
    <row r="440" spans="1:4" x14ac:dyDescent="0.25">
      <c r="A440" s="3">
        <v>18080</v>
      </c>
      <c r="B440" s="2">
        <v>26</v>
      </c>
      <c r="C440" s="4">
        <f t="shared" si="23"/>
        <v>0</v>
      </c>
      <c r="D440" s="4">
        <f t="shared" si="24"/>
        <v>-7.1428571428571397E-2</v>
      </c>
    </row>
    <row r="441" spans="1:4" x14ac:dyDescent="0.25">
      <c r="A441" s="3">
        <v>18111</v>
      </c>
      <c r="B441" s="2">
        <v>26</v>
      </c>
      <c r="C441" s="4">
        <f t="shared" si="23"/>
        <v>0</v>
      </c>
      <c r="D441" s="4">
        <f t="shared" si="24"/>
        <v>-7.8014184397163122E-2</v>
      </c>
    </row>
    <row r="442" spans="1:4" x14ac:dyDescent="0.25">
      <c r="A442" s="3">
        <v>18142</v>
      </c>
      <c r="B442" s="2">
        <v>26.1</v>
      </c>
      <c r="C442" s="4">
        <f t="shared" si="23"/>
        <v>3.8461538461538325E-3</v>
      </c>
      <c r="D442" s="4">
        <f t="shared" si="24"/>
        <v>-7.1174377224199281E-2</v>
      </c>
    </row>
    <row r="443" spans="1:4" x14ac:dyDescent="0.25">
      <c r="A443" s="3">
        <v>18172</v>
      </c>
      <c r="B443" s="2">
        <v>26</v>
      </c>
      <c r="C443" s="4">
        <f t="shared" si="23"/>
        <v>-3.8314176245211051E-3</v>
      </c>
      <c r="D443" s="4">
        <f t="shared" si="24"/>
        <v>-6.4748201438848962E-2</v>
      </c>
    </row>
    <row r="444" spans="1:4" x14ac:dyDescent="0.25">
      <c r="A444" s="3">
        <v>18203</v>
      </c>
      <c r="B444" s="2">
        <v>26</v>
      </c>
      <c r="C444" s="4">
        <f t="shared" si="23"/>
        <v>0</v>
      </c>
      <c r="D444" s="4">
        <f t="shared" si="24"/>
        <v>-6.4748201438848962E-2</v>
      </c>
    </row>
    <row r="445" spans="1:4" x14ac:dyDescent="0.25">
      <c r="A445" s="3">
        <v>18233</v>
      </c>
      <c r="B445" s="2">
        <v>25.9</v>
      </c>
      <c r="C445" s="4">
        <f t="shared" si="23"/>
        <v>-3.8461538461539435E-3</v>
      </c>
      <c r="D445" s="4">
        <f t="shared" si="24"/>
        <v>-6.1594202898550776E-2</v>
      </c>
    </row>
    <row r="446" spans="1:4" x14ac:dyDescent="0.25">
      <c r="A446" s="3">
        <v>18264</v>
      </c>
      <c r="B446" s="2">
        <v>25.9</v>
      </c>
      <c r="C446" s="4">
        <f t="shared" si="23"/>
        <v>0</v>
      </c>
      <c r="D446" s="4">
        <f t="shared" si="24"/>
        <v>-5.1282051282051322E-2</v>
      </c>
    </row>
    <row r="447" spans="1:4" x14ac:dyDescent="0.25">
      <c r="A447" s="3">
        <v>18295</v>
      </c>
      <c r="B447" s="2">
        <v>26.1</v>
      </c>
      <c r="C447" s="4">
        <f t="shared" si="23"/>
        <v>7.7220077220079286E-3</v>
      </c>
      <c r="D447" s="4">
        <f t="shared" si="24"/>
        <v>-2.6119402985074647E-2</v>
      </c>
    </row>
    <row r="448" spans="1:4" x14ac:dyDescent="0.25">
      <c r="A448" s="3">
        <v>18323</v>
      </c>
      <c r="B448" s="2">
        <v>26.1</v>
      </c>
      <c r="C448" s="4">
        <f t="shared" si="23"/>
        <v>0</v>
      </c>
      <c r="D448" s="4">
        <f t="shared" si="24"/>
        <v>-2.6119402985074647E-2</v>
      </c>
    </row>
    <row r="449" spans="1:4" x14ac:dyDescent="0.25">
      <c r="A449" s="3">
        <v>18354</v>
      </c>
      <c r="B449" s="2">
        <v>26.1</v>
      </c>
      <c r="C449" s="4">
        <f t="shared" si="23"/>
        <v>0</v>
      </c>
      <c r="D449" s="4">
        <f t="shared" si="24"/>
        <v>-1.5094339622641506E-2</v>
      </c>
    </row>
    <row r="450" spans="1:4" x14ac:dyDescent="0.25">
      <c r="A450" s="3">
        <v>18384</v>
      </c>
      <c r="B450" s="2">
        <v>26.4</v>
      </c>
      <c r="C450" s="4">
        <f t="shared" si="23"/>
        <v>1.1494252873563093E-2</v>
      </c>
      <c r="D450" s="4">
        <f t="shared" si="24"/>
        <v>3.8022813688212143E-3</v>
      </c>
    </row>
    <row r="451" spans="1:4" x14ac:dyDescent="0.25">
      <c r="A451" s="3">
        <v>18415</v>
      </c>
      <c r="B451" s="2">
        <v>26.6</v>
      </c>
      <c r="C451" s="4">
        <f t="shared" si="23"/>
        <v>7.5757575757577911E-3</v>
      </c>
      <c r="D451" s="4">
        <f t="shared" si="24"/>
        <v>2.3076923076923217E-2</v>
      </c>
    </row>
    <row r="452" spans="1:4" x14ac:dyDescent="0.25">
      <c r="A452" s="3">
        <v>18445</v>
      </c>
      <c r="B452" s="2">
        <v>27.3</v>
      </c>
      <c r="C452" s="4">
        <f t="shared" ref="C452:C515" si="25">B452/B451-1</f>
        <v>2.6315789473684292E-2</v>
      </c>
      <c r="D452" s="4">
        <f t="shared" si="24"/>
        <v>5.0000000000000044E-2</v>
      </c>
    </row>
    <row r="453" spans="1:4" x14ac:dyDescent="0.25">
      <c r="A453" s="3">
        <v>18476</v>
      </c>
      <c r="B453" s="2">
        <v>27.9</v>
      </c>
      <c r="C453" s="4">
        <f t="shared" si="25"/>
        <v>2.19780219780219E-2</v>
      </c>
      <c r="D453" s="4">
        <f t="shared" si="24"/>
        <v>7.3076923076923039E-2</v>
      </c>
    </row>
    <row r="454" spans="1:4" x14ac:dyDescent="0.25">
      <c r="A454" s="3">
        <v>18507</v>
      </c>
      <c r="B454" s="2">
        <v>28.4</v>
      </c>
      <c r="C454" s="4">
        <f t="shared" si="25"/>
        <v>1.7921146953405076E-2</v>
      </c>
      <c r="D454" s="4">
        <f t="shared" si="24"/>
        <v>8.812260536398453E-2</v>
      </c>
    </row>
    <row r="455" spans="1:4" x14ac:dyDescent="0.25">
      <c r="A455" s="3">
        <v>18537</v>
      </c>
      <c r="B455" s="2">
        <v>28.6</v>
      </c>
      <c r="C455" s="4">
        <f t="shared" si="25"/>
        <v>7.0422535211267512E-3</v>
      </c>
      <c r="D455" s="4">
        <f t="shared" si="24"/>
        <v>0.10000000000000009</v>
      </c>
    </row>
    <row r="456" spans="1:4" x14ac:dyDescent="0.25">
      <c r="A456" s="3">
        <v>18568</v>
      </c>
      <c r="B456" s="2">
        <v>29</v>
      </c>
      <c r="C456" s="4">
        <f t="shared" si="25"/>
        <v>1.3986013986013957E-2</v>
      </c>
      <c r="D456" s="4">
        <f t="shared" si="24"/>
        <v>0.11538461538461542</v>
      </c>
    </row>
    <row r="457" spans="1:4" x14ac:dyDescent="0.25">
      <c r="A457" s="3">
        <v>18598</v>
      </c>
      <c r="B457" s="2">
        <v>29.7</v>
      </c>
      <c r="C457" s="4">
        <f t="shared" si="25"/>
        <v>2.4137931034482696E-2</v>
      </c>
      <c r="D457" s="4">
        <f t="shared" si="24"/>
        <v>0.14671814671814665</v>
      </c>
    </row>
    <row r="458" spans="1:4" x14ac:dyDescent="0.25">
      <c r="A458" s="3">
        <v>18629</v>
      </c>
      <c r="B458" s="2">
        <v>30.5</v>
      </c>
      <c r="C458" s="4">
        <f t="shared" si="25"/>
        <v>2.6936026936027035E-2</v>
      </c>
      <c r="D458" s="4">
        <f t="shared" si="24"/>
        <v>0.1776061776061777</v>
      </c>
    </row>
    <row r="459" spans="1:4" x14ac:dyDescent="0.25">
      <c r="A459" s="3">
        <v>18660</v>
      </c>
      <c r="B459" s="2">
        <v>30.9</v>
      </c>
      <c r="C459" s="4">
        <f t="shared" si="25"/>
        <v>1.3114754098360715E-2</v>
      </c>
      <c r="D459" s="4">
        <f t="shared" si="24"/>
        <v>0.18390804597701127</v>
      </c>
    </row>
    <row r="460" spans="1:4" x14ac:dyDescent="0.25">
      <c r="A460" s="3">
        <v>18688</v>
      </c>
      <c r="B460" s="2">
        <v>30.9</v>
      </c>
      <c r="C460" s="4">
        <f t="shared" si="25"/>
        <v>0</v>
      </c>
      <c r="D460" s="4">
        <f t="shared" si="24"/>
        <v>0.18390804597701127</v>
      </c>
    </row>
    <row r="461" spans="1:4" x14ac:dyDescent="0.25">
      <c r="A461" s="3">
        <v>18719</v>
      </c>
      <c r="B461" s="2">
        <v>30.8</v>
      </c>
      <c r="C461" s="4">
        <f t="shared" si="25"/>
        <v>-3.2362459546925182E-3</v>
      </c>
      <c r="D461" s="4">
        <f t="shared" si="24"/>
        <v>0.18007662835249039</v>
      </c>
    </row>
    <row r="462" spans="1:4" x14ac:dyDescent="0.25">
      <c r="A462" s="3">
        <v>18749</v>
      </c>
      <c r="B462" s="2">
        <v>30.7</v>
      </c>
      <c r="C462" s="4">
        <f t="shared" si="25"/>
        <v>-3.2467532467532756E-3</v>
      </c>
      <c r="D462" s="4">
        <f t="shared" si="24"/>
        <v>0.16287878787878785</v>
      </c>
    </row>
    <row r="463" spans="1:4" x14ac:dyDescent="0.25">
      <c r="A463" s="3">
        <v>18780</v>
      </c>
      <c r="B463" s="2">
        <v>30.5</v>
      </c>
      <c r="C463" s="4">
        <f t="shared" si="25"/>
        <v>-6.514657980456029E-3</v>
      </c>
      <c r="D463" s="4">
        <f t="shared" ref="D463:D526" si="26">B463/B451-1</f>
        <v>0.14661654135338331</v>
      </c>
    </row>
    <row r="464" spans="1:4" x14ac:dyDescent="0.25">
      <c r="A464" s="3">
        <v>18810</v>
      </c>
      <c r="B464" s="2">
        <v>30.3</v>
      </c>
      <c r="C464" s="4">
        <f t="shared" si="25"/>
        <v>-6.5573770491803574E-3</v>
      </c>
      <c r="D464" s="4">
        <f t="shared" si="26"/>
        <v>0.10989010989010994</v>
      </c>
    </row>
    <row r="465" spans="1:4" x14ac:dyDescent="0.25">
      <c r="A465" s="3">
        <v>18841</v>
      </c>
      <c r="B465" s="2">
        <v>30.1</v>
      </c>
      <c r="C465" s="4">
        <f t="shared" si="25"/>
        <v>-6.6006600660065695E-3</v>
      </c>
      <c r="D465" s="4">
        <f t="shared" si="26"/>
        <v>7.8853046594982157E-2</v>
      </c>
    </row>
    <row r="466" spans="1:4" x14ac:dyDescent="0.25">
      <c r="A466" s="3">
        <v>18872</v>
      </c>
      <c r="B466" s="2">
        <v>30.1</v>
      </c>
      <c r="C466" s="4">
        <f t="shared" si="25"/>
        <v>0</v>
      </c>
      <c r="D466" s="4">
        <f t="shared" si="26"/>
        <v>5.9859154929577496E-2</v>
      </c>
    </row>
    <row r="467" spans="1:4" x14ac:dyDescent="0.25">
      <c r="A467" s="3">
        <v>18902</v>
      </c>
      <c r="B467" s="2">
        <v>30.1</v>
      </c>
      <c r="C467" s="4">
        <f t="shared" si="25"/>
        <v>0</v>
      </c>
      <c r="D467" s="4">
        <f t="shared" si="26"/>
        <v>5.2447552447552503E-2</v>
      </c>
    </row>
    <row r="468" spans="1:4" x14ac:dyDescent="0.25">
      <c r="A468" s="3">
        <v>18933</v>
      </c>
      <c r="B468" s="2">
        <v>30.1</v>
      </c>
      <c r="C468" s="4">
        <f t="shared" si="25"/>
        <v>0</v>
      </c>
      <c r="D468" s="4">
        <f t="shared" si="26"/>
        <v>3.7931034482758585E-2</v>
      </c>
    </row>
    <row r="469" spans="1:4" x14ac:dyDescent="0.25">
      <c r="A469" s="3">
        <v>18963</v>
      </c>
      <c r="B469" s="2">
        <v>30.1</v>
      </c>
      <c r="C469" s="4">
        <f t="shared" si="25"/>
        <v>0</v>
      </c>
      <c r="D469" s="4">
        <f t="shared" si="26"/>
        <v>1.3468013468013629E-2</v>
      </c>
    </row>
    <row r="470" spans="1:4" x14ac:dyDescent="0.25">
      <c r="A470" s="3">
        <v>18994</v>
      </c>
      <c r="B470" s="2">
        <v>30</v>
      </c>
      <c r="C470" s="4">
        <f t="shared" si="25"/>
        <v>-3.3222591362126463E-3</v>
      </c>
      <c r="D470" s="4">
        <f t="shared" si="26"/>
        <v>-1.6393442622950838E-2</v>
      </c>
    </row>
    <row r="471" spans="1:4" x14ac:dyDescent="0.25">
      <c r="A471" s="3">
        <v>19025</v>
      </c>
      <c r="B471" s="2">
        <v>29.8</v>
      </c>
      <c r="C471" s="4">
        <f t="shared" si="25"/>
        <v>-6.6666666666665986E-3</v>
      </c>
      <c r="D471" s="4">
        <f t="shared" si="26"/>
        <v>-3.5598705501618033E-2</v>
      </c>
    </row>
    <row r="472" spans="1:4" x14ac:dyDescent="0.25">
      <c r="A472" s="3">
        <v>19054</v>
      </c>
      <c r="B472" s="2">
        <v>29.8</v>
      </c>
      <c r="C472" s="4">
        <f t="shared" si="25"/>
        <v>0</v>
      </c>
      <c r="D472" s="4">
        <f t="shared" si="26"/>
        <v>-3.5598705501618033E-2</v>
      </c>
    </row>
    <row r="473" spans="1:4" x14ac:dyDescent="0.25">
      <c r="A473" s="3">
        <v>19085</v>
      </c>
      <c r="B473" s="2">
        <v>29.6</v>
      </c>
      <c r="C473" s="4">
        <f t="shared" si="25"/>
        <v>-6.7114093959731447E-3</v>
      </c>
      <c r="D473" s="4">
        <f t="shared" si="26"/>
        <v>-3.8961038961038974E-2</v>
      </c>
    </row>
    <row r="474" spans="1:4" x14ac:dyDescent="0.25">
      <c r="A474" s="3">
        <v>19115</v>
      </c>
      <c r="B474" s="2">
        <v>29.6</v>
      </c>
      <c r="C474" s="4">
        <f t="shared" si="25"/>
        <v>0</v>
      </c>
      <c r="D474" s="4">
        <f t="shared" si="26"/>
        <v>-3.5830618892508048E-2</v>
      </c>
    </row>
    <row r="475" spans="1:4" x14ac:dyDescent="0.25">
      <c r="A475" s="3">
        <v>19146</v>
      </c>
      <c r="B475" s="2">
        <v>29.5</v>
      </c>
      <c r="C475" s="4">
        <f t="shared" si="25"/>
        <v>-3.3783783783783994E-3</v>
      </c>
      <c r="D475" s="4">
        <f t="shared" si="26"/>
        <v>-3.2786885245901676E-2</v>
      </c>
    </row>
    <row r="476" spans="1:4" x14ac:dyDescent="0.25">
      <c r="A476" s="3">
        <v>19176</v>
      </c>
      <c r="B476" s="2">
        <v>29.6</v>
      </c>
      <c r="C476" s="4">
        <f t="shared" si="25"/>
        <v>3.3898305084745228E-3</v>
      </c>
      <c r="D476" s="4">
        <f t="shared" si="26"/>
        <v>-2.3102310231023049E-2</v>
      </c>
    </row>
    <row r="477" spans="1:4" x14ac:dyDescent="0.25">
      <c r="A477" s="3">
        <v>19207</v>
      </c>
      <c r="B477" s="2">
        <v>29.8</v>
      </c>
      <c r="C477" s="4">
        <f t="shared" si="25"/>
        <v>6.7567567567567988E-3</v>
      </c>
      <c r="D477" s="4">
        <f t="shared" si="26"/>
        <v>-9.966777408637939E-3</v>
      </c>
    </row>
    <row r="478" spans="1:4" x14ac:dyDescent="0.25">
      <c r="A478" s="3">
        <v>19238</v>
      </c>
      <c r="B478" s="2">
        <v>29.6</v>
      </c>
      <c r="C478" s="4">
        <f t="shared" si="25"/>
        <v>-6.7114093959731447E-3</v>
      </c>
      <c r="D478" s="4">
        <f t="shared" si="26"/>
        <v>-1.6611295681063121E-2</v>
      </c>
    </row>
    <row r="479" spans="1:4" x14ac:dyDescent="0.25">
      <c r="A479" s="3">
        <v>19268</v>
      </c>
      <c r="B479" s="2">
        <v>29.5</v>
      </c>
      <c r="C479" s="4">
        <f t="shared" si="25"/>
        <v>-3.3783783783783994E-3</v>
      </c>
      <c r="D479" s="4">
        <f t="shared" si="26"/>
        <v>-1.9933554817275767E-2</v>
      </c>
    </row>
    <row r="480" spans="1:4" x14ac:dyDescent="0.25">
      <c r="A480" s="3">
        <v>19299</v>
      </c>
      <c r="B480" s="2">
        <v>29.3</v>
      </c>
      <c r="C480" s="4">
        <f t="shared" si="25"/>
        <v>-6.7796610169491567E-3</v>
      </c>
      <c r="D480" s="4">
        <f t="shared" si="26"/>
        <v>-2.657807308970106E-2</v>
      </c>
    </row>
    <row r="481" spans="1:4" x14ac:dyDescent="0.25">
      <c r="A481" s="3">
        <v>19329</v>
      </c>
      <c r="B481" s="2">
        <v>29.1</v>
      </c>
      <c r="C481" s="4">
        <f t="shared" si="25"/>
        <v>-6.8259385665528916E-3</v>
      </c>
      <c r="D481" s="4">
        <f t="shared" si="26"/>
        <v>-3.3222591362126241E-2</v>
      </c>
    </row>
    <row r="482" spans="1:4" x14ac:dyDescent="0.25">
      <c r="A482" s="3">
        <v>19360</v>
      </c>
      <c r="B482" s="2">
        <v>29.1</v>
      </c>
      <c r="C482" s="4">
        <f t="shared" si="25"/>
        <v>0</v>
      </c>
      <c r="D482" s="4">
        <f t="shared" si="26"/>
        <v>-2.9999999999999916E-2</v>
      </c>
    </row>
    <row r="483" spans="1:4" x14ac:dyDescent="0.25">
      <c r="A483" s="3">
        <v>19391</v>
      </c>
      <c r="B483" s="2">
        <v>29.1</v>
      </c>
      <c r="C483" s="4">
        <f t="shared" si="25"/>
        <v>0</v>
      </c>
      <c r="D483" s="4">
        <f t="shared" si="26"/>
        <v>-2.3489932885906062E-2</v>
      </c>
    </row>
    <row r="484" spans="1:4" x14ac:dyDescent="0.25">
      <c r="A484" s="3">
        <v>19419</v>
      </c>
      <c r="B484" s="2">
        <v>29.2</v>
      </c>
      <c r="C484" s="4">
        <f t="shared" si="25"/>
        <v>3.4364261168384758E-3</v>
      </c>
      <c r="D484" s="4">
        <f t="shared" si="26"/>
        <v>-2.0134228187919545E-2</v>
      </c>
    </row>
    <row r="485" spans="1:4" x14ac:dyDescent="0.25">
      <c r="A485" s="3">
        <v>19450</v>
      </c>
      <c r="B485" s="2">
        <v>29</v>
      </c>
      <c r="C485" s="4">
        <f t="shared" si="25"/>
        <v>-6.8493150684931781E-3</v>
      </c>
      <c r="D485" s="4">
        <f t="shared" si="26"/>
        <v>-2.0270270270270285E-2</v>
      </c>
    </row>
    <row r="486" spans="1:4" x14ac:dyDescent="0.25">
      <c r="A486" s="3">
        <v>19480</v>
      </c>
      <c r="B486" s="2">
        <v>29.1</v>
      </c>
      <c r="C486" s="4">
        <f t="shared" si="25"/>
        <v>3.4482758620690834E-3</v>
      </c>
      <c r="D486" s="4">
        <f t="shared" si="26"/>
        <v>-1.6891891891891886E-2</v>
      </c>
    </row>
    <row r="487" spans="1:4" x14ac:dyDescent="0.25">
      <c r="A487" s="3">
        <v>19511</v>
      </c>
      <c r="B487" s="2">
        <v>29</v>
      </c>
      <c r="C487" s="4">
        <f t="shared" si="25"/>
        <v>-3.4364261168385868E-3</v>
      </c>
      <c r="D487" s="4">
        <f t="shared" si="26"/>
        <v>-1.6949152542372836E-2</v>
      </c>
    </row>
    <row r="488" spans="1:4" x14ac:dyDescent="0.25">
      <c r="A488" s="3">
        <v>19541</v>
      </c>
      <c r="B488" s="2">
        <v>29.4</v>
      </c>
      <c r="C488" s="4">
        <f t="shared" si="25"/>
        <v>1.379310344827589E-2</v>
      </c>
      <c r="D488" s="4">
        <f t="shared" si="26"/>
        <v>-6.7567567567567988E-3</v>
      </c>
    </row>
    <row r="489" spans="1:4" x14ac:dyDescent="0.25">
      <c r="A489" s="3">
        <v>19572</v>
      </c>
      <c r="B489" s="2">
        <v>29.3</v>
      </c>
      <c r="C489" s="4">
        <f t="shared" si="25"/>
        <v>-3.4013605442175798E-3</v>
      </c>
      <c r="D489" s="4">
        <f t="shared" si="26"/>
        <v>-1.6778523489932917E-2</v>
      </c>
    </row>
    <row r="490" spans="1:4" x14ac:dyDescent="0.25">
      <c r="A490" s="3">
        <v>19603</v>
      </c>
      <c r="B490" s="2">
        <v>29.4</v>
      </c>
      <c r="C490" s="4">
        <f t="shared" si="25"/>
        <v>3.4129692832762792E-3</v>
      </c>
      <c r="D490" s="4">
        <f t="shared" si="26"/>
        <v>-6.7567567567567988E-3</v>
      </c>
    </row>
    <row r="491" spans="1:4" x14ac:dyDescent="0.25">
      <c r="A491" s="3">
        <v>19633</v>
      </c>
      <c r="B491" s="2">
        <v>29.2</v>
      </c>
      <c r="C491" s="4">
        <f t="shared" si="25"/>
        <v>-6.8027210884353817E-3</v>
      </c>
      <c r="D491" s="4">
        <f t="shared" si="26"/>
        <v>-1.0169491525423791E-2</v>
      </c>
    </row>
    <row r="492" spans="1:4" x14ac:dyDescent="0.25">
      <c r="A492" s="3">
        <v>19664</v>
      </c>
      <c r="B492" s="2">
        <v>29.1</v>
      </c>
      <c r="C492" s="4">
        <f t="shared" si="25"/>
        <v>-3.424657534246478E-3</v>
      </c>
      <c r="D492" s="4">
        <f t="shared" si="26"/>
        <v>-6.8259385665528916E-3</v>
      </c>
    </row>
    <row r="493" spans="1:4" x14ac:dyDescent="0.25">
      <c r="A493" s="3">
        <v>19694</v>
      </c>
      <c r="B493" s="2">
        <v>29.2</v>
      </c>
      <c r="C493" s="4">
        <f t="shared" si="25"/>
        <v>3.4364261168384758E-3</v>
      </c>
      <c r="D493" s="4">
        <f t="shared" si="26"/>
        <v>3.4364261168384758E-3</v>
      </c>
    </row>
    <row r="494" spans="1:4" x14ac:dyDescent="0.25">
      <c r="A494" s="3">
        <v>19725</v>
      </c>
      <c r="B494" s="2">
        <v>29.4</v>
      </c>
      <c r="C494" s="4">
        <f t="shared" si="25"/>
        <v>6.8493150684931781E-3</v>
      </c>
      <c r="D494" s="4">
        <f t="shared" si="26"/>
        <v>1.0309278350515427E-2</v>
      </c>
    </row>
    <row r="495" spans="1:4" x14ac:dyDescent="0.25">
      <c r="A495" s="3">
        <v>19756</v>
      </c>
      <c r="B495" s="2">
        <v>29.3</v>
      </c>
      <c r="C495" s="4">
        <f t="shared" si="25"/>
        <v>-3.4013605442175798E-3</v>
      </c>
      <c r="D495" s="4">
        <f t="shared" si="26"/>
        <v>6.8728522336769515E-3</v>
      </c>
    </row>
    <row r="496" spans="1:4" x14ac:dyDescent="0.25">
      <c r="A496" s="3">
        <v>19784</v>
      </c>
      <c r="B496" s="2">
        <v>29.3</v>
      </c>
      <c r="C496" s="4">
        <f t="shared" si="25"/>
        <v>0</v>
      </c>
      <c r="D496" s="4">
        <f t="shared" si="26"/>
        <v>3.4246575342467001E-3</v>
      </c>
    </row>
    <row r="497" spans="1:4" x14ac:dyDescent="0.25">
      <c r="A497" s="3">
        <v>19815</v>
      </c>
      <c r="B497" s="2">
        <v>29.4</v>
      </c>
      <c r="C497" s="4">
        <f t="shared" si="25"/>
        <v>3.4129692832762792E-3</v>
      </c>
      <c r="D497" s="4">
        <f t="shared" si="26"/>
        <v>1.379310344827589E-2</v>
      </c>
    </row>
    <row r="498" spans="1:4" x14ac:dyDescent="0.25">
      <c r="A498" s="3">
        <v>19845</v>
      </c>
      <c r="B498" s="2">
        <v>29.4</v>
      </c>
      <c r="C498" s="4">
        <f t="shared" si="25"/>
        <v>0</v>
      </c>
      <c r="D498" s="4">
        <f t="shared" si="26"/>
        <v>1.0309278350515427E-2</v>
      </c>
    </row>
    <row r="499" spans="1:4" x14ac:dyDescent="0.25">
      <c r="A499" s="3">
        <v>19876</v>
      </c>
      <c r="B499" s="2">
        <v>29.2</v>
      </c>
      <c r="C499" s="4">
        <f t="shared" si="25"/>
        <v>-6.8027210884353817E-3</v>
      </c>
      <c r="D499" s="4">
        <f t="shared" si="26"/>
        <v>6.8965517241379448E-3</v>
      </c>
    </row>
    <row r="500" spans="1:4" x14ac:dyDescent="0.25">
      <c r="A500" s="3">
        <v>19906</v>
      </c>
      <c r="B500" s="2">
        <v>29.3</v>
      </c>
      <c r="C500" s="4">
        <f t="shared" si="25"/>
        <v>3.4246575342467001E-3</v>
      </c>
      <c r="D500" s="4">
        <f t="shared" si="26"/>
        <v>-3.4013605442175798E-3</v>
      </c>
    </row>
    <row r="501" spans="1:4" x14ac:dyDescent="0.25">
      <c r="A501" s="3">
        <v>19937</v>
      </c>
      <c r="B501" s="2">
        <v>29.3</v>
      </c>
      <c r="C501" s="4">
        <f t="shared" si="25"/>
        <v>0</v>
      </c>
      <c r="D501" s="4">
        <f t="shared" si="26"/>
        <v>0</v>
      </c>
    </row>
    <row r="502" spans="1:4" x14ac:dyDescent="0.25">
      <c r="A502" s="3">
        <v>19968</v>
      </c>
      <c r="B502" s="2">
        <v>29.2</v>
      </c>
      <c r="C502" s="4">
        <f t="shared" si="25"/>
        <v>-3.4129692832765013E-3</v>
      </c>
      <c r="D502" s="4">
        <f t="shared" si="26"/>
        <v>-6.8027210884353817E-3</v>
      </c>
    </row>
    <row r="503" spans="1:4" x14ac:dyDescent="0.25">
      <c r="A503" s="3">
        <v>19998</v>
      </c>
      <c r="B503" s="2">
        <v>29.1</v>
      </c>
      <c r="C503" s="4">
        <f t="shared" si="25"/>
        <v>-3.424657534246478E-3</v>
      </c>
      <c r="D503" s="4">
        <f t="shared" si="26"/>
        <v>-3.424657534246478E-3</v>
      </c>
    </row>
    <row r="504" spans="1:4" x14ac:dyDescent="0.25">
      <c r="A504" s="3">
        <v>20029</v>
      </c>
      <c r="B504" s="2">
        <v>29.2</v>
      </c>
      <c r="C504" s="4">
        <f t="shared" si="25"/>
        <v>3.4364261168384758E-3</v>
      </c>
      <c r="D504" s="4">
        <f t="shared" si="26"/>
        <v>3.4364261168384758E-3</v>
      </c>
    </row>
    <row r="505" spans="1:4" x14ac:dyDescent="0.25">
      <c r="A505" s="3">
        <v>20059</v>
      </c>
      <c r="B505" s="2">
        <v>29</v>
      </c>
      <c r="C505" s="4">
        <f t="shared" si="25"/>
        <v>-6.8493150684931781E-3</v>
      </c>
      <c r="D505" s="4">
        <f t="shared" si="26"/>
        <v>-6.8493150684931781E-3</v>
      </c>
    </row>
    <row r="506" spans="1:4" x14ac:dyDescent="0.25">
      <c r="A506" s="3">
        <v>20090</v>
      </c>
      <c r="B506" s="2">
        <v>29.2</v>
      </c>
      <c r="C506" s="4">
        <f t="shared" si="25"/>
        <v>6.8965517241379448E-3</v>
      </c>
      <c r="D506" s="4">
        <f t="shared" si="26"/>
        <v>-6.8027210884353817E-3</v>
      </c>
    </row>
    <row r="507" spans="1:4" x14ac:dyDescent="0.25">
      <c r="A507" s="3">
        <v>20121</v>
      </c>
      <c r="B507" s="2">
        <v>29.3</v>
      </c>
      <c r="C507" s="4">
        <f t="shared" si="25"/>
        <v>3.4246575342467001E-3</v>
      </c>
      <c r="D507" s="4">
        <f t="shared" si="26"/>
        <v>0</v>
      </c>
    </row>
    <row r="508" spans="1:4" x14ac:dyDescent="0.25">
      <c r="A508" s="3">
        <v>20149</v>
      </c>
      <c r="B508" s="2">
        <v>29.2</v>
      </c>
      <c r="C508" s="4">
        <f t="shared" si="25"/>
        <v>-3.4129692832765013E-3</v>
      </c>
      <c r="D508" s="4">
        <f t="shared" si="26"/>
        <v>-3.4129692832765013E-3</v>
      </c>
    </row>
    <row r="509" spans="1:4" x14ac:dyDescent="0.25">
      <c r="A509" s="3">
        <v>20180</v>
      </c>
      <c r="B509" s="2">
        <v>29.3</v>
      </c>
      <c r="C509" s="4">
        <f t="shared" si="25"/>
        <v>3.4246575342467001E-3</v>
      </c>
      <c r="D509" s="4">
        <f t="shared" si="26"/>
        <v>-3.4013605442175798E-3</v>
      </c>
    </row>
    <row r="510" spans="1:4" x14ac:dyDescent="0.25">
      <c r="A510" s="3">
        <v>20210</v>
      </c>
      <c r="B510" s="2">
        <v>29.1</v>
      </c>
      <c r="C510" s="4">
        <f t="shared" si="25"/>
        <v>-6.8259385665528916E-3</v>
      </c>
      <c r="D510" s="4">
        <f t="shared" si="26"/>
        <v>-1.0204081632652962E-2</v>
      </c>
    </row>
    <row r="511" spans="1:4" x14ac:dyDescent="0.25">
      <c r="A511" s="3">
        <v>20241</v>
      </c>
      <c r="B511" s="2">
        <v>29.3</v>
      </c>
      <c r="C511" s="4">
        <f t="shared" si="25"/>
        <v>6.8728522336769515E-3</v>
      </c>
      <c r="D511" s="4">
        <f t="shared" si="26"/>
        <v>3.4246575342467001E-3</v>
      </c>
    </row>
    <row r="512" spans="1:4" x14ac:dyDescent="0.25">
      <c r="A512" s="3">
        <v>20271</v>
      </c>
      <c r="B512" s="2">
        <v>29.3</v>
      </c>
      <c r="C512" s="4">
        <f t="shared" si="25"/>
        <v>0</v>
      </c>
      <c r="D512" s="4">
        <f t="shared" si="26"/>
        <v>0</v>
      </c>
    </row>
    <row r="513" spans="1:4" x14ac:dyDescent="0.25">
      <c r="A513" s="3">
        <v>20302</v>
      </c>
      <c r="B513" s="2">
        <v>29.4</v>
      </c>
      <c r="C513" s="4">
        <f t="shared" si="25"/>
        <v>3.4129692832762792E-3</v>
      </c>
      <c r="D513" s="4">
        <f t="shared" si="26"/>
        <v>3.4129692832762792E-3</v>
      </c>
    </row>
    <row r="514" spans="1:4" x14ac:dyDescent="0.25">
      <c r="A514" s="3">
        <v>20333</v>
      </c>
      <c r="B514" s="2">
        <v>29.6</v>
      </c>
      <c r="C514" s="4">
        <f t="shared" si="25"/>
        <v>6.8027210884353817E-3</v>
      </c>
      <c r="D514" s="4">
        <f t="shared" si="26"/>
        <v>1.3698630136986356E-2</v>
      </c>
    </row>
    <row r="515" spans="1:4" x14ac:dyDescent="0.25">
      <c r="A515" s="3">
        <v>20363</v>
      </c>
      <c r="B515" s="2">
        <v>29.6</v>
      </c>
      <c r="C515" s="4">
        <f t="shared" si="25"/>
        <v>0</v>
      </c>
      <c r="D515" s="4">
        <f t="shared" si="26"/>
        <v>1.7182130584192379E-2</v>
      </c>
    </row>
    <row r="516" spans="1:4" x14ac:dyDescent="0.25">
      <c r="A516" s="3">
        <v>20394</v>
      </c>
      <c r="B516" s="2">
        <v>29.5</v>
      </c>
      <c r="C516" s="4">
        <f t="shared" ref="C516:C579" si="27">B516/B515-1</f>
        <v>-3.3783783783783994E-3</v>
      </c>
      <c r="D516" s="4">
        <f t="shared" si="26"/>
        <v>1.0273972602739656E-2</v>
      </c>
    </row>
    <row r="517" spans="1:4" x14ac:dyDescent="0.25">
      <c r="A517" s="3">
        <v>20424</v>
      </c>
      <c r="B517" s="2">
        <v>29.5</v>
      </c>
      <c r="C517" s="4">
        <f t="shared" si="27"/>
        <v>0</v>
      </c>
      <c r="D517" s="4">
        <f t="shared" si="26"/>
        <v>1.7241379310344751E-2</v>
      </c>
    </row>
    <row r="518" spans="1:4" x14ac:dyDescent="0.25">
      <c r="A518" s="3">
        <v>20455</v>
      </c>
      <c r="B518" s="2">
        <v>29.7</v>
      </c>
      <c r="C518" s="4">
        <f t="shared" si="27"/>
        <v>6.7796610169490457E-3</v>
      </c>
      <c r="D518" s="4">
        <f t="shared" si="26"/>
        <v>1.7123287671232834E-2</v>
      </c>
    </row>
    <row r="519" spans="1:4" x14ac:dyDescent="0.25">
      <c r="A519" s="3">
        <v>20486</v>
      </c>
      <c r="B519" s="2">
        <v>29.8</v>
      </c>
      <c r="C519" s="4">
        <f t="shared" si="27"/>
        <v>3.3670033670034627E-3</v>
      </c>
      <c r="D519" s="4">
        <f t="shared" si="26"/>
        <v>1.7064846416382284E-2</v>
      </c>
    </row>
    <row r="520" spans="1:4" x14ac:dyDescent="0.25">
      <c r="A520" s="3">
        <v>20515</v>
      </c>
      <c r="B520" s="2">
        <v>29.9</v>
      </c>
      <c r="C520" s="4">
        <f t="shared" si="27"/>
        <v>3.3557046979864058E-3</v>
      </c>
      <c r="D520" s="4">
        <f t="shared" si="26"/>
        <v>2.3972602739726012E-2</v>
      </c>
    </row>
    <row r="521" spans="1:4" x14ac:dyDescent="0.25">
      <c r="A521" s="3">
        <v>20546</v>
      </c>
      <c r="B521" s="2">
        <v>30.1</v>
      </c>
      <c r="C521" s="4">
        <f t="shared" si="27"/>
        <v>6.6889632107023367E-3</v>
      </c>
      <c r="D521" s="4">
        <f t="shared" si="26"/>
        <v>2.7303754266211566E-2</v>
      </c>
    </row>
    <row r="522" spans="1:4" x14ac:dyDescent="0.25">
      <c r="A522" s="3">
        <v>20576</v>
      </c>
      <c r="B522" s="2">
        <v>30.3</v>
      </c>
      <c r="C522" s="4">
        <f t="shared" si="27"/>
        <v>6.6445182724252927E-3</v>
      </c>
      <c r="D522" s="4">
        <f t="shared" si="26"/>
        <v>4.1237113402061931E-2</v>
      </c>
    </row>
    <row r="523" spans="1:4" x14ac:dyDescent="0.25">
      <c r="A523" s="3">
        <v>20607</v>
      </c>
      <c r="B523" s="2">
        <v>30.3</v>
      </c>
      <c r="C523" s="4">
        <f t="shared" si="27"/>
        <v>0</v>
      </c>
      <c r="D523" s="4">
        <f t="shared" si="26"/>
        <v>3.4129692832764569E-2</v>
      </c>
    </row>
    <row r="524" spans="1:4" x14ac:dyDescent="0.25">
      <c r="A524" s="3">
        <v>20637</v>
      </c>
      <c r="B524" s="2">
        <v>30.2</v>
      </c>
      <c r="C524" s="4">
        <f t="shared" si="27"/>
        <v>-3.3003300330033403E-3</v>
      </c>
      <c r="D524" s="4">
        <f t="shared" si="26"/>
        <v>3.0716723549488067E-2</v>
      </c>
    </row>
    <row r="525" spans="1:4" x14ac:dyDescent="0.25">
      <c r="A525" s="3">
        <v>20668</v>
      </c>
      <c r="B525" s="2">
        <v>30.4</v>
      </c>
      <c r="C525" s="4">
        <f t="shared" si="27"/>
        <v>6.6225165562914245E-3</v>
      </c>
      <c r="D525" s="4">
        <f t="shared" si="26"/>
        <v>3.4013605442176909E-2</v>
      </c>
    </row>
    <row r="526" spans="1:4" x14ac:dyDescent="0.25">
      <c r="A526" s="3">
        <v>20699</v>
      </c>
      <c r="B526" s="2">
        <v>30.6</v>
      </c>
      <c r="C526" s="4">
        <f t="shared" si="27"/>
        <v>6.5789473684212396E-3</v>
      </c>
      <c r="D526" s="4">
        <f t="shared" si="26"/>
        <v>3.3783783783783772E-2</v>
      </c>
    </row>
    <row r="527" spans="1:4" x14ac:dyDescent="0.25">
      <c r="A527" s="3">
        <v>20729</v>
      </c>
      <c r="B527" s="2">
        <v>30.6</v>
      </c>
      <c r="C527" s="4">
        <f t="shared" si="27"/>
        <v>0</v>
      </c>
      <c r="D527" s="4">
        <f t="shared" ref="D527:D590" si="28">B527/B515-1</f>
        <v>3.3783783783783772E-2</v>
      </c>
    </row>
    <row r="528" spans="1:4" x14ac:dyDescent="0.25">
      <c r="A528" s="3">
        <v>20760</v>
      </c>
      <c r="B528" s="2">
        <v>30.7</v>
      </c>
      <c r="C528" s="4">
        <f t="shared" si="27"/>
        <v>3.2679738562091387E-3</v>
      </c>
      <c r="D528" s="4">
        <f t="shared" si="28"/>
        <v>4.067796610169494E-2</v>
      </c>
    </row>
    <row r="529" spans="1:4" x14ac:dyDescent="0.25">
      <c r="A529" s="3">
        <v>20790</v>
      </c>
      <c r="B529" s="2">
        <v>30.8</v>
      </c>
      <c r="C529" s="4">
        <f t="shared" si="27"/>
        <v>3.2573289902280145E-3</v>
      </c>
      <c r="D529" s="4">
        <f t="shared" si="28"/>
        <v>4.4067796610169463E-2</v>
      </c>
    </row>
    <row r="530" spans="1:4" x14ac:dyDescent="0.25">
      <c r="A530" s="3">
        <v>20821</v>
      </c>
      <c r="B530" s="2">
        <v>31</v>
      </c>
      <c r="C530" s="4">
        <f t="shared" si="27"/>
        <v>6.4935064935065512E-3</v>
      </c>
      <c r="D530" s="4">
        <f t="shared" si="28"/>
        <v>4.3771043771043905E-2</v>
      </c>
    </row>
    <row r="531" spans="1:4" x14ac:dyDescent="0.25">
      <c r="A531" s="3">
        <v>20852</v>
      </c>
      <c r="B531" s="2">
        <v>31</v>
      </c>
      <c r="C531" s="4">
        <f t="shared" si="27"/>
        <v>0</v>
      </c>
      <c r="D531" s="4">
        <f t="shared" si="28"/>
        <v>4.0268456375838868E-2</v>
      </c>
    </row>
    <row r="532" spans="1:4" x14ac:dyDescent="0.25">
      <c r="A532" s="3">
        <v>20880</v>
      </c>
      <c r="B532" s="2">
        <v>31</v>
      </c>
      <c r="C532" s="4">
        <f t="shared" si="27"/>
        <v>0</v>
      </c>
      <c r="D532" s="4">
        <f t="shared" si="28"/>
        <v>3.6789297658862852E-2</v>
      </c>
    </row>
    <row r="533" spans="1:4" x14ac:dyDescent="0.25">
      <c r="A533" s="3">
        <v>20911</v>
      </c>
      <c r="B533" s="2">
        <v>31.1</v>
      </c>
      <c r="C533" s="4">
        <f t="shared" si="27"/>
        <v>3.225806451612856E-3</v>
      </c>
      <c r="D533" s="4">
        <f t="shared" si="28"/>
        <v>3.3222591362126241E-2</v>
      </c>
    </row>
    <row r="534" spans="1:4" x14ac:dyDescent="0.25">
      <c r="A534" s="3">
        <v>20941</v>
      </c>
      <c r="B534" s="2">
        <v>31</v>
      </c>
      <c r="C534" s="4">
        <f t="shared" si="27"/>
        <v>-3.2154340836013651E-3</v>
      </c>
      <c r="D534" s="4">
        <f t="shared" si="28"/>
        <v>2.3102310231023049E-2</v>
      </c>
    </row>
    <row r="535" spans="1:4" x14ac:dyDescent="0.25">
      <c r="A535" s="3">
        <v>20972</v>
      </c>
      <c r="B535" s="2">
        <v>31.1</v>
      </c>
      <c r="C535" s="4">
        <f t="shared" si="27"/>
        <v>3.225806451612856E-3</v>
      </c>
      <c r="D535" s="4">
        <f t="shared" si="28"/>
        <v>2.64026402640265E-2</v>
      </c>
    </row>
    <row r="536" spans="1:4" x14ac:dyDescent="0.25">
      <c r="A536" s="3">
        <v>21002</v>
      </c>
      <c r="B536" s="2">
        <v>31.3</v>
      </c>
      <c r="C536" s="4">
        <f t="shared" si="27"/>
        <v>6.4308681672025081E-3</v>
      </c>
      <c r="D536" s="4">
        <f t="shared" si="28"/>
        <v>3.6423841059602724E-2</v>
      </c>
    </row>
    <row r="537" spans="1:4" x14ac:dyDescent="0.25">
      <c r="A537" s="3">
        <v>21033</v>
      </c>
      <c r="B537" s="2">
        <v>31.4</v>
      </c>
      <c r="C537" s="4">
        <f t="shared" si="27"/>
        <v>3.1948881789136685E-3</v>
      </c>
      <c r="D537" s="4">
        <f t="shared" si="28"/>
        <v>3.289473684210531E-2</v>
      </c>
    </row>
    <row r="538" spans="1:4" x14ac:dyDescent="0.25">
      <c r="A538" s="3">
        <v>21064</v>
      </c>
      <c r="B538" s="2">
        <v>31.3</v>
      </c>
      <c r="C538" s="4">
        <f t="shared" si="27"/>
        <v>-3.1847133757960666E-3</v>
      </c>
      <c r="D538" s="4">
        <f t="shared" si="28"/>
        <v>2.2875816993463971E-2</v>
      </c>
    </row>
    <row r="539" spans="1:4" x14ac:dyDescent="0.25">
      <c r="A539" s="3">
        <v>21094</v>
      </c>
      <c r="B539" s="2">
        <v>31.2</v>
      </c>
      <c r="C539" s="4">
        <f t="shared" si="27"/>
        <v>-3.1948881789137795E-3</v>
      </c>
      <c r="D539" s="4">
        <f t="shared" si="28"/>
        <v>1.9607843137254832E-2</v>
      </c>
    </row>
    <row r="540" spans="1:4" x14ac:dyDescent="0.25">
      <c r="A540" s="3">
        <v>21125</v>
      </c>
      <c r="B540" s="2">
        <v>31.3</v>
      </c>
      <c r="C540" s="4">
        <f t="shared" si="27"/>
        <v>3.2051282051281937E-3</v>
      </c>
      <c r="D540" s="4">
        <f t="shared" si="28"/>
        <v>1.9543973941368087E-2</v>
      </c>
    </row>
    <row r="541" spans="1:4" x14ac:dyDescent="0.25">
      <c r="A541" s="3">
        <v>21155</v>
      </c>
      <c r="B541" s="2">
        <v>31.4</v>
      </c>
      <c r="C541" s="4">
        <f t="shared" si="27"/>
        <v>3.1948881789136685E-3</v>
      </c>
      <c r="D541" s="4">
        <f t="shared" si="28"/>
        <v>1.9480519480519431E-2</v>
      </c>
    </row>
    <row r="542" spans="1:4" x14ac:dyDescent="0.25">
      <c r="A542" s="3">
        <v>21186</v>
      </c>
      <c r="B542" s="2">
        <v>31.5</v>
      </c>
      <c r="C542" s="4">
        <f t="shared" si="27"/>
        <v>3.1847133757962887E-3</v>
      </c>
      <c r="D542" s="4">
        <f t="shared" si="28"/>
        <v>1.6129032258064502E-2</v>
      </c>
    </row>
    <row r="543" spans="1:4" x14ac:dyDescent="0.25">
      <c r="A543" s="3">
        <v>21217</v>
      </c>
      <c r="B543" s="2">
        <v>31.5</v>
      </c>
      <c r="C543" s="4">
        <f t="shared" si="27"/>
        <v>0</v>
      </c>
      <c r="D543" s="4">
        <f t="shared" si="28"/>
        <v>1.6129032258064502E-2</v>
      </c>
    </row>
    <row r="544" spans="1:4" x14ac:dyDescent="0.25">
      <c r="A544" s="3">
        <v>21245</v>
      </c>
      <c r="B544" s="2">
        <v>31.7</v>
      </c>
      <c r="C544" s="4">
        <f t="shared" si="27"/>
        <v>6.3492063492063266E-3</v>
      </c>
      <c r="D544" s="4">
        <f t="shared" si="28"/>
        <v>2.2580645161290214E-2</v>
      </c>
    </row>
    <row r="545" spans="1:4" x14ac:dyDescent="0.25">
      <c r="A545" s="3">
        <v>21276</v>
      </c>
      <c r="B545" s="2">
        <v>31.6</v>
      </c>
      <c r="C545" s="4">
        <f t="shared" si="27"/>
        <v>-3.154574132492094E-3</v>
      </c>
      <c r="D545" s="4">
        <f t="shared" si="28"/>
        <v>1.6077170418006492E-2</v>
      </c>
    </row>
    <row r="546" spans="1:4" x14ac:dyDescent="0.25">
      <c r="A546" s="3">
        <v>21306</v>
      </c>
      <c r="B546" s="2">
        <v>31.7</v>
      </c>
      <c r="C546" s="4">
        <f t="shared" si="27"/>
        <v>3.1645569620253333E-3</v>
      </c>
      <c r="D546" s="4">
        <f t="shared" si="28"/>
        <v>2.2580645161290214E-2</v>
      </c>
    </row>
    <row r="547" spans="1:4" x14ac:dyDescent="0.25">
      <c r="A547" s="3">
        <v>21337</v>
      </c>
      <c r="B547" s="2">
        <v>31.6</v>
      </c>
      <c r="C547" s="4">
        <f t="shared" si="27"/>
        <v>-3.154574132492094E-3</v>
      </c>
      <c r="D547" s="4">
        <f t="shared" si="28"/>
        <v>1.6077170418006492E-2</v>
      </c>
    </row>
    <row r="548" spans="1:4" x14ac:dyDescent="0.25">
      <c r="A548" s="3">
        <v>21367</v>
      </c>
      <c r="B548" s="2">
        <v>31.6</v>
      </c>
      <c r="C548" s="4">
        <f t="shared" si="27"/>
        <v>0</v>
      </c>
      <c r="D548" s="4">
        <f t="shared" si="28"/>
        <v>9.5846645367412275E-3</v>
      </c>
    </row>
    <row r="549" spans="1:4" x14ac:dyDescent="0.25">
      <c r="A549" s="3">
        <v>21398</v>
      </c>
      <c r="B549" s="2">
        <v>31.6</v>
      </c>
      <c r="C549" s="4">
        <f t="shared" si="27"/>
        <v>0</v>
      </c>
      <c r="D549" s="4">
        <f t="shared" si="28"/>
        <v>6.3694267515923553E-3</v>
      </c>
    </row>
    <row r="550" spans="1:4" x14ac:dyDescent="0.25">
      <c r="A550" s="3">
        <v>21429</v>
      </c>
      <c r="B550" s="2">
        <v>31.6</v>
      </c>
      <c r="C550" s="4">
        <f t="shared" si="27"/>
        <v>0</v>
      </c>
      <c r="D550" s="4">
        <f t="shared" si="28"/>
        <v>9.5846645367412275E-3</v>
      </c>
    </row>
    <row r="551" spans="1:4" x14ac:dyDescent="0.25">
      <c r="A551" s="3">
        <v>21459</v>
      </c>
      <c r="B551" s="2">
        <v>31.5</v>
      </c>
      <c r="C551" s="4">
        <f t="shared" si="27"/>
        <v>-3.1645569620253333E-3</v>
      </c>
      <c r="D551" s="4">
        <f t="shared" si="28"/>
        <v>9.6153846153845812E-3</v>
      </c>
    </row>
    <row r="552" spans="1:4" x14ac:dyDescent="0.25">
      <c r="A552" s="3">
        <v>21490</v>
      </c>
      <c r="B552" s="2">
        <v>31.6</v>
      </c>
      <c r="C552" s="4">
        <f t="shared" si="27"/>
        <v>3.1746031746031633E-3</v>
      </c>
      <c r="D552" s="4">
        <f t="shared" si="28"/>
        <v>9.5846645367412275E-3</v>
      </c>
    </row>
    <row r="553" spans="1:4" x14ac:dyDescent="0.25">
      <c r="A553" s="3">
        <v>21520</v>
      </c>
      <c r="B553" s="2">
        <v>31.6</v>
      </c>
      <c r="C553" s="4">
        <f t="shared" si="27"/>
        <v>0</v>
      </c>
      <c r="D553" s="4">
        <f t="shared" si="28"/>
        <v>6.3694267515923553E-3</v>
      </c>
    </row>
    <row r="554" spans="1:4" x14ac:dyDescent="0.25">
      <c r="A554" s="3">
        <v>21551</v>
      </c>
      <c r="B554" s="2">
        <v>31.7</v>
      </c>
      <c r="C554" s="4">
        <f t="shared" si="27"/>
        <v>3.1645569620253333E-3</v>
      </c>
      <c r="D554" s="4">
        <f t="shared" si="28"/>
        <v>6.3492063492063266E-3</v>
      </c>
    </row>
    <row r="555" spans="1:4" x14ac:dyDescent="0.25">
      <c r="A555" s="3">
        <v>21582</v>
      </c>
      <c r="B555" s="2">
        <v>31.7</v>
      </c>
      <c r="C555" s="4">
        <f t="shared" si="27"/>
        <v>0</v>
      </c>
      <c r="D555" s="4">
        <f t="shared" si="28"/>
        <v>6.3492063492063266E-3</v>
      </c>
    </row>
    <row r="556" spans="1:4" x14ac:dyDescent="0.25">
      <c r="A556" s="3">
        <v>21610</v>
      </c>
      <c r="B556" s="2">
        <v>31.7</v>
      </c>
      <c r="C556" s="4">
        <f t="shared" si="27"/>
        <v>0</v>
      </c>
      <c r="D556" s="4">
        <f t="shared" si="28"/>
        <v>0</v>
      </c>
    </row>
    <row r="557" spans="1:4" x14ac:dyDescent="0.25">
      <c r="A557" s="3">
        <v>21641</v>
      </c>
      <c r="B557" s="2">
        <v>31.8</v>
      </c>
      <c r="C557" s="4">
        <f t="shared" si="27"/>
        <v>3.154574132492094E-3</v>
      </c>
      <c r="D557" s="4">
        <f t="shared" si="28"/>
        <v>6.3291139240506666E-3</v>
      </c>
    </row>
    <row r="558" spans="1:4" x14ac:dyDescent="0.25">
      <c r="A558" s="3">
        <v>21671</v>
      </c>
      <c r="B558" s="2">
        <v>31.8</v>
      </c>
      <c r="C558" s="4">
        <f t="shared" si="27"/>
        <v>0</v>
      </c>
      <c r="D558" s="4">
        <f t="shared" si="28"/>
        <v>3.154574132492094E-3</v>
      </c>
    </row>
    <row r="559" spans="1:4" x14ac:dyDescent="0.25">
      <c r="A559" s="3">
        <v>21702</v>
      </c>
      <c r="B559" s="2">
        <v>31.7</v>
      </c>
      <c r="C559" s="4">
        <f t="shared" si="27"/>
        <v>-3.1446540880503138E-3</v>
      </c>
      <c r="D559" s="4">
        <f t="shared" si="28"/>
        <v>3.1645569620253333E-3</v>
      </c>
    </row>
    <row r="560" spans="1:4" x14ac:dyDescent="0.25">
      <c r="A560" s="3">
        <v>21732</v>
      </c>
      <c r="B560" s="2">
        <v>31.7</v>
      </c>
      <c r="C560" s="4">
        <f t="shared" si="27"/>
        <v>0</v>
      </c>
      <c r="D560" s="4">
        <f t="shared" si="28"/>
        <v>3.1645569620253333E-3</v>
      </c>
    </row>
    <row r="561" spans="1:4" x14ac:dyDescent="0.25">
      <c r="A561" s="3">
        <v>21763</v>
      </c>
      <c r="B561" s="2">
        <v>31.6</v>
      </c>
      <c r="C561" s="4">
        <f t="shared" si="27"/>
        <v>-3.154574132492094E-3</v>
      </c>
      <c r="D561" s="4">
        <f t="shared" si="28"/>
        <v>0</v>
      </c>
    </row>
    <row r="562" spans="1:4" x14ac:dyDescent="0.25">
      <c r="A562" s="3">
        <v>21794</v>
      </c>
      <c r="B562" s="2">
        <v>31.7</v>
      </c>
      <c r="C562" s="4">
        <f t="shared" si="27"/>
        <v>3.1645569620253333E-3</v>
      </c>
      <c r="D562" s="4">
        <f t="shared" si="28"/>
        <v>3.1645569620253333E-3</v>
      </c>
    </row>
    <row r="563" spans="1:4" x14ac:dyDescent="0.25">
      <c r="A563" s="3">
        <v>21824</v>
      </c>
      <c r="B563" s="2">
        <v>31.6</v>
      </c>
      <c r="C563" s="4">
        <f t="shared" si="27"/>
        <v>-3.154574132492094E-3</v>
      </c>
      <c r="D563" s="4">
        <f t="shared" si="28"/>
        <v>3.1746031746031633E-3</v>
      </c>
    </row>
    <row r="564" spans="1:4" x14ac:dyDescent="0.25">
      <c r="A564" s="3">
        <v>21855</v>
      </c>
      <c r="B564" s="2">
        <v>31.5</v>
      </c>
      <c r="C564" s="4">
        <f t="shared" si="27"/>
        <v>-3.1645569620253333E-3</v>
      </c>
      <c r="D564" s="4">
        <f t="shared" si="28"/>
        <v>-3.1645569620253333E-3</v>
      </c>
    </row>
    <row r="565" spans="1:4" x14ac:dyDescent="0.25">
      <c r="A565" s="3">
        <v>21885</v>
      </c>
      <c r="B565" s="2">
        <v>31.5</v>
      </c>
      <c r="C565" s="4">
        <f t="shared" si="27"/>
        <v>0</v>
      </c>
      <c r="D565" s="4">
        <f t="shared" si="28"/>
        <v>-3.1645569620253333E-3</v>
      </c>
    </row>
    <row r="566" spans="1:4" x14ac:dyDescent="0.25">
      <c r="A566" s="3">
        <v>21916</v>
      </c>
      <c r="B566" s="2">
        <v>31.6</v>
      </c>
      <c r="C566" s="4">
        <f t="shared" si="27"/>
        <v>3.1746031746031633E-3</v>
      </c>
      <c r="D566" s="4">
        <f t="shared" si="28"/>
        <v>-3.154574132492094E-3</v>
      </c>
    </row>
    <row r="567" spans="1:4" x14ac:dyDescent="0.25">
      <c r="A567" s="3">
        <v>21947</v>
      </c>
      <c r="B567" s="2">
        <v>31.6</v>
      </c>
      <c r="C567" s="4">
        <f t="shared" si="27"/>
        <v>0</v>
      </c>
      <c r="D567" s="4">
        <f t="shared" si="28"/>
        <v>-3.154574132492094E-3</v>
      </c>
    </row>
    <row r="568" spans="1:4" x14ac:dyDescent="0.25">
      <c r="A568" s="3">
        <v>21976</v>
      </c>
      <c r="B568" s="2">
        <v>31.8</v>
      </c>
      <c r="C568" s="4">
        <f t="shared" si="27"/>
        <v>6.3291139240506666E-3</v>
      </c>
      <c r="D568" s="4">
        <f t="shared" si="28"/>
        <v>3.154574132492094E-3</v>
      </c>
    </row>
    <row r="569" spans="1:4" x14ac:dyDescent="0.25">
      <c r="A569" s="3">
        <v>22007</v>
      </c>
      <c r="B569" s="2">
        <v>31.8</v>
      </c>
      <c r="C569" s="4">
        <f t="shared" si="27"/>
        <v>0</v>
      </c>
      <c r="D569" s="4">
        <f t="shared" si="28"/>
        <v>0</v>
      </c>
    </row>
    <row r="570" spans="1:4" x14ac:dyDescent="0.25">
      <c r="A570" s="3">
        <v>22037</v>
      </c>
      <c r="B570" s="2">
        <v>31.7</v>
      </c>
      <c r="C570" s="4">
        <f t="shared" si="27"/>
        <v>-3.1446540880503138E-3</v>
      </c>
      <c r="D570" s="4">
        <f t="shared" si="28"/>
        <v>-3.1446540880503138E-3</v>
      </c>
    </row>
    <row r="571" spans="1:4" x14ac:dyDescent="0.25">
      <c r="A571" s="3">
        <v>22068</v>
      </c>
      <c r="B571" s="2">
        <v>31.7</v>
      </c>
      <c r="C571" s="4">
        <f t="shared" si="27"/>
        <v>0</v>
      </c>
      <c r="D571" s="4">
        <f t="shared" si="28"/>
        <v>0</v>
      </c>
    </row>
    <row r="572" spans="1:4" x14ac:dyDescent="0.25">
      <c r="A572" s="3">
        <v>22098</v>
      </c>
      <c r="B572" s="2">
        <v>31.7</v>
      </c>
      <c r="C572" s="4">
        <f t="shared" si="27"/>
        <v>0</v>
      </c>
      <c r="D572" s="4">
        <f t="shared" si="28"/>
        <v>0</v>
      </c>
    </row>
    <row r="573" spans="1:4" x14ac:dyDescent="0.25">
      <c r="A573" s="3">
        <v>22129</v>
      </c>
      <c r="B573" s="2">
        <v>31.6</v>
      </c>
      <c r="C573" s="4">
        <f t="shared" si="27"/>
        <v>-3.154574132492094E-3</v>
      </c>
      <c r="D573" s="4">
        <f t="shared" si="28"/>
        <v>0</v>
      </c>
    </row>
    <row r="574" spans="1:4" x14ac:dyDescent="0.25">
      <c r="A574" s="3">
        <v>22160</v>
      </c>
      <c r="B574" s="2">
        <v>31.6</v>
      </c>
      <c r="C574" s="4">
        <f t="shared" si="27"/>
        <v>0</v>
      </c>
      <c r="D574" s="4">
        <f t="shared" si="28"/>
        <v>-3.154574132492094E-3</v>
      </c>
    </row>
    <row r="575" spans="1:4" x14ac:dyDescent="0.25">
      <c r="A575" s="3">
        <v>22190</v>
      </c>
      <c r="B575" s="2">
        <v>31.7</v>
      </c>
      <c r="C575" s="4">
        <f t="shared" si="27"/>
        <v>3.1645569620253333E-3</v>
      </c>
      <c r="D575" s="4">
        <f t="shared" si="28"/>
        <v>3.1645569620253333E-3</v>
      </c>
    </row>
    <row r="576" spans="1:4" x14ac:dyDescent="0.25">
      <c r="A576" s="3">
        <v>22221</v>
      </c>
      <c r="B576" s="2">
        <v>31.7</v>
      </c>
      <c r="C576" s="4">
        <f t="shared" si="27"/>
        <v>0</v>
      </c>
      <c r="D576" s="4">
        <f t="shared" si="28"/>
        <v>6.3492063492063266E-3</v>
      </c>
    </row>
    <row r="577" spans="1:4" x14ac:dyDescent="0.25">
      <c r="A577" s="3">
        <v>22251</v>
      </c>
      <c r="B577" s="2">
        <v>31.7</v>
      </c>
      <c r="C577" s="4">
        <f t="shared" si="27"/>
        <v>0</v>
      </c>
      <c r="D577" s="4">
        <f t="shared" si="28"/>
        <v>6.3492063492063266E-3</v>
      </c>
    </row>
    <row r="578" spans="1:4" x14ac:dyDescent="0.25">
      <c r="A578" s="3">
        <v>22282</v>
      </c>
      <c r="B578" s="2">
        <v>31.8</v>
      </c>
      <c r="C578" s="4">
        <f t="shared" si="27"/>
        <v>3.154574132492094E-3</v>
      </c>
      <c r="D578" s="4">
        <f t="shared" si="28"/>
        <v>6.3291139240506666E-3</v>
      </c>
    </row>
    <row r="579" spans="1:4" x14ac:dyDescent="0.25">
      <c r="A579" s="3">
        <v>22313</v>
      </c>
      <c r="B579" s="2">
        <v>31.8</v>
      </c>
      <c r="C579" s="4">
        <f t="shared" si="27"/>
        <v>0</v>
      </c>
      <c r="D579" s="4">
        <f t="shared" si="28"/>
        <v>6.3291139240506666E-3</v>
      </c>
    </row>
    <row r="580" spans="1:4" x14ac:dyDescent="0.25">
      <c r="A580" s="3">
        <v>22341</v>
      </c>
      <c r="B580" s="2">
        <v>31.8</v>
      </c>
      <c r="C580" s="4">
        <f t="shared" ref="C580:C643" si="29">B580/B579-1</f>
        <v>0</v>
      </c>
      <c r="D580" s="4">
        <f t="shared" si="28"/>
        <v>0</v>
      </c>
    </row>
    <row r="581" spans="1:4" x14ac:dyDescent="0.25">
      <c r="A581" s="3">
        <v>22372</v>
      </c>
      <c r="B581" s="2">
        <v>31.6</v>
      </c>
      <c r="C581" s="4">
        <f t="shared" si="29"/>
        <v>-6.2893081761006275E-3</v>
      </c>
      <c r="D581" s="4">
        <f t="shared" si="28"/>
        <v>-6.2893081761006275E-3</v>
      </c>
    </row>
    <row r="582" spans="1:4" x14ac:dyDescent="0.25">
      <c r="A582" s="3">
        <v>22402</v>
      </c>
      <c r="B582" s="2">
        <v>31.5</v>
      </c>
      <c r="C582" s="4">
        <f t="shared" si="29"/>
        <v>-3.1645569620253333E-3</v>
      </c>
      <c r="D582" s="4">
        <f t="shared" si="28"/>
        <v>-6.3091482649841879E-3</v>
      </c>
    </row>
    <row r="583" spans="1:4" x14ac:dyDescent="0.25">
      <c r="A583" s="3">
        <v>22433</v>
      </c>
      <c r="B583" s="2">
        <v>31.3</v>
      </c>
      <c r="C583" s="4">
        <f t="shared" si="29"/>
        <v>-6.3492063492063266E-3</v>
      </c>
      <c r="D583" s="4">
        <f t="shared" si="28"/>
        <v>-1.2618296529968376E-2</v>
      </c>
    </row>
    <row r="584" spans="1:4" x14ac:dyDescent="0.25">
      <c r="A584" s="3">
        <v>22463</v>
      </c>
      <c r="B584" s="2">
        <v>31.5</v>
      </c>
      <c r="C584" s="4">
        <f t="shared" si="29"/>
        <v>6.389776357827559E-3</v>
      </c>
      <c r="D584" s="4">
        <f t="shared" si="28"/>
        <v>-6.3091482649841879E-3</v>
      </c>
    </row>
    <row r="585" spans="1:4" x14ac:dyDescent="0.25">
      <c r="A585" s="3">
        <v>22494</v>
      </c>
      <c r="B585" s="2">
        <v>31.5</v>
      </c>
      <c r="C585" s="4">
        <f t="shared" si="29"/>
        <v>0</v>
      </c>
      <c r="D585" s="4">
        <f t="shared" si="28"/>
        <v>-3.1645569620253333E-3</v>
      </c>
    </row>
    <row r="586" spans="1:4" x14ac:dyDescent="0.25">
      <c r="A586" s="3">
        <v>22525</v>
      </c>
      <c r="B586" s="2">
        <v>31.5</v>
      </c>
      <c r="C586" s="4">
        <f t="shared" si="29"/>
        <v>0</v>
      </c>
      <c r="D586" s="4">
        <f t="shared" si="28"/>
        <v>-3.1645569620253333E-3</v>
      </c>
    </row>
    <row r="587" spans="1:4" x14ac:dyDescent="0.25">
      <c r="A587" s="3">
        <v>22555</v>
      </c>
      <c r="B587" s="2">
        <v>31.5</v>
      </c>
      <c r="C587" s="4">
        <f t="shared" si="29"/>
        <v>0</v>
      </c>
      <c r="D587" s="4">
        <f t="shared" si="28"/>
        <v>-6.3091482649841879E-3</v>
      </c>
    </row>
    <row r="588" spans="1:4" x14ac:dyDescent="0.25">
      <c r="A588" s="3">
        <v>22586</v>
      </c>
      <c r="B588" s="2">
        <v>31.5</v>
      </c>
      <c r="C588" s="4">
        <f t="shared" si="29"/>
        <v>0</v>
      </c>
      <c r="D588" s="4">
        <f t="shared" si="28"/>
        <v>-6.3091482649841879E-3</v>
      </c>
    </row>
    <row r="589" spans="1:4" x14ac:dyDescent="0.25">
      <c r="A589" s="3">
        <v>22616</v>
      </c>
      <c r="B589" s="2">
        <v>31.6</v>
      </c>
      <c r="C589" s="4">
        <f t="shared" si="29"/>
        <v>3.1746031746031633E-3</v>
      </c>
      <c r="D589" s="4">
        <f t="shared" si="28"/>
        <v>-3.154574132492094E-3</v>
      </c>
    </row>
    <row r="590" spans="1:4" x14ac:dyDescent="0.25">
      <c r="A590" s="3">
        <v>22647</v>
      </c>
      <c r="B590" s="2">
        <v>31.7</v>
      </c>
      <c r="C590" s="4">
        <f t="shared" si="29"/>
        <v>3.1645569620253333E-3</v>
      </c>
      <c r="D590" s="4">
        <f t="shared" si="28"/>
        <v>-3.1446540880503138E-3</v>
      </c>
    </row>
    <row r="591" spans="1:4" x14ac:dyDescent="0.25">
      <c r="A591" s="3">
        <v>22678</v>
      </c>
      <c r="B591" s="2">
        <v>31.7</v>
      </c>
      <c r="C591" s="4">
        <f t="shared" si="29"/>
        <v>0</v>
      </c>
      <c r="D591" s="4">
        <f t="shared" ref="D591:D654" si="30">B591/B579-1</f>
        <v>-3.1446540880503138E-3</v>
      </c>
    </row>
    <row r="592" spans="1:4" x14ac:dyDescent="0.25">
      <c r="A592" s="3">
        <v>22706</v>
      </c>
      <c r="B592" s="2">
        <v>31.7</v>
      </c>
      <c r="C592" s="4">
        <f t="shared" si="29"/>
        <v>0</v>
      </c>
      <c r="D592" s="4">
        <f t="shared" si="30"/>
        <v>-3.1446540880503138E-3</v>
      </c>
    </row>
    <row r="593" spans="1:4" x14ac:dyDescent="0.25">
      <c r="A593" s="3">
        <v>22737</v>
      </c>
      <c r="B593" s="2">
        <v>31.6</v>
      </c>
      <c r="C593" s="4">
        <f t="shared" si="29"/>
        <v>-3.154574132492094E-3</v>
      </c>
      <c r="D593" s="4">
        <f t="shared" si="30"/>
        <v>0</v>
      </c>
    </row>
    <row r="594" spans="1:4" x14ac:dyDescent="0.25">
      <c r="A594" s="3">
        <v>22767</v>
      </c>
      <c r="B594" s="2">
        <v>31.5</v>
      </c>
      <c r="C594" s="4">
        <f t="shared" si="29"/>
        <v>-3.1645569620253333E-3</v>
      </c>
      <c r="D594" s="4">
        <f t="shared" si="30"/>
        <v>0</v>
      </c>
    </row>
    <row r="595" spans="1:4" x14ac:dyDescent="0.25">
      <c r="A595" s="3">
        <v>22798</v>
      </c>
      <c r="B595" s="2">
        <v>31.5</v>
      </c>
      <c r="C595" s="4">
        <f t="shared" si="29"/>
        <v>0</v>
      </c>
      <c r="D595" s="4">
        <f t="shared" si="30"/>
        <v>6.389776357827559E-3</v>
      </c>
    </row>
    <row r="596" spans="1:4" x14ac:dyDescent="0.25">
      <c r="A596" s="3">
        <v>22828</v>
      </c>
      <c r="B596" s="2">
        <v>31.6</v>
      </c>
      <c r="C596" s="4">
        <f t="shared" si="29"/>
        <v>3.1746031746031633E-3</v>
      </c>
      <c r="D596" s="4">
        <f t="shared" si="30"/>
        <v>3.1746031746031633E-3</v>
      </c>
    </row>
    <row r="597" spans="1:4" x14ac:dyDescent="0.25">
      <c r="A597" s="3">
        <v>22859</v>
      </c>
      <c r="B597" s="2">
        <v>31.6</v>
      </c>
      <c r="C597" s="4">
        <f t="shared" si="29"/>
        <v>0</v>
      </c>
      <c r="D597" s="4">
        <f t="shared" si="30"/>
        <v>3.1746031746031633E-3</v>
      </c>
    </row>
    <row r="598" spans="1:4" x14ac:dyDescent="0.25">
      <c r="A598" s="3">
        <v>22890</v>
      </c>
      <c r="B598" s="2">
        <v>31.9</v>
      </c>
      <c r="C598" s="4">
        <f t="shared" si="29"/>
        <v>9.4936708860757779E-3</v>
      </c>
      <c r="D598" s="4">
        <f t="shared" si="30"/>
        <v>1.2698412698412653E-2</v>
      </c>
    </row>
    <row r="599" spans="1:4" x14ac:dyDescent="0.25">
      <c r="A599" s="3">
        <v>22920</v>
      </c>
      <c r="B599" s="2">
        <v>31.7</v>
      </c>
      <c r="C599" s="4">
        <f t="shared" si="29"/>
        <v>-6.2695924764890609E-3</v>
      </c>
      <c r="D599" s="4">
        <f t="shared" si="30"/>
        <v>6.3492063492063266E-3</v>
      </c>
    </row>
    <row r="600" spans="1:4" x14ac:dyDescent="0.25">
      <c r="A600" s="3">
        <v>22951</v>
      </c>
      <c r="B600" s="2">
        <v>31.7</v>
      </c>
      <c r="C600" s="4">
        <f t="shared" si="29"/>
        <v>0</v>
      </c>
      <c r="D600" s="4">
        <f t="shared" si="30"/>
        <v>6.3492063492063266E-3</v>
      </c>
    </row>
    <row r="601" spans="1:4" x14ac:dyDescent="0.25">
      <c r="A601" s="3">
        <v>22981</v>
      </c>
      <c r="B601" s="2">
        <v>31.6</v>
      </c>
      <c r="C601" s="4">
        <f t="shared" si="29"/>
        <v>-3.154574132492094E-3</v>
      </c>
      <c r="D601" s="4">
        <f t="shared" si="30"/>
        <v>0</v>
      </c>
    </row>
    <row r="602" spans="1:4" x14ac:dyDescent="0.25">
      <c r="A602" s="3">
        <v>23012</v>
      </c>
      <c r="B602" s="2">
        <v>31.6</v>
      </c>
      <c r="C602" s="4">
        <f t="shared" si="29"/>
        <v>0</v>
      </c>
      <c r="D602" s="4">
        <f t="shared" si="30"/>
        <v>-3.154574132492094E-3</v>
      </c>
    </row>
    <row r="603" spans="1:4" x14ac:dyDescent="0.25">
      <c r="A603" s="3">
        <v>23043</v>
      </c>
      <c r="B603" s="2">
        <v>31.5</v>
      </c>
      <c r="C603" s="4">
        <f t="shared" si="29"/>
        <v>-3.1645569620253333E-3</v>
      </c>
      <c r="D603" s="4">
        <f t="shared" si="30"/>
        <v>-6.3091482649841879E-3</v>
      </c>
    </row>
    <row r="604" spans="1:4" x14ac:dyDescent="0.25">
      <c r="A604" s="3">
        <v>23071</v>
      </c>
      <c r="B604" s="2">
        <v>31.5</v>
      </c>
      <c r="C604" s="4">
        <f t="shared" si="29"/>
        <v>0</v>
      </c>
      <c r="D604" s="4">
        <f t="shared" si="30"/>
        <v>-6.3091482649841879E-3</v>
      </c>
    </row>
    <row r="605" spans="1:4" x14ac:dyDescent="0.25">
      <c r="A605" s="3">
        <v>23102</v>
      </c>
      <c r="B605" s="2">
        <v>31.4</v>
      </c>
      <c r="C605" s="4">
        <f t="shared" si="29"/>
        <v>-3.1746031746032743E-3</v>
      </c>
      <c r="D605" s="4">
        <f t="shared" si="30"/>
        <v>-6.3291139240507777E-3</v>
      </c>
    </row>
    <row r="606" spans="1:4" x14ac:dyDescent="0.25">
      <c r="A606" s="3">
        <v>23132</v>
      </c>
      <c r="B606" s="2">
        <v>31.5</v>
      </c>
      <c r="C606" s="4">
        <f t="shared" si="29"/>
        <v>3.1847133757962887E-3</v>
      </c>
      <c r="D606" s="4">
        <f t="shared" si="30"/>
        <v>0</v>
      </c>
    </row>
    <row r="607" spans="1:4" x14ac:dyDescent="0.25">
      <c r="A607" s="3">
        <v>23163</v>
      </c>
      <c r="B607" s="2">
        <v>31.6</v>
      </c>
      <c r="C607" s="4">
        <f t="shared" si="29"/>
        <v>3.1746031746031633E-3</v>
      </c>
      <c r="D607" s="4">
        <f t="shared" si="30"/>
        <v>3.1746031746031633E-3</v>
      </c>
    </row>
    <row r="608" spans="1:4" x14ac:dyDescent="0.25">
      <c r="A608" s="3">
        <v>23193</v>
      </c>
      <c r="B608" s="2">
        <v>31.7</v>
      </c>
      <c r="C608" s="4">
        <f t="shared" si="29"/>
        <v>3.1645569620253333E-3</v>
      </c>
      <c r="D608" s="4">
        <f t="shared" si="30"/>
        <v>3.1645569620253333E-3</v>
      </c>
    </row>
    <row r="609" spans="1:4" x14ac:dyDescent="0.25">
      <c r="A609" s="3">
        <v>23224</v>
      </c>
      <c r="B609" s="2">
        <v>31.6</v>
      </c>
      <c r="C609" s="4">
        <f t="shared" si="29"/>
        <v>-3.154574132492094E-3</v>
      </c>
      <c r="D609" s="4">
        <f t="shared" si="30"/>
        <v>0</v>
      </c>
    </row>
    <row r="610" spans="1:4" x14ac:dyDescent="0.25">
      <c r="A610" s="3">
        <v>23255</v>
      </c>
      <c r="B610" s="2">
        <v>31.6</v>
      </c>
      <c r="C610" s="4">
        <f t="shared" si="29"/>
        <v>0</v>
      </c>
      <c r="D610" s="4">
        <f t="shared" si="30"/>
        <v>-9.4043887147334804E-3</v>
      </c>
    </row>
    <row r="611" spans="1:4" x14ac:dyDescent="0.25">
      <c r="A611" s="3">
        <v>23285</v>
      </c>
      <c r="B611" s="2">
        <v>31.6</v>
      </c>
      <c r="C611" s="4">
        <f t="shared" si="29"/>
        <v>0</v>
      </c>
      <c r="D611" s="4">
        <f t="shared" si="30"/>
        <v>-3.154574132492094E-3</v>
      </c>
    </row>
    <row r="612" spans="1:4" x14ac:dyDescent="0.25">
      <c r="A612" s="3">
        <v>23316</v>
      </c>
      <c r="B612" s="2">
        <v>31.7</v>
      </c>
      <c r="C612" s="4">
        <f t="shared" si="29"/>
        <v>3.1645569620253333E-3</v>
      </c>
      <c r="D612" s="4">
        <f t="shared" si="30"/>
        <v>0</v>
      </c>
    </row>
    <row r="613" spans="1:4" x14ac:dyDescent="0.25">
      <c r="A613" s="3">
        <v>23346</v>
      </c>
      <c r="B613" s="2">
        <v>31.6</v>
      </c>
      <c r="C613" s="4">
        <f t="shared" si="29"/>
        <v>-3.154574132492094E-3</v>
      </c>
      <c r="D613" s="4">
        <f t="shared" si="30"/>
        <v>0</v>
      </c>
    </row>
    <row r="614" spans="1:4" x14ac:dyDescent="0.25">
      <c r="A614" s="3">
        <v>23377</v>
      </c>
      <c r="B614" s="2">
        <v>31.8</v>
      </c>
      <c r="C614" s="4">
        <f t="shared" si="29"/>
        <v>6.3291139240506666E-3</v>
      </c>
      <c r="D614" s="4">
        <f t="shared" si="30"/>
        <v>6.3291139240506666E-3</v>
      </c>
    </row>
    <row r="615" spans="1:4" x14ac:dyDescent="0.25">
      <c r="A615" s="3">
        <v>23408</v>
      </c>
      <c r="B615" s="2">
        <v>31.6</v>
      </c>
      <c r="C615" s="4">
        <f t="shared" si="29"/>
        <v>-6.2893081761006275E-3</v>
      </c>
      <c r="D615" s="4">
        <f t="shared" si="30"/>
        <v>3.1746031746031633E-3</v>
      </c>
    </row>
    <row r="616" spans="1:4" x14ac:dyDescent="0.25">
      <c r="A616" s="3">
        <v>23437</v>
      </c>
      <c r="B616" s="2">
        <v>31.6</v>
      </c>
      <c r="C616" s="4">
        <f t="shared" si="29"/>
        <v>0</v>
      </c>
      <c r="D616" s="4">
        <f t="shared" si="30"/>
        <v>3.1746031746031633E-3</v>
      </c>
    </row>
    <row r="617" spans="1:4" x14ac:dyDescent="0.25">
      <c r="A617" s="3">
        <v>23468</v>
      </c>
      <c r="B617" s="2">
        <v>31.6</v>
      </c>
      <c r="C617" s="4">
        <f t="shared" si="29"/>
        <v>0</v>
      </c>
      <c r="D617" s="4">
        <f t="shared" si="30"/>
        <v>6.3694267515923553E-3</v>
      </c>
    </row>
    <row r="618" spans="1:4" x14ac:dyDescent="0.25">
      <c r="A618" s="3">
        <v>23498</v>
      </c>
      <c r="B618" s="2">
        <v>31.5</v>
      </c>
      <c r="C618" s="4">
        <f t="shared" si="29"/>
        <v>-3.1645569620253333E-3</v>
      </c>
      <c r="D618" s="4">
        <f t="shared" si="30"/>
        <v>0</v>
      </c>
    </row>
    <row r="619" spans="1:4" x14ac:dyDescent="0.25">
      <c r="A619" s="3">
        <v>23529</v>
      </c>
      <c r="B619" s="2">
        <v>31.5</v>
      </c>
      <c r="C619" s="4">
        <f t="shared" si="29"/>
        <v>0</v>
      </c>
      <c r="D619" s="4">
        <f t="shared" si="30"/>
        <v>-3.1645569620253333E-3</v>
      </c>
    </row>
    <row r="620" spans="1:4" x14ac:dyDescent="0.25">
      <c r="A620" s="3">
        <v>23559</v>
      </c>
      <c r="B620" s="2">
        <v>31.6</v>
      </c>
      <c r="C620" s="4">
        <f t="shared" si="29"/>
        <v>3.1746031746031633E-3</v>
      </c>
      <c r="D620" s="4">
        <f t="shared" si="30"/>
        <v>-3.154574132492094E-3</v>
      </c>
    </row>
    <row r="621" spans="1:4" x14ac:dyDescent="0.25">
      <c r="A621" s="3">
        <v>23590</v>
      </c>
      <c r="B621" s="2">
        <v>31.6</v>
      </c>
      <c r="C621" s="4">
        <f t="shared" si="29"/>
        <v>0</v>
      </c>
      <c r="D621" s="4">
        <f t="shared" si="30"/>
        <v>0</v>
      </c>
    </row>
    <row r="622" spans="1:4" x14ac:dyDescent="0.25">
      <c r="A622" s="3">
        <v>23621</v>
      </c>
      <c r="B622" s="2">
        <v>31.7</v>
      </c>
      <c r="C622" s="4">
        <f t="shared" si="29"/>
        <v>3.1645569620253333E-3</v>
      </c>
      <c r="D622" s="4">
        <f t="shared" si="30"/>
        <v>3.1645569620253333E-3</v>
      </c>
    </row>
    <row r="623" spans="1:4" x14ac:dyDescent="0.25">
      <c r="A623" s="3">
        <v>23651</v>
      </c>
      <c r="B623" s="2">
        <v>31.7</v>
      </c>
      <c r="C623" s="4">
        <f t="shared" si="29"/>
        <v>0</v>
      </c>
      <c r="D623" s="4">
        <f t="shared" si="30"/>
        <v>3.1645569620253333E-3</v>
      </c>
    </row>
    <row r="624" spans="1:4" x14ac:dyDescent="0.25">
      <c r="A624" s="3">
        <v>23682</v>
      </c>
      <c r="B624" s="2">
        <v>31.7</v>
      </c>
      <c r="C624" s="4">
        <f t="shared" si="29"/>
        <v>0</v>
      </c>
      <c r="D624" s="4">
        <f t="shared" si="30"/>
        <v>0</v>
      </c>
    </row>
    <row r="625" spans="1:4" x14ac:dyDescent="0.25">
      <c r="A625" s="3">
        <v>23712</v>
      </c>
      <c r="B625" s="2">
        <v>31.7</v>
      </c>
      <c r="C625" s="4">
        <f t="shared" si="29"/>
        <v>0</v>
      </c>
      <c r="D625" s="4">
        <f t="shared" si="30"/>
        <v>3.1645569620253333E-3</v>
      </c>
    </row>
    <row r="626" spans="1:4" x14ac:dyDescent="0.25">
      <c r="A626" s="3">
        <v>23743</v>
      </c>
      <c r="B626" s="2">
        <v>31.8</v>
      </c>
      <c r="C626" s="4">
        <f t="shared" si="29"/>
        <v>3.154574132492094E-3</v>
      </c>
      <c r="D626" s="4">
        <f t="shared" si="30"/>
        <v>0</v>
      </c>
    </row>
    <row r="627" spans="1:4" x14ac:dyDescent="0.25">
      <c r="A627" s="3">
        <v>23774</v>
      </c>
      <c r="B627" s="2">
        <v>31.9</v>
      </c>
      <c r="C627" s="4">
        <f t="shared" si="29"/>
        <v>3.1446540880502027E-3</v>
      </c>
      <c r="D627" s="4">
        <f t="shared" si="30"/>
        <v>9.4936708860757779E-3</v>
      </c>
    </row>
    <row r="628" spans="1:4" x14ac:dyDescent="0.25">
      <c r="A628" s="3">
        <v>23802</v>
      </c>
      <c r="B628" s="2">
        <v>31.9</v>
      </c>
      <c r="C628" s="4">
        <f t="shared" si="29"/>
        <v>0</v>
      </c>
      <c r="D628" s="4">
        <f t="shared" si="30"/>
        <v>9.4936708860757779E-3</v>
      </c>
    </row>
    <row r="629" spans="1:4" x14ac:dyDescent="0.25">
      <c r="A629" s="3">
        <v>23833</v>
      </c>
      <c r="B629" s="2">
        <v>32</v>
      </c>
      <c r="C629" s="4">
        <f t="shared" si="29"/>
        <v>3.1347962382446415E-3</v>
      </c>
      <c r="D629" s="4">
        <f t="shared" si="30"/>
        <v>1.2658227848101111E-2</v>
      </c>
    </row>
    <row r="630" spans="1:4" x14ac:dyDescent="0.25">
      <c r="A630" s="3">
        <v>23863</v>
      </c>
      <c r="B630" s="2">
        <v>32.1</v>
      </c>
      <c r="C630" s="4">
        <f t="shared" si="29"/>
        <v>3.1250000000000444E-3</v>
      </c>
      <c r="D630" s="4">
        <f t="shared" si="30"/>
        <v>1.9047619047619202E-2</v>
      </c>
    </row>
    <row r="631" spans="1:4" x14ac:dyDescent="0.25">
      <c r="A631" s="3">
        <v>23894</v>
      </c>
      <c r="B631" s="2">
        <v>32.4</v>
      </c>
      <c r="C631" s="4">
        <f t="shared" si="29"/>
        <v>9.3457943925232545E-3</v>
      </c>
      <c r="D631" s="4">
        <f t="shared" si="30"/>
        <v>2.857142857142847E-2</v>
      </c>
    </row>
    <row r="632" spans="1:4" x14ac:dyDescent="0.25">
      <c r="A632" s="3">
        <v>23924</v>
      </c>
      <c r="B632" s="2">
        <v>32.4</v>
      </c>
      <c r="C632" s="4">
        <f t="shared" si="29"/>
        <v>0</v>
      </c>
      <c r="D632" s="4">
        <f t="shared" si="30"/>
        <v>2.5316455696202445E-2</v>
      </c>
    </row>
    <row r="633" spans="1:4" x14ac:dyDescent="0.25">
      <c r="A633" s="3">
        <v>23955</v>
      </c>
      <c r="B633" s="2">
        <v>32.4</v>
      </c>
      <c r="C633" s="4">
        <f t="shared" si="29"/>
        <v>0</v>
      </c>
      <c r="D633" s="4">
        <f t="shared" si="30"/>
        <v>2.5316455696202445E-2</v>
      </c>
    </row>
    <row r="634" spans="1:4" x14ac:dyDescent="0.25">
      <c r="A634" s="3">
        <v>23986</v>
      </c>
      <c r="B634" s="2">
        <v>32.4</v>
      </c>
      <c r="C634" s="4">
        <f t="shared" si="29"/>
        <v>0</v>
      </c>
      <c r="D634" s="4">
        <f t="shared" si="30"/>
        <v>2.208201892744488E-2</v>
      </c>
    </row>
    <row r="635" spans="1:4" x14ac:dyDescent="0.25">
      <c r="A635" s="3">
        <v>24016</v>
      </c>
      <c r="B635" s="2">
        <v>32.5</v>
      </c>
      <c r="C635" s="4">
        <f t="shared" si="29"/>
        <v>3.0864197530864335E-3</v>
      </c>
      <c r="D635" s="4">
        <f t="shared" si="30"/>
        <v>2.5236593059936974E-2</v>
      </c>
    </row>
    <row r="636" spans="1:4" x14ac:dyDescent="0.25">
      <c r="A636" s="3">
        <v>24047</v>
      </c>
      <c r="B636" s="2">
        <v>32.6</v>
      </c>
      <c r="C636" s="4">
        <f t="shared" si="29"/>
        <v>3.0769230769231992E-3</v>
      </c>
      <c r="D636" s="4">
        <f t="shared" si="30"/>
        <v>2.8391167192429068E-2</v>
      </c>
    </row>
    <row r="637" spans="1:4" x14ac:dyDescent="0.25">
      <c r="A637" s="3">
        <v>24077</v>
      </c>
      <c r="B637" s="2">
        <v>32.799999999999997</v>
      </c>
      <c r="C637" s="4">
        <f t="shared" si="29"/>
        <v>6.1349693251533388E-3</v>
      </c>
      <c r="D637" s="4">
        <f t="shared" si="30"/>
        <v>3.4700315457413256E-2</v>
      </c>
    </row>
    <row r="638" spans="1:4" x14ac:dyDescent="0.25">
      <c r="A638" s="3">
        <v>24108</v>
      </c>
      <c r="B638" s="2">
        <v>32.9</v>
      </c>
      <c r="C638" s="4">
        <f t="shared" si="29"/>
        <v>3.0487804878049918E-3</v>
      </c>
      <c r="D638" s="4">
        <f t="shared" si="30"/>
        <v>3.459119496855334E-2</v>
      </c>
    </row>
    <row r="639" spans="1:4" x14ac:dyDescent="0.25">
      <c r="A639" s="3">
        <v>24139</v>
      </c>
      <c r="B639" s="2">
        <v>33.200000000000003</v>
      </c>
      <c r="C639" s="4">
        <f t="shared" si="29"/>
        <v>9.1185410334346795E-3</v>
      </c>
      <c r="D639" s="4">
        <f t="shared" si="30"/>
        <v>4.0752351097178785E-2</v>
      </c>
    </row>
    <row r="640" spans="1:4" x14ac:dyDescent="0.25">
      <c r="A640" s="3">
        <v>24167</v>
      </c>
      <c r="B640" s="2">
        <v>33.200000000000003</v>
      </c>
      <c r="C640" s="4">
        <f t="shared" si="29"/>
        <v>0</v>
      </c>
      <c r="D640" s="4">
        <f t="shared" si="30"/>
        <v>4.0752351097178785E-2</v>
      </c>
    </row>
    <row r="641" spans="1:4" x14ac:dyDescent="0.25">
      <c r="A641" s="3">
        <v>24198</v>
      </c>
      <c r="B641" s="2">
        <v>33.200000000000003</v>
      </c>
      <c r="C641" s="4">
        <f t="shared" si="29"/>
        <v>0</v>
      </c>
      <c r="D641" s="4">
        <f t="shared" si="30"/>
        <v>3.7500000000000089E-2</v>
      </c>
    </row>
    <row r="642" spans="1:4" x14ac:dyDescent="0.25">
      <c r="A642" s="3">
        <v>24228</v>
      </c>
      <c r="B642" s="2">
        <v>33.200000000000003</v>
      </c>
      <c r="C642" s="4">
        <f t="shared" si="29"/>
        <v>0</v>
      </c>
      <c r="D642" s="4">
        <f t="shared" si="30"/>
        <v>3.4267912772585785E-2</v>
      </c>
    </row>
    <row r="643" spans="1:4" x14ac:dyDescent="0.25">
      <c r="A643" s="3">
        <v>24259</v>
      </c>
      <c r="B643" s="2">
        <v>33.299999999999997</v>
      </c>
      <c r="C643" s="4">
        <f t="shared" si="29"/>
        <v>3.0120481927708997E-3</v>
      </c>
      <c r="D643" s="4">
        <f t="shared" si="30"/>
        <v>2.7777777777777679E-2</v>
      </c>
    </row>
    <row r="644" spans="1:4" x14ac:dyDescent="0.25">
      <c r="A644" s="3">
        <v>24289</v>
      </c>
      <c r="B644" s="2">
        <v>33.5</v>
      </c>
      <c r="C644" s="4">
        <f t="shared" ref="C644:C707" si="31">B644/B643-1</f>
        <v>6.0060060060060927E-3</v>
      </c>
      <c r="D644" s="4">
        <f t="shared" si="30"/>
        <v>3.3950617283950768E-2</v>
      </c>
    </row>
    <row r="645" spans="1:4" x14ac:dyDescent="0.25">
      <c r="A645" s="3">
        <v>24320</v>
      </c>
      <c r="B645" s="2">
        <v>33.6</v>
      </c>
      <c r="C645" s="4">
        <f t="shared" si="31"/>
        <v>2.9850746268658135E-3</v>
      </c>
      <c r="D645" s="4">
        <f t="shared" si="30"/>
        <v>3.7037037037037202E-2</v>
      </c>
    </row>
    <row r="646" spans="1:4" x14ac:dyDescent="0.25">
      <c r="A646" s="3">
        <v>24351</v>
      </c>
      <c r="B646" s="2">
        <v>33.6</v>
      </c>
      <c r="C646" s="4">
        <f t="shared" si="31"/>
        <v>0</v>
      </c>
      <c r="D646" s="4">
        <f t="shared" si="30"/>
        <v>3.7037037037037202E-2</v>
      </c>
    </row>
    <row r="647" spans="1:4" x14ac:dyDescent="0.25">
      <c r="A647" s="3">
        <v>24381</v>
      </c>
      <c r="B647" s="2">
        <v>33.4</v>
      </c>
      <c r="C647" s="4">
        <f t="shared" si="31"/>
        <v>-5.9523809523810423E-3</v>
      </c>
      <c r="D647" s="4">
        <f t="shared" si="30"/>
        <v>2.7692307692307683E-2</v>
      </c>
    </row>
    <row r="648" spans="1:4" x14ac:dyDescent="0.25">
      <c r="A648" s="3">
        <v>24412</v>
      </c>
      <c r="B648" s="2">
        <v>33.299999999999997</v>
      </c>
      <c r="C648" s="4">
        <f t="shared" si="31"/>
        <v>-2.9940119760479833E-3</v>
      </c>
      <c r="D648" s="4">
        <f t="shared" si="30"/>
        <v>2.1472392638036686E-2</v>
      </c>
    </row>
    <row r="649" spans="1:4" x14ac:dyDescent="0.25">
      <c r="A649" s="3">
        <v>24442</v>
      </c>
      <c r="B649" s="2">
        <v>33.299999999999997</v>
      </c>
      <c r="C649" s="4">
        <f t="shared" si="31"/>
        <v>0</v>
      </c>
      <c r="D649" s="4">
        <f t="shared" si="30"/>
        <v>1.5243902439024293E-2</v>
      </c>
    </row>
    <row r="650" spans="1:4" x14ac:dyDescent="0.25">
      <c r="A650" s="3">
        <v>24473</v>
      </c>
      <c r="B650" s="2">
        <v>33.4</v>
      </c>
      <c r="C650" s="4">
        <f t="shared" si="31"/>
        <v>3.0030030030030463E-3</v>
      </c>
      <c r="D650" s="4">
        <f t="shared" si="30"/>
        <v>1.5197568389057725E-2</v>
      </c>
    </row>
    <row r="651" spans="1:4" x14ac:dyDescent="0.25">
      <c r="A651" s="3">
        <v>24504</v>
      </c>
      <c r="B651" s="2">
        <v>33.4</v>
      </c>
      <c r="C651" s="4">
        <f t="shared" si="31"/>
        <v>0</v>
      </c>
      <c r="D651" s="4">
        <f t="shared" si="30"/>
        <v>6.0240963855420215E-3</v>
      </c>
    </row>
    <row r="652" spans="1:4" x14ac:dyDescent="0.25">
      <c r="A652" s="3">
        <v>24532</v>
      </c>
      <c r="B652" s="2">
        <v>33.299999999999997</v>
      </c>
      <c r="C652" s="4">
        <f t="shared" si="31"/>
        <v>-2.9940119760479833E-3</v>
      </c>
      <c r="D652" s="4">
        <f t="shared" si="30"/>
        <v>3.0120481927708997E-3</v>
      </c>
    </row>
    <row r="653" spans="1:4" x14ac:dyDescent="0.25">
      <c r="A653" s="3">
        <v>24563</v>
      </c>
      <c r="B653" s="2">
        <v>33.1</v>
      </c>
      <c r="C653" s="4">
        <f t="shared" si="31"/>
        <v>-6.0060060060058706E-3</v>
      </c>
      <c r="D653" s="4">
        <f t="shared" si="30"/>
        <v>-3.0120481927711218E-3</v>
      </c>
    </row>
    <row r="654" spans="1:4" x14ac:dyDescent="0.25">
      <c r="A654" s="3">
        <v>24593</v>
      </c>
      <c r="B654" s="2">
        <v>33.299999999999997</v>
      </c>
      <c r="C654" s="4">
        <f t="shared" si="31"/>
        <v>6.0422960725075026E-3</v>
      </c>
      <c r="D654" s="4">
        <f t="shared" si="30"/>
        <v>3.0120481927708997E-3</v>
      </c>
    </row>
    <row r="655" spans="1:4" x14ac:dyDescent="0.25">
      <c r="A655" s="3">
        <v>24624</v>
      </c>
      <c r="B655" s="2">
        <v>33.5</v>
      </c>
      <c r="C655" s="4">
        <f t="shared" si="31"/>
        <v>6.0060060060060927E-3</v>
      </c>
      <c r="D655" s="4">
        <f t="shared" ref="D655:D718" si="32">B655/B643-1</f>
        <v>6.0060060060060927E-3</v>
      </c>
    </row>
    <row r="656" spans="1:4" x14ac:dyDescent="0.25">
      <c r="A656" s="3">
        <v>24654</v>
      </c>
      <c r="B656" s="2">
        <v>33.5</v>
      </c>
      <c r="C656" s="4">
        <f t="shared" si="31"/>
        <v>0</v>
      </c>
      <c r="D656" s="4">
        <f t="shared" si="32"/>
        <v>0</v>
      </c>
    </row>
    <row r="657" spans="1:4" x14ac:dyDescent="0.25">
      <c r="A657" s="3">
        <v>24685</v>
      </c>
      <c r="B657" s="2">
        <v>33.4</v>
      </c>
      <c r="C657" s="4">
        <f t="shared" si="31"/>
        <v>-2.9850746268657025E-3</v>
      </c>
      <c r="D657" s="4">
        <f t="shared" si="32"/>
        <v>-5.9523809523810423E-3</v>
      </c>
    </row>
    <row r="658" spans="1:4" x14ac:dyDescent="0.25">
      <c r="A658" s="3">
        <v>24716</v>
      </c>
      <c r="B658" s="2">
        <v>33.4</v>
      </c>
      <c r="C658" s="4">
        <f t="shared" si="31"/>
        <v>0</v>
      </c>
      <c r="D658" s="4">
        <f t="shared" si="32"/>
        <v>-5.9523809523810423E-3</v>
      </c>
    </row>
    <row r="659" spans="1:4" x14ac:dyDescent="0.25">
      <c r="A659" s="3">
        <v>24746</v>
      </c>
      <c r="B659" s="2">
        <v>33.4</v>
      </c>
      <c r="C659" s="4">
        <f t="shared" si="31"/>
        <v>0</v>
      </c>
      <c r="D659" s="4">
        <f t="shared" si="32"/>
        <v>0</v>
      </c>
    </row>
    <row r="660" spans="1:4" x14ac:dyDescent="0.25">
      <c r="A660" s="3">
        <v>24777</v>
      </c>
      <c r="B660" s="2">
        <v>33.4</v>
      </c>
      <c r="C660" s="4">
        <f t="shared" si="31"/>
        <v>0</v>
      </c>
      <c r="D660" s="4">
        <f t="shared" si="32"/>
        <v>3.0030030030030463E-3</v>
      </c>
    </row>
    <row r="661" spans="1:4" x14ac:dyDescent="0.25">
      <c r="A661" s="3">
        <v>24807</v>
      </c>
      <c r="B661" s="2">
        <v>33.700000000000003</v>
      </c>
      <c r="C661" s="4">
        <f t="shared" si="31"/>
        <v>8.9820359281438389E-3</v>
      </c>
      <c r="D661" s="4">
        <f t="shared" si="32"/>
        <v>1.2012012012012185E-2</v>
      </c>
    </row>
    <row r="662" spans="1:4" x14ac:dyDescent="0.25">
      <c r="A662" s="3">
        <v>24838</v>
      </c>
      <c r="B662" s="2">
        <v>33.799999999999997</v>
      </c>
      <c r="C662" s="4">
        <f t="shared" si="31"/>
        <v>2.9673590504448732E-3</v>
      </c>
      <c r="D662" s="4">
        <f t="shared" si="32"/>
        <v>1.1976047904191489E-2</v>
      </c>
    </row>
    <row r="663" spans="1:4" x14ac:dyDescent="0.25">
      <c r="A663" s="3">
        <v>24869</v>
      </c>
      <c r="B663" s="2">
        <v>34</v>
      </c>
      <c r="C663" s="4">
        <f t="shared" si="31"/>
        <v>5.9171597633136397E-3</v>
      </c>
      <c r="D663" s="4">
        <f t="shared" si="32"/>
        <v>1.7964071856287456E-2</v>
      </c>
    </row>
    <row r="664" spans="1:4" x14ac:dyDescent="0.25">
      <c r="A664" s="3">
        <v>24898</v>
      </c>
      <c r="B664" s="2">
        <v>34.1</v>
      </c>
      <c r="C664" s="4">
        <f t="shared" si="31"/>
        <v>2.9411764705882248E-3</v>
      </c>
      <c r="D664" s="4">
        <f t="shared" si="32"/>
        <v>2.4024024024024149E-2</v>
      </c>
    </row>
    <row r="665" spans="1:4" x14ac:dyDescent="0.25">
      <c r="A665" s="3">
        <v>24929</v>
      </c>
      <c r="B665" s="2">
        <v>34.1</v>
      </c>
      <c r="C665" s="4">
        <f t="shared" si="31"/>
        <v>0</v>
      </c>
      <c r="D665" s="4">
        <f t="shared" si="32"/>
        <v>3.0211480362537735E-2</v>
      </c>
    </row>
    <row r="666" spans="1:4" x14ac:dyDescent="0.25">
      <c r="A666" s="3">
        <v>24959</v>
      </c>
      <c r="B666" s="2">
        <v>34.200000000000003</v>
      </c>
      <c r="C666" s="4">
        <f t="shared" si="31"/>
        <v>2.9325513196480912E-3</v>
      </c>
      <c r="D666" s="4">
        <f t="shared" si="32"/>
        <v>2.7027027027027195E-2</v>
      </c>
    </row>
    <row r="667" spans="1:4" x14ac:dyDescent="0.25">
      <c r="A667" s="3">
        <v>24990</v>
      </c>
      <c r="B667" s="2">
        <v>34.200000000000003</v>
      </c>
      <c r="C667" s="4">
        <f t="shared" si="31"/>
        <v>0</v>
      </c>
      <c r="D667" s="4">
        <f t="shared" si="32"/>
        <v>2.0895522388059806E-2</v>
      </c>
    </row>
    <row r="668" spans="1:4" x14ac:dyDescent="0.25">
      <c r="A668" s="3">
        <v>25020</v>
      </c>
      <c r="B668" s="2">
        <v>34.299999999999997</v>
      </c>
      <c r="C668" s="4">
        <f t="shared" si="31"/>
        <v>2.9239766081869956E-3</v>
      </c>
      <c r="D668" s="4">
        <f t="shared" si="32"/>
        <v>2.3880597014925398E-2</v>
      </c>
    </row>
    <row r="669" spans="1:4" x14ac:dyDescent="0.25">
      <c r="A669" s="3">
        <v>25051</v>
      </c>
      <c r="B669" s="2">
        <v>34.200000000000003</v>
      </c>
      <c r="C669" s="4">
        <f t="shared" si="31"/>
        <v>-2.9154518950436081E-3</v>
      </c>
      <c r="D669" s="4">
        <f t="shared" si="32"/>
        <v>2.3952095808383422E-2</v>
      </c>
    </row>
    <row r="670" spans="1:4" x14ac:dyDescent="0.25">
      <c r="A670" s="3">
        <v>25082</v>
      </c>
      <c r="B670" s="2">
        <v>34.4</v>
      </c>
      <c r="C670" s="4">
        <f t="shared" si="31"/>
        <v>5.8479532163742132E-3</v>
      </c>
      <c r="D670" s="4">
        <f t="shared" si="32"/>
        <v>2.9940119760478945E-2</v>
      </c>
    </row>
    <row r="671" spans="1:4" x14ac:dyDescent="0.25">
      <c r="A671" s="3">
        <v>25112</v>
      </c>
      <c r="B671" s="2">
        <v>34.4</v>
      </c>
      <c r="C671" s="4">
        <f t="shared" si="31"/>
        <v>0</v>
      </c>
      <c r="D671" s="4">
        <f t="shared" si="32"/>
        <v>2.9940119760478945E-2</v>
      </c>
    </row>
    <row r="672" spans="1:4" x14ac:dyDescent="0.25">
      <c r="A672" s="3">
        <v>25143</v>
      </c>
      <c r="B672" s="2">
        <v>34.5</v>
      </c>
      <c r="C672" s="4">
        <f t="shared" si="31"/>
        <v>2.9069767441860517E-3</v>
      </c>
      <c r="D672" s="4">
        <f t="shared" si="32"/>
        <v>3.2934131736527039E-2</v>
      </c>
    </row>
    <row r="673" spans="1:4" x14ac:dyDescent="0.25">
      <c r="A673" s="3">
        <v>25173</v>
      </c>
      <c r="B673" s="2">
        <v>34.6</v>
      </c>
      <c r="C673" s="4">
        <f t="shared" si="31"/>
        <v>2.8985507246377384E-3</v>
      </c>
      <c r="D673" s="4">
        <f t="shared" si="32"/>
        <v>2.6706231454005858E-2</v>
      </c>
    </row>
    <row r="674" spans="1:4" x14ac:dyDescent="0.25">
      <c r="A674" s="3">
        <v>25204</v>
      </c>
      <c r="B674" s="2">
        <v>34.799999999999997</v>
      </c>
      <c r="C674" s="4">
        <f t="shared" si="31"/>
        <v>5.7803468208090791E-3</v>
      </c>
      <c r="D674" s="4">
        <f t="shared" si="32"/>
        <v>2.9585798816567976E-2</v>
      </c>
    </row>
    <row r="675" spans="1:4" x14ac:dyDescent="0.25">
      <c r="A675" s="3">
        <v>25235</v>
      </c>
      <c r="B675" s="2">
        <v>35</v>
      </c>
      <c r="C675" s="4">
        <f t="shared" si="31"/>
        <v>5.7471264367816577E-3</v>
      </c>
      <c r="D675" s="4">
        <f t="shared" si="32"/>
        <v>2.9411764705882248E-2</v>
      </c>
    </row>
    <row r="676" spans="1:4" x14ac:dyDescent="0.25">
      <c r="A676" s="3">
        <v>25263</v>
      </c>
      <c r="B676" s="2">
        <v>35.200000000000003</v>
      </c>
      <c r="C676" s="4">
        <f t="shared" si="31"/>
        <v>5.7142857142857828E-3</v>
      </c>
      <c r="D676" s="4">
        <f t="shared" si="32"/>
        <v>3.2258064516129004E-2</v>
      </c>
    </row>
    <row r="677" spans="1:4" x14ac:dyDescent="0.25">
      <c r="A677" s="3">
        <v>25294</v>
      </c>
      <c r="B677" s="2">
        <v>35.299999999999997</v>
      </c>
      <c r="C677" s="4">
        <f t="shared" si="31"/>
        <v>2.8409090909089496E-3</v>
      </c>
      <c r="D677" s="4">
        <f t="shared" si="32"/>
        <v>3.5190615835777095E-2</v>
      </c>
    </row>
    <row r="678" spans="1:4" x14ac:dyDescent="0.25">
      <c r="A678" s="3">
        <v>25324</v>
      </c>
      <c r="B678" s="2">
        <v>35.5</v>
      </c>
      <c r="C678" s="4">
        <f t="shared" si="31"/>
        <v>5.6657223796034994E-3</v>
      </c>
      <c r="D678" s="4">
        <f t="shared" si="32"/>
        <v>3.8011695906432719E-2</v>
      </c>
    </row>
    <row r="679" spans="1:4" x14ac:dyDescent="0.25">
      <c r="A679" s="3">
        <v>25355</v>
      </c>
      <c r="B679" s="2">
        <v>35.700000000000003</v>
      </c>
      <c r="C679" s="4">
        <f t="shared" si="31"/>
        <v>5.6338028169014009E-3</v>
      </c>
      <c r="D679" s="4">
        <f t="shared" si="32"/>
        <v>4.3859649122806932E-2</v>
      </c>
    </row>
    <row r="680" spans="1:4" x14ac:dyDescent="0.25">
      <c r="A680" s="3">
        <v>25385</v>
      </c>
      <c r="B680" s="2">
        <v>35.799999999999997</v>
      </c>
      <c r="C680" s="4">
        <f t="shared" si="31"/>
        <v>2.8011204481790397E-3</v>
      </c>
      <c r="D680" s="4">
        <f t="shared" si="32"/>
        <v>4.3731778425655898E-2</v>
      </c>
    </row>
    <row r="681" spans="1:4" x14ac:dyDescent="0.25">
      <c r="A681" s="3">
        <v>25416</v>
      </c>
      <c r="B681" s="2">
        <v>35.700000000000003</v>
      </c>
      <c r="C681" s="4">
        <f t="shared" si="31"/>
        <v>-2.7932960893852776E-3</v>
      </c>
      <c r="D681" s="4">
        <f t="shared" si="32"/>
        <v>4.3859649122806932E-2</v>
      </c>
    </row>
    <row r="682" spans="1:4" x14ac:dyDescent="0.25">
      <c r="A682" s="3">
        <v>25447</v>
      </c>
      <c r="B682" s="2">
        <v>35.799999999999997</v>
      </c>
      <c r="C682" s="4">
        <f t="shared" si="31"/>
        <v>2.8011204481790397E-3</v>
      </c>
      <c r="D682" s="4">
        <f t="shared" si="32"/>
        <v>4.0697674418604501E-2</v>
      </c>
    </row>
    <row r="683" spans="1:4" x14ac:dyDescent="0.25">
      <c r="A683" s="3">
        <v>25477</v>
      </c>
      <c r="B683" s="2">
        <v>35.9</v>
      </c>
      <c r="C683" s="4">
        <f t="shared" si="31"/>
        <v>2.7932960893854997E-3</v>
      </c>
      <c r="D683" s="4">
        <f t="shared" si="32"/>
        <v>4.3604651162790775E-2</v>
      </c>
    </row>
    <row r="684" spans="1:4" x14ac:dyDescent="0.25">
      <c r="A684" s="3">
        <v>25508</v>
      </c>
      <c r="B684" s="2">
        <v>36.1</v>
      </c>
      <c r="C684" s="4">
        <f t="shared" si="31"/>
        <v>5.5710306406686616E-3</v>
      </c>
      <c r="D684" s="4">
        <f t="shared" si="32"/>
        <v>4.6376811594202927E-2</v>
      </c>
    </row>
    <row r="685" spans="1:4" x14ac:dyDescent="0.25">
      <c r="A685" s="3">
        <v>25538</v>
      </c>
      <c r="B685" s="2">
        <v>36.299999999999997</v>
      </c>
      <c r="C685" s="4">
        <f t="shared" si="31"/>
        <v>5.5401662049860967E-3</v>
      </c>
      <c r="D685" s="4">
        <f t="shared" si="32"/>
        <v>4.9132947976878505E-2</v>
      </c>
    </row>
    <row r="686" spans="1:4" x14ac:dyDescent="0.25">
      <c r="A686" s="3">
        <v>25569</v>
      </c>
      <c r="B686" s="2">
        <v>36.5</v>
      </c>
      <c r="C686" s="4">
        <f t="shared" si="31"/>
        <v>5.5096418732782926E-3</v>
      </c>
      <c r="D686" s="4">
        <f t="shared" si="32"/>
        <v>4.8850574712643757E-2</v>
      </c>
    </row>
    <row r="687" spans="1:4" x14ac:dyDescent="0.25">
      <c r="A687" s="3">
        <v>25600</v>
      </c>
      <c r="B687" s="2">
        <v>36.700000000000003</v>
      </c>
      <c r="C687" s="4">
        <f t="shared" si="31"/>
        <v>5.479452054794498E-3</v>
      </c>
      <c r="D687" s="4">
        <f t="shared" si="32"/>
        <v>4.857142857142871E-2</v>
      </c>
    </row>
    <row r="688" spans="1:4" x14ac:dyDescent="0.25">
      <c r="A688" s="3">
        <v>25628</v>
      </c>
      <c r="B688" s="2">
        <v>36.700000000000003</v>
      </c>
      <c r="C688" s="4">
        <f t="shared" si="31"/>
        <v>0</v>
      </c>
      <c r="D688" s="4">
        <f t="shared" si="32"/>
        <v>4.2613636363636465E-2</v>
      </c>
    </row>
    <row r="689" spans="1:4" x14ac:dyDescent="0.25">
      <c r="A689" s="3">
        <v>25659</v>
      </c>
      <c r="B689" s="2">
        <v>36.799999999999997</v>
      </c>
      <c r="C689" s="4">
        <f t="shared" si="31"/>
        <v>2.7247956403269047E-3</v>
      </c>
      <c r="D689" s="4">
        <f t="shared" si="32"/>
        <v>4.2492917847025469E-2</v>
      </c>
    </row>
    <row r="690" spans="1:4" x14ac:dyDescent="0.25">
      <c r="A690" s="3">
        <v>25689</v>
      </c>
      <c r="B690" s="2">
        <v>36.799999999999997</v>
      </c>
      <c r="C690" s="4">
        <f t="shared" si="31"/>
        <v>0</v>
      </c>
      <c r="D690" s="4">
        <f t="shared" si="32"/>
        <v>3.6619718309859106E-2</v>
      </c>
    </row>
    <row r="691" spans="1:4" x14ac:dyDescent="0.25">
      <c r="A691" s="3">
        <v>25720</v>
      </c>
      <c r="B691" s="2">
        <v>36.9</v>
      </c>
      <c r="C691" s="4">
        <f t="shared" si="31"/>
        <v>2.7173913043478937E-3</v>
      </c>
      <c r="D691" s="4">
        <f t="shared" si="32"/>
        <v>3.3613445378151141E-2</v>
      </c>
    </row>
    <row r="692" spans="1:4" x14ac:dyDescent="0.25">
      <c r="A692" s="3">
        <v>25750</v>
      </c>
      <c r="B692" s="2">
        <v>37.1</v>
      </c>
      <c r="C692" s="4">
        <f t="shared" si="31"/>
        <v>5.4200542005420349E-3</v>
      </c>
      <c r="D692" s="4">
        <f t="shared" si="32"/>
        <v>3.6312849162011274E-2</v>
      </c>
    </row>
    <row r="693" spans="1:4" x14ac:dyDescent="0.25">
      <c r="A693" s="3">
        <v>25781</v>
      </c>
      <c r="B693" s="2">
        <v>36.9</v>
      </c>
      <c r="C693" s="4">
        <f t="shared" si="31"/>
        <v>-5.3908355795149188E-3</v>
      </c>
      <c r="D693" s="4">
        <f t="shared" si="32"/>
        <v>3.3613445378151141E-2</v>
      </c>
    </row>
    <row r="694" spans="1:4" x14ac:dyDescent="0.25">
      <c r="A694" s="3">
        <v>25812</v>
      </c>
      <c r="B694" s="2">
        <v>37.1</v>
      </c>
      <c r="C694" s="4">
        <f t="shared" si="31"/>
        <v>5.4200542005420349E-3</v>
      </c>
      <c r="D694" s="4">
        <f t="shared" si="32"/>
        <v>3.6312849162011274E-2</v>
      </c>
    </row>
    <row r="695" spans="1:4" x14ac:dyDescent="0.25">
      <c r="A695" s="3">
        <v>25842</v>
      </c>
      <c r="B695" s="2">
        <v>37.1</v>
      </c>
      <c r="C695" s="4">
        <f t="shared" si="31"/>
        <v>0</v>
      </c>
      <c r="D695" s="4">
        <f t="shared" si="32"/>
        <v>3.3426183844011303E-2</v>
      </c>
    </row>
    <row r="696" spans="1:4" x14ac:dyDescent="0.25">
      <c r="A696" s="3">
        <v>25873</v>
      </c>
      <c r="B696" s="2">
        <v>37.1</v>
      </c>
      <c r="C696" s="4">
        <f t="shared" si="31"/>
        <v>0</v>
      </c>
      <c r="D696" s="4">
        <f t="shared" si="32"/>
        <v>2.7700831024930705E-2</v>
      </c>
    </row>
    <row r="697" spans="1:4" x14ac:dyDescent="0.25">
      <c r="A697" s="3">
        <v>25903</v>
      </c>
      <c r="B697" s="2">
        <v>37.1</v>
      </c>
      <c r="C697" s="4">
        <f t="shared" si="31"/>
        <v>0</v>
      </c>
      <c r="D697" s="4">
        <f t="shared" si="32"/>
        <v>2.203856749311317E-2</v>
      </c>
    </row>
    <row r="698" spans="1:4" x14ac:dyDescent="0.25">
      <c r="A698" s="3">
        <v>25934</v>
      </c>
      <c r="B698" s="2">
        <v>37.299999999999997</v>
      </c>
      <c r="C698" s="4">
        <f t="shared" si="31"/>
        <v>5.3908355795146967E-3</v>
      </c>
      <c r="D698" s="4">
        <f t="shared" si="32"/>
        <v>2.1917808219177992E-2</v>
      </c>
    </row>
    <row r="699" spans="1:4" x14ac:dyDescent="0.25">
      <c r="A699" s="3">
        <v>25965</v>
      </c>
      <c r="B699" s="2">
        <v>37.700000000000003</v>
      </c>
      <c r="C699" s="4">
        <f t="shared" si="31"/>
        <v>1.0723860589812562E-2</v>
      </c>
      <c r="D699" s="4">
        <f t="shared" si="32"/>
        <v>2.7247956403269713E-2</v>
      </c>
    </row>
    <row r="700" spans="1:4" x14ac:dyDescent="0.25">
      <c r="A700" s="3">
        <v>25993</v>
      </c>
      <c r="B700" s="2">
        <v>37.799999999999997</v>
      </c>
      <c r="C700" s="4">
        <f t="shared" si="31"/>
        <v>2.6525198938991412E-3</v>
      </c>
      <c r="D700" s="4">
        <f t="shared" si="32"/>
        <v>2.9972752043596618E-2</v>
      </c>
    </row>
    <row r="701" spans="1:4" x14ac:dyDescent="0.25">
      <c r="A701" s="3">
        <v>26024</v>
      </c>
      <c r="B701" s="2">
        <v>37.9</v>
      </c>
      <c r="C701" s="4">
        <f t="shared" si="31"/>
        <v>2.6455026455027841E-3</v>
      </c>
      <c r="D701" s="4">
        <f t="shared" si="32"/>
        <v>2.9891304347826164E-2</v>
      </c>
    </row>
    <row r="702" spans="1:4" x14ac:dyDescent="0.25">
      <c r="A702" s="3">
        <v>26054</v>
      </c>
      <c r="B702" s="2">
        <v>38.1</v>
      </c>
      <c r="C702" s="4">
        <f t="shared" si="31"/>
        <v>5.2770448548813409E-3</v>
      </c>
      <c r="D702" s="4">
        <f t="shared" si="32"/>
        <v>3.5326086956521952E-2</v>
      </c>
    </row>
    <row r="703" spans="1:4" x14ac:dyDescent="0.25">
      <c r="A703" s="3">
        <v>26085</v>
      </c>
      <c r="B703" s="2">
        <v>38.200000000000003</v>
      </c>
      <c r="C703" s="4">
        <f t="shared" si="31"/>
        <v>2.624671916010568E-3</v>
      </c>
      <c r="D703" s="4">
        <f t="shared" si="32"/>
        <v>3.5230352303523116E-2</v>
      </c>
    </row>
    <row r="704" spans="1:4" x14ac:dyDescent="0.25">
      <c r="A704" s="3">
        <v>26115</v>
      </c>
      <c r="B704" s="2">
        <v>38.299999999999997</v>
      </c>
      <c r="C704" s="4">
        <f t="shared" si="31"/>
        <v>2.6178010471202828E-3</v>
      </c>
      <c r="D704" s="4">
        <f t="shared" si="32"/>
        <v>3.2345013477088846E-2</v>
      </c>
    </row>
    <row r="705" spans="1:4" x14ac:dyDescent="0.25">
      <c r="A705" s="3">
        <v>26146</v>
      </c>
      <c r="B705" s="2">
        <v>38.5</v>
      </c>
      <c r="C705" s="4">
        <f t="shared" si="31"/>
        <v>5.2219321148825326E-3</v>
      </c>
      <c r="D705" s="4">
        <f t="shared" si="32"/>
        <v>4.3360433604336057E-2</v>
      </c>
    </row>
    <row r="706" spans="1:4" x14ac:dyDescent="0.25">
      <c r="A706" s="3">
        <v>26177</v>
      </c>
      <c r="B706" s="2">
        <v>38.299999999999997</v>
      </c>
      <c r="C706" s="4">
        <f t="shared" si="31"/>
        <v>-5.1948051948053076E-3</v>
      </c>
      <c r="D706" s="4">
        <f t="shared" si="32"/>
        <v>3.2345013477088846E-2</v>
      </c>
    </row>
    <row r="707" spans="1:4" x14ac:dyDescent="0.25">
      <c r="A707" s="3">
        <v>26207</v>
      </c>
      <c r="B707" s="2">
        <v>38.299999999999997</v>
      </c>
      <c r="C707" s="4">
        <f t="shared" si="31"/>
        <v>0</v>
      </c>
      <c r="D707" s="4">
        <f t="shared" si="32"/>
        <v>3.2345013477088846E-2</v>
      </c>
    </row>
    <row r="708" spans="1:4" x14ac:dyDescent="0.25">
      <c r="A708" s="3">
        <v>26238</v>
      </c>
      <c r="B708" s="2">
        <v>38.299999999999997</v>
      </c>
      <c r="C708" s="4">
        <f t="shared" ref="C708:C771" si="33">B708/B707-1</f>
        <v>0</v>
      </c>
      <c r="D708" s="4">
        <f t="shared" si="32"/>
        <v>3.2345013477088846E-2</v>
      </c>
    </row>
    <row r="709" spans="1:4" x14ac:dyDescent="0.25">
      <c r="A709" s="3">
        <v>26268</v>
      </c>
      <c r="B709" s="2">
        <v>38.6</v>
      </c>
      <c r="C709" s="4">
        <f t="shared" si="33"/>
        <v>7.8328981723239099E-3</v>
      </c>
      <c r="D709" s="4">
        <f t="shared" si="32"/>
        <v>4.0431266846361114E-2</v>
      </c>
    </row>
    <row r="710" spans="1:4" x14ac:dyDescent="0.25">
      <c r="A710" s="3">
        <v>26299</v>
      </c>
      <c r="B710" s="2">
        <v>38.799999999999997</v>
      </c>
      <c r="C710" s="4">
        <f t="shared" si="33"/>
        <v>5.1813471502588637E-3</v>
      </c>
      <c r="D710" s="4">
        <f t="shared" si="32"/>
        <v>4.0214477211796273E-2</v>
      </c>
    </row>
    <row r="711" spans="1:4" x14ac:dyDescent="0.25">
      <c r="A711" s="3">
        <v>26330</v>
      </c>
      <c r="B711" s="2">
        <v>39.200000000000003</v>
      </c>
      <c r="C711" s="4">
        <f t="shared" si="33"/>
        <v>1.0309278350515649E-2</v>
      </c>
      <c r="D711" s="4">
        <f t="shared" si="32"/>
        <v>3.9787798408488007E-2</v>
      </c>
    </row>
    <row r="712" spans="1:4" x14ac:dyDescent="0.25">
      <c r="A712" s="3">
        <v>26359</v>
      </c>
      <c r="B712" s="2">
        <v>39.200000000000003</v>
      </c>
      <c r="C712" s="4">
        <f t="shared" si="33"/>
        <v>0</v>
      </c>
      <c r="D712" s="4">
        <f t="shared" si="32"/>
        <v>3.7037037037037202E-2</v>
      </c>
    </row>
    <row r="713" spans="1:4" x14ac:dyDescent="0.25">
      <c r="A713" s="3">
        <v>26390</v>
      </c>
      <c r="B713" s="2">
        <v>39.299999999999997</v>
      </c>
      <c r="C713" s="4">
        <f t="shared" si="33"/>
        <v>2.5510204081631294E-3</v>
      </c>
      <c r="D713" s="4">
        <f t="shared" si="32"/>
        <v>3.693931398416872E-2</v>
      </c>
    </row>
    <row r="714" spans="1:4" x14ac:dyDescent="0.25">
      <c r="A714" s="3">
        <v>26420</v>
      </c>
      <c r="B714" s="2">
        <v>39.5</v>
      </c>
      <c r="C714" s="4">
        <f t="shared" si="33"/>
        <v>5.0890585241731845E-3</v>
      </c>
      <c r="D714" s="4">
        <f t="shared" si="32"/>
        <v>3.6745406824146842E-2</v>
      </c>
    </row>
    <row r="715" spans="1:4" x14ac:dyDescent="0.25">
      <c r="A715" s="3">
        <v>26451</v>
      </c>
      <c r="B715" s="2">
        <v>39.700000000000003</v>
      </c>
      <c r="C715" s="4">
        <f t="shared" si="33"/>
        <v>5.0632911392405333E-3</v>
      </c>
      <c r="D715" s="4">
        <f t="shared" si="32"/>
        <v>3.9267015706806241E-2</v>
      </c>
    </row>
    <row r="716" spans="1:4" x14ac:dyDescent="0.25">
      <c r="A716" s="3">
        <v>26481</v>
      </c>
      <c r="B716" s="2">
        <v>40</v>
      </c>
      <c r="C716" s="4">
        <f t="shared" si="33"/>
        <v>7.5566750629723067E-3</v>
      </c>
      <c r="D716" s="4">
        <f t="shared" si="32"/>
        <v>4.4386422976501416E-2</v>
      </c>
    </row>
    <row r="717" spans="1:4" x14ac:dyDescent="0.25">
      <c r="A717" s="3">
        <v>26512</v>
      </c>
      <c r="B717" s="2">
        <v>40.1</v>
      </c>
      <c r="C717" s="4">
        <f t="shared" si="33"/>
        <v>2.4999999999999467E-3</v>
      </c>
      <c r="D717" s="4">
        <f t="shared" si="32"/>
        <v>4.1558441558441572E-2</v>
      </c>
    </row>
    <row r="718" spans="1:4" x14ac:dyDescent="0.25">
      <c r="A718" s="3">
        <v>26543</v>
      </c>
      <c r="B718" s="2">
        <v>40.200000000000003</v>
      </c>
      <c r="C718" s="4">
        <f t="shared" si="33"/>
        <v>2.4937655860348684E-3</v>
      </c>
      <c r="D718" s="4">
        <f t="shared" si="32"/>
        <v>4.9608355091383949E-2</v>
      </c>
    </row>
    <row r="719" spans="1:4" x14ac:dyDescent="0.25">
      <c r="A719" s="3">
        <v>26573</v>
      </c>
      <c r="B719" s="2">
        <v>40.1</v>
      </c>
      <c r="C719" s="4">
        <f t="shared" si="33"/>
        <v>-2.4875621890547706E-3</v>
      </c>
      <c r="D719" s="4">
        <f t="shared" ref="D719:D782" si="34">B719/B707-1</f>
        <v>4.6997389033942572E-2</v>
      </c>
    </row>
    <row r="720" spans="1:4" x14ac:dyDescent="0.25">
      <c r="A720" s="3">
        <v>26604</v>
      </c>
      <c r="B720" s="2">
        <v>40.299999999999997</v>
      </c>
      <c r="C720" s="4">
        <f t="shared" si="33"/>
        <v>4.9875311720697368E-3</v>
      </c>
      <c r="D720" s="4">
        <f t="shared" si="34"/>
        <v>5.2219321148825104E-2</v>
      </c>
    </row>
    <row r="721" spans="1:4" x14ac:dyDescent="0.25">
      <c r="A721" s="3">
        <v>26634</v>
      </c>
      <c r="B721" s="2">
        <v>41.1</v>
      </c>
      <c r="C721" s="4">
        <f t="shared" si="33"/>
        <v>1.9851116625310361E-2</v>
      </c>
      <c r="D721" s="4">
        <f t="shared" si="34"/>
        <v>6.476683937823835E-2</v>
      </c>
    </row>
    <row r="722" spans="1:4" x14ac:dyDescent="0.25">
      <c r="A722" s="3">
        <v>26665</v>
      </c>
      <c r="B722" s="2">
        <v>41.6</v>
      </c>
      <c r="C722" s="4">
        <f t="shared" si="33"/>
        <v>1.2165450121654597E-2</v>
      </c>
      <c r="D722" s="4">
        <f t="shared" si="34"/>
        <v>7.2164948453608435E-2</v>
      </c>
    </row>
    <row r="723" spans="1:4" x14ac:dyDescent="0.25">
      <c r="A723" s="3">
        <v>26696</v>
      </c>
      <c r="B723" s="2">
        <v>42.4</v>
      </c>
      <c r="C723" s="4">
        <f t="shared" si="33"/>
        <v>1.9230769230769162E-2</v>
      </c>
      <c r="D723" s="4">
        <f t="shared" si="34"/>
        <v>8.1632653061224358E-2</v>
      </c>
    </row>
    <row r="724" spans="1:4" x14ac:dyDescent="0.25">
      <c r="A724" s="3">
        <v>26724</v>
      </c>
      <c r="B724" s="2">
        <v>43.4</v>
      </c>
      <c r="C724" s="4">
        <f t="shared" si="33"/>
        <v>2.3584905660377409E-2</v>
      </c>
      <c r="D724" s="4">
        <f t="shared" si="34"/>
        <v>0.10714285714285698</v>
      </c>
    </row>
    <row r="725" spans="1:4" x14ac:dyDescent="0.25">
      <c r="A725" s="3">
        <v>26755</v>
      </c>
      <c r="B725" s="2">
        <v>43.6</v>
      </c>
      <c r="C725" s="4">
        <f t="shared" si="33"/>
        <v>4.6082949308756671E-3</v>
      </c>
      <c r="D725" s="4">
        <f t="shared" si="34"/>
        <v>0.10941475826972025</v>
      </c>
    </row>
    <row r="726" spans="1:4" x14ac:dyDescent="0.25">
      <c r="A726" s="3">
        <v>26785</v>
      </c>
      <c r="B726" s="2">
        <v>44.5</v>
      </c>
      <c r="C726" s="4">
        <f t="shared" si="33"/>
        <v>2.0642201834862428E-2</v>
      </c>
      <c r="D726" s="4">
        <f t="shared" si="34"/>
        <v>0.12658227848101267</v>
      </c>
    </row>
    <row r="727" spans="1:4" x14ac:dyDescent="0.25">
      <c r="A727" s="3">
        <v>26816</v>
      </c>
      <c r="B727" s="2">
        <v>45.5</v>
      </c>
      <c r="C727" s="4">
        <f t="shared" si="33"/>
        <v>2.2471910112359605E-2</v>
      </c>
      <c r="D727" s="4">
        <f t="shared" si="34"/>
        <v>0.14609571788413089</v>
      </c>
    </row>
    <row r="728" spans="1:4" x14ac:dyDescent="0.25">
      <c r="A728" s="3">
        <v>26846</v>
      </c>
      <c r="B728" s="2">
        <v>44.9</v>
      </c>
      <c r="C728" s="4">
        <f t="shared" si="33"/>
        <v>-1.3186813186813251E-2</v>
      </c>
      <c r="D728" s="4">
        <f t="shared" si="34"/>
        <v>0.12250000000000005</v>
      </c>
    </row>
    <row r="729" spans="1:4" x14ac:dyDescent="0.25">
      <c r="A729" s="3">
        <v>26877</v>
      </c>
      <c r="B729" s="2">
        <v>47.5</v>
      </c>
      <c r="C729" s="4">
        <f t="shared" si="33"/>
        <v>5.7906458797327476E-2</v>
      </c>
      <c r="D729" s="4">
        <f t="shared" si="34"/>
        <v>0.18453865336658359</v>
      </c>
    </row>
    <row r="730" spans="1:4" x14ac:dyDescent="0.25">
      <c r="A730" s="3">
        <v>26908</v>
      </c>
      <c r="B730" s="2">
        <v>46.7</v>
      </c>
      <c r="C730" s="4">
        <f t="shared" si="33"/>
        <v>-1.684210526315788E-2</v>
      </c>
      <c r="D730" s="4">
        <f t="shared" si="34"/>
        <v>0.1616915422885572</v>
      </c>
    </row>
    <row r="731" spans="1:4" x14ac:dyDescent="0.25">
      <c r="A731" s="3">
        <v>26938</v>
      </c>
      <c r="B731" s="2">
        <v>46.3</v>
      </c>
      <c r="C731" s="4">
        <f t="shared" si="33"/>
        <v>-8.565310492505529E-3</v>
      </c>
      <c r="D731" s="4">
        <f t="shared" si="34"/>
        <v>0.15461346633416451</v>
      </c>
    </row>
    <row r="732" spans="1:4" x14ac:dyDescent="0.25">
      <c r="A732" s="3">
        <v>26969</v>
      </c>
      <c r="B732" s="2">
        <v>46.5</v>
      </c>
      <c r="C732" s="4">
        <f t="shared" si="33"/>
        <v>4.3196544276458138E-3</v>
      </c>
      <c r="D732" s="4">
        <f t="shared" si="34"/>
        <v>0.15384615384615397</v>
      </c>
    </row>
    <row r="733" spans="1:4" x14ac:dyDescent="0.25">
      <c r="A733" s="3">
        <v>26999</v>
      </c>
      <c r="B733" s="2">
        <v>47.4</v>
      </c>
      <c r="C733" s="4">
        <f t="shared" si="33"/>
        <v>1.9354838709677358E-2</v>
      </c>
      <c r="D733" s="4">
        <f t="shared" si="34"/>
        <v>0.15328467153284664</v>
      </c>
    </row>
    <row r="734" spans="1:4" x14ac:dyDescent="0.25">
      <c r="A734" s="3">
        <v>27030</v>
      </c>
      <c r="B734" s="2">
        <v>49</v>
      </c>
      <c r="C734" s="4">
        <f t="shared" si="33"/>
        <v>3.3755274261603407E-2</v>
      </c>
      <c r="D734" s="4">
        <f t="shared" si="34"/>
        <v>0.17788461538461542</v>
      </c>
    </row>
    <row r="735" spans="1:4" x14ac:dyDescent="0.25">
      <c r="A735" s="3">
        <v>27061</v>
      </c>
      <c r="B735" s="2">
        <v>50</v>
      </c>
      <c r="C735" s="4">
        <f t="shared" si="33"/>
        <v>2.0408163265306145E-2</v>
      </c>
      <c r="D735" s="4">
        <f t="shared" si="34"/>
        <v>0.179245283018868</v>
      </c>
    </row>
    <row r="736" spans="1:4" x14ac:dyDescent="0.25">
      <c r="A736" s="3">
        <v>27089</v>
      </c>
      <c r="B736" s="2">
        <v>50.6</v>
      </c>
      <c r="C736" s="4">
        <f t="shared" si="33"/>
        <v>1.2000000000000011E-2</v>
      </c>
      <c r="D736" s="4">
        <f t="shared" si="34"/>
        <v>0.16589861751152091</v>
      </c>
    </row>
    <row r="737" spans="1:4" x14ac:dyDescent="0.25">
      <c r="A737" s="3">
        <v>27120</v>
      </c>
      <c r="B737" s="2">
        <v>51</v>
      </c>
      <c r="C737" s="4">
        <f t="shared" si="33"/>
        <v>7.905138339920903E-3</v>
      </c>
      <c r="D737" s="4">
        <f t="shared" si="34"/>
        <v>0.16972477064220182</v>
      </c>
    </row>
    <row r="738" spans="1:4" x14ac:dyDescent="0.25">
      <c r="A738" s="3">
        <v>27150</v>
      </c>
      <c r="B738" s="2">
        <v>51.8</v>
      </c>
      <c r="C738" s="4">
        <f t="shared" si="33"/>
        <v>1.5686274509803866E-2</v>
      </c>
      <c r="D738" s="4">
        <f t="shared" si="34"/>
        <v>0.16404494382022472</v>
      </c>
    </row>
    <row r="739" spans="1:4" x14ac:dyDescent="0.25">
      <c r="A739" s="3">
        <v>27181</v>
      </c>
      <c r="B739" s="2">
        <v>52</v>
      </c>
      <c r="C739" s="4">
        <f t="shared" si="33"/>
        <v>3.8610038610038533E-3</v>
      </c>
      <c r="D739" s="4">
        <f t="shared" si="34"/>
        <v>0.14285714285714279</v>
      </c>
    </row>
    <row r="740" spans="1:4" x14ac:dyDescent="0.25">
      <c r="A740" s="3">
        <v>27211</v>
      </c>
      <c r="B740" s="2">
        <v>54</v>
      </c>
      <c r="C740" s="4">
        <f t="shared" si="33"/>
        <v>3.8461538461538547E-2</v>
      </c>
      <c r="D740" s="4">
        <f t="shared" si="34"/>
        <v>0.20267260579064583</v>
      </c>
    </row>
    <row r="741" spans="1:4" x14ac:dyDescent="0.25">
      <c r="A741" s="3">
        <v>27242</v>
      </c>
      <c r="B741" s="2">
        <v>55.9</v>
      </c>
      <c r="C741" s="4">
        <f t="shared" si="33"/>
        <v>3.5185185185185208E-2</v>
      </c>
      <c r="D741" s="4">
        <f t="shared" si="34"/>
        <v>0.17684210526315791</v>
      </c>
    </row>
    <row r="742" spans="1:4" x14ac:dyDescent="0.25">
      <c r="A742" s="3">
        <v>27273</v>
      </c>
      <c r="B742" s="2">
        <v>55.9</v>
      </c>
      <c r="C742" s="4">
        <f t="shared" si="33"/>
        <v>0</v>
      </c>
      <c r="D742" s="4">
        <f t="shared" si="34"/>
        <v>0.19700214132762306</v>
      </c>
    </row>
    <row r="743" spans="1:4" x14ac:dyDescent="0.25">
      <c r="A743" s="3">
        <v>27303</v>
      </c>
      <c r="B743" s="2">
        <v>56.9</v>
      </c>
      <c r="C743" s="4">
        <f t="shared" si="33"/>
        <v>1.7889087656529412E-2</v>
      </c>
      <c r="D743" s="4">
        <f t="shared" si="34"/>
        <v>0.2289416846652268</v>
      </c>
    </row>
    <row r="744" spans="1:4" x14ac:dyDescent="0.25">
      <c r="A744" s="3">
        <v>27334</v>
      </c>
      <c r="B744" s="2">
        <v>57.4</v>
      </c>
      <c r="C744" s="4">
        <f t="shared" si="33"/>
        <v>8.7873462214411724E-3</v>
      </c>
      <c r="D744" s="4">
        <f t="shared" si="34"/>
        <v>0.2344086021505376</v>
      </c>
    </row>
    <row r="745" spans="1:4" x14ac:dyDescent="0.25">
      <c r="A745" s="3">
        <v>27364</v>
      </c>
      <c r="B745" s="2">
        <v>57.3</v>
      </c>
      <c r="C745" s="4">
        <f t="shared" si="33"/>
        <v>-1.7421602787456303E-3</v>
      </c>
      <c r="D745" s="4">
        <f t="shared" si="34"/>
        <v>0.20886075949367089</v>
      </c>
    </row>
    <row r="746" spans="1:4" x14ac:dyDescent="0.25">
      <c r="A746" s="3">
        <v>27395</v>
      </c>
      <c r="B746" s="2">
        <v>57.4</v>
      </c>
      <c r="C746" s="4">
        <f t="shared" si="33"/>
        <v>1.7452006980802626E-3</v>
      </c>
      <c r="D746" s="4">
        <f t="shared" si="34"/>
        <v>0.17142857142857149</v>
      </c>
    </row>
    <row r="747" spans="1:4" x14ac:dyDescent="0.25">
      <c r="A747" s="3">
        <v>27426</v>
      </c>
      <c r="B747" s="2">
        <v>57.2</v>
      </c>
      <c r="C747" s="4">
        <f t="shared" si="33"/>
        <v>-3.4843205574912606E-3</v>
      </c>
      <c r="D747" s="4">
        <f t="shared" si="34"/>
        <v>0.14400000000000013</v>
      </c>
    </row>
    <row r="748" spans="1:4" x14ac:dyDescent="0.25">
      <c r="A748" s="3">
        <v>27454</v>
      </c>
      <c r="B748" s="2">
        <v>56.9</v>
      </c>
      <c r="C748" s="4">
        <f t="shared" si="33"/>
        <v>-5.244755244755317E-3</v>
      </c>
      <c r="D748" s="4">
        <f t="shared" si="34"/>
        <v>0.12450592885375489</v>
      </c>
    </row>
    <row r="749" spans="1:4" x14ac:dyDescent="0.25">
      <c r="A749" s="3">
        <v>27485</v>
      </c>
      <c r="B749" s="2">
        <v>57.5</v>
      </c>
      <c r="C749" s="4">
        <f t="shared" si="33"/>
        <v>1.0544815465729274E-2</v>
      </c>
      <c r="D749" s="4">
        <f t="shared" si="34"/>
        <v>0.12745098039215685</v>
      </c>
    </row>
    <row r="750" spans="1:4" x14ac:dyDescent="0.25">
      <c r="A750" s="3">
        <v>27515</v>
      </c>
      <c r="B750" s="2">
        <v>57.9</v>
      </c>
      <c r="C750" s="4">
        <f t="shared" si="33"/>
        <v>6.9565217391303058E-3</v>
      </c>
      <c r="D750" s="4">
        <f t="shared" si="34"/>
        <v>0.11776061776061786</v>
      </c>
    </row>
    <row r="751" spans="1:4" x14ac:dyDescent="0.25">
      <c r="A751" s="3">
        <v>27546</v>
      </c>
      <c r="B751" s="2">
        <v>58</v>
      </c>
      <c r="C751" s="4">
        <f t="shared" si="33"/>
        <v>1.7271157167531026E-3</v>
      </c>
      <c r="D751" s="4">
        <f t="shared" si="34"/>
        <v>0.11538461538461542</v>
      </c>
    </row>
    <row r="752" spans="1:4" x14ac:dyDescent="0.25">
      <c r="A752" s="3">
        <v>27576</v>
      </c>
      <c r="B752" s="2">
        <v>58.7</v>
      </c>
      <c r="C752" s="4">
        <f t="shared" si="33"/>
        <v>1.2068965517241459E-2</v>
      </c>
      <c r="D752" s="4">
        <f t="shared" si="34"/>
        <v>8.7037037037037024E-2</v>
      </c>
    </row>
    <row r="753" spans="1:4" x14ac:dyDescent="0.25">
      <c r="A753" s="3">
        <v>27607</v>
      </c>
      <c r="B753" s="2">
        <v>59</v>
      </c>
      <c r="C753" s="4">
        <f t="shared" si="33"/>
        <v>5.110732538330387E-3</v>
      </c>
      <c r="D753" s="4">
        <f t="shared" si="34"/>
        <v>5.5456171735241533E-2</v>
      </c>
    </row>
    <row r="754" spans="1:4" x14ac:dyDescent="0.25">
      <c r="A754" s="3">
        <v>27638</v>
      </c>
      <c r="B754" s="2">
        <v>59.4</v>
      </c>
      <c r="C754" s="4">
        <f t="shared" si="33"/>
        <v>6.7796610169490457E-3</v>
      </c>
      <c r="D754" s="4">
        <f t="shared" si="34"/>
        <v>6.2611806797853387E-2</v>
      </c>
    </row>
    <row r="755" spans="1:4" x14ac:dyDescent="0.25">
      <c r="A755" s="3">
        <v>27668</v>
      </c>
      <c r="B755" s="2">
        <v>59.8</v>
      </c>
      <c r="C755" s="4">
        <f t="shared" si="33"/>
        <v>6.7340067340067034E-3</v>
      </c>
      <c r="D755" s="4">
        <f t="shared" si="34"/>
        <v>5.0966608084358489E-2</v>
      </c>
    </row>
    <row r="756" spans="1:4" x14ac:dyDescent="0.25">
      <c r="A756" s="3">
        <v>27699</v>
      </c>
      <c r="B756" s="2">
        <v>59.5</v>
      </c>
      <c r="C756" s="4">
        <f t="shared" si="33"/>
        <v>-5.0167224080267525E-3</v>
      </c>
      <c r="D756" s="4">
        <f t="shared" si="34"/>
        <v>3.6585365853658569E-2</v>
      </c>
    </row>
    <row r="757" spans="1:4" x14ac:dyDescent="0.25">
      <c r="A757" s="3">
        <v>27729</v>
      </c>
      <c r="B757" s="2">
        <v>59.7</v>
      </c>
      <c r="C757" s="4">
        <f t="shared" si="33"/>
        <v>3.3613445378151141E-3</v>
      </c>
      <c r="D757" s="4">
        <f t="shared" si="34"/>
        <v>4.1884816753926746E-2</v>
      </c>
    </row>
    <row r="758" spans="1:4" x14ac:dyDescent="0.25">
      <c r="A758" s="3">
        <v>27760</v>
      </c>
      <c r="B758" s="2">
        <v>59.9</v>
      </c>
      <c r="C758" s="4">
        <f t="shared" si="33"/>
        <v>3.3500837520936688E-3</v>
      </c>
      <c r="D758" s="4">
        <f t="shared" si="34"/>
        <v>4.355400696864109E-2</v>
      </c>
    </row>
    <row r="759" spans="1:4" x14ac:dyDescent="0.25">
      <c r="A759" s="3">
        <v>27791</v>
      </c>
      <c r="B759" s="2">
        <v>59.9</v>
      </c>
      <c r="C759" s="4">
        <f t="shared" si="33"/>
        <v>0</v>
      </c>
      <c r="D759" s="4">
        <f t="shared" si="34"/>
        <v>4.7202797202797075E-2</v>
      </c>
    </row>
    <row r="760" spans="1:4" x14ac:dyDescent="0.25">
      <c r="A760" s="3">
        <v>27820</v>
      </c>
      <c r="B760" s="2">
        <v>60</v>
      </c>
      <c r="C760" s="4">
        <f t="shared" si="33"/>
        <v>1.6694490818029983E-3</v>
      </c>
      <c r="D760" s="4">
        <f t="shared" si="34"/>
        <v>5.4481546572934914E-2</v>
      </c>
    </row>
    <row r="761" spans="1:4" x14ac:dyDescent="0.25">
      <c r="A761" s="3">
        <v>27851</v>
      </c>
      <c r="B761" s="2">
        <v>60.6</v>
      </c>
      <c r="C761" s="4">
        <f t="shared" si="33"/>
        <v>1.0000000000000009E-2</v>
      </c>
      <c r="D761" s="4">
        <f t="shared" si="34"/>
        <v>5.3913043478260869E-2</v>
      </c>
    </row>
    <row r="762" spans="1:4" x14ac:dyDescent="0.25">
      <c r="A762" s="3">
        <v>27881</v>
      </c>
      <c r="B762" s="2">
        <v>60.8</v>
      </c>
      <c r="C762" s="4">
        <f t="shared" si="33"/>
        <v>3.3003300330032292E-3</v>
      </c>
      <c r="D762" s="4">
        <f t="shared" si="34"/>
        <v>5.0086355785837533E-2</v>
      </c>
    </row>
    <row r="763" spans="1:4" x14ac:dyDescent="0.25">
      <c r="A763" s="3">
        <v>27912</v>
      </c>
      <c r="B763" s="2">
        <v>61.2</v>
      </c>
      <c r="C763" s="4">
        <f t="shared" si="33"/>
        <v>6.5789473684212396E-3</v>
      </c>
      <c r="D763" s="4">
        <f t="shared" si="34"/>
        <v>5.5172413793103559E-2</v>
      </c>
    </row>
    <row r="764" spans="1:4" x14ac:dyDescent="0.25">
      <c r="A764" s="3">
        <v>27942</v>
      </c>
      <c r="B764" s="2">
        <v>61.6</v>
      </c>
      <c r="C764" s="4">
        <f t="shared" si="33"/>
        <v>6.5359477124182774E-3</v>
      </c>
      <c r="D764" s="4">
        <f t="shared" si="34"/>
        <v>4.9403747870528036E-2</v>
      </c>
    </row>
    <row r="765" spans="1:4" x14ac:dyDescent="0.25">
      <c r="A765" s="3">
        <v>27973</v>
      </c>
      <c r="B765" s="2">
        <v>61.4</v>
      </c>
      <c r="C765" s="4">
        <f t="shared" si="33"/>
        <v>-3.2467532467532756E-3</v>
      </c>
      <c r="D765" s="4">
        <f t="shared" si="34"/>
        <v>4.067796610169494E-2</v>
      </c>
    </row>
    <row r="766" spans="1:4" x14ac:dyDescent="0.25">
      <c r="A766" s="3">
        <v>28004</v>
      </c>
      <c r="B766" s="2">
        <v>61.8</v>
      </c>
      <c r="C766" s="4">
        <f t="shared" si="33"/>
        <v>6.514657980456029E-3</v>
      </c>
      <c r="D766" s="4">
        <f t="shared" si="34"/>
        <v>4.0404040404040442E-2</v>
      </c>
    </row>
    <row r="767" spans="1:4" x14ac:dyDescent="0.25">
      <c r="A767" s="3">
        <v>28034</v>
      </c>
      <c r="B767" s="2">
        <v>61.9</v>
      </c>
      <c r="C767" s="4">
        <f t="shared" si="33"/>
        <v>1.6181229773462036E-3</v>
      </c>
      <c r="D767" s="4">
        <f t="shared" si="34"/>
        <v>3.5117056856187379E-2</v>
      </c>
    </row>
    <row r="768" spans="1:4" x14ac:dyDescent="0.25">
      <c r="A768" s="3">
        <v>28065</v>
      </c>
      <c r="B768" s="2">
        <v>62</v>
      </c>
      <c r="C768" s="4">
        <f t="shared" si="33"/>
        <v>1.615508885298933E-3</v>
      </c>
      <c r="D768" s="4">
        <f t="shared" si="34"/>
        <v>4.2016806722689148E-2</v>
      </c>
    </row>
    <row r="769" spans="1:4" x14ac:dyDescent="0.25">
      <c r="A769" s="3">
        <v>28095</v>
      </c>
      <c r="B769" s="2">
        <v>62.5</v>
      </c>
      <c r="C769" s="4">
        <f t="shared" si="33"/>
        <v>8.0645161290322509E-3</v>
      </c>
      <c r="D769" s="4">
        <f t="shared" si="34"/>
        <v>4.690117252931314E-2</v>
      </c>
    </row>
    <row r="770" spans="1:4" x14ac:dyDescent="0.25">
      <c r="A770" s="3">
        <v>28126</v>
      </c>
      <c r="B770" s="2">
        <v>62.8</v>
      </c>
      <c r="C770" s="4">
        <f t="shared" si="33"/>
        <v>4.7999999999999154E-3</v>
      </c>
      <c r="D770" s="4">
        <f t="shared" si="34"/>
        <v>4.8414023372287174E-2</v>
      </c>
    </row>
    <row r="771" spans="1:4" x14ac:dyDescent="0.25">
      <c r="A771" s="3">
        <v>28157</v>
      </c>
      <c r="B771" s="2">
        <v>63.5</v>
      </c>
      <c r="C771" s="4">
        <f t="shared" si="33"/>
        <v>1.1146496815286566E-2</v>
      </c>
      <c r="D771" s="4">
        <f t="shared" si="34"/>
        <v>6.0100166944908162E-2</v>
      </c>
    </row>
    <row r="772" spans="1:4" x14ac:dyDescent="0.25">
      <c r="A772" s="3">
        <v>28185</v>
      </c>
      <c r="B772" s="2">
        <v>64.099999999999994</v>
      </c>
      <c r="C772" s="4">
        <f t="shared" ref="C772:C835" si="35">B772/B771-1</f>
        <v>9.4488188976376009E-3</v>
      </c>
      <c r="D772" s="4">
        <f t="shared" si="34"/>
        <v>6.8333333333333135E-2</v>
      </c>
    </row>
    <row r="773" spans="1:4" x14ac:dyDescent="0.25">
      <c r="A773" s="3">
        <v>28216</v>
      </c>
      <c r="B773" s="2">
        <v>64.900000000000006</v>
      </c>
      <c r="C773" s="4">
        <f t="shared" si="35"/>
        <v>1.2480499219968966E-2</v>
      </c>
      <c r="D773" s="4">
        <f t="shared" si="34"/>
        <v>7.0957095709571094E-2</v>
      </c>
    </row>
    <row r="774" spans="1:4" x14ac:dyDescent="0.25">
      <c r="A774" s="3">
        <v>28246</v>
      </c>
      <c r="B774" s="2">
        <v>65.2</v>
      </c>
      <c r="C774" s="4">
        <f t="shared" si="35"/>
        <v>4.6224961479197635E-3</v>
      </c>
      <c r="D774" s="4">
        <f t="shared" si="34"/>
        <v>7.2368421052631637E-2</v>
      </c>
    </row>
    <row r="775" spans="1:4" x14ac:dyDescent="0.25">
      <c r="A775" s="3">
        <v>28277</v>
      </c>
      <c r="B775" s="2">
        <v>65</v>
      </c>
      <c r="C775" s="4">
        <f t="shared" si="35"/>
        <v>-3.0674846625767804E-3</v>
      </c>
      <c r="D775" s="4">
        <f t="shared" si="34"/>
        <v>6.2091503267973858E-2</v>
      </c>
    </row>
    <row r="776" spans="1:4" x14ac:dyDescent="0.25">
      <c r="A776" s="3">
        <v>28307</v>
      </c>
      <c r="B776" s="2">
        <v>65.099999999999994</v>
      </c>
      <c r="C776" s="4">
        <f t="shared" si="35"/>
        <v>1.5384615384614886E-3</v>
      </c>
      <c r="D776" s="4">
        <f t="shared" si="34"/>
        <v>5.6818181818181657E-2</v>
      </c>
    </row>
    <row r="777" spans="1:4" x14ac:dyDescent="0.25">
      <c r="A777" s="3">
        <v>28338</v>
      </c>
      <c r="B777" s="2">
        <v>65</v>
      </c>
      <c r="C777" s="4">
        <f t="shared" si="35"/>
        <v>-1.536098310291778E-3</v>
      </c>
      <c r="D777" s="4">
        <f t="shared" si="34"/>
        <v>5.8631921824104261E-2</v>
      </c>
    </row>
    <row r="778" spans="1:4" x14ac:dyDescent="0.25">
      <c r="A778" s="3">
        <v>28369</v>
      </c>
      <c r="B778" s="2">
        <v>65.3</v>
      </c>
      <c r="C778" s="4">
        <f t="shared" si="35"/>
        <v>4.6153846153844658E-3</v>
      </c>
      <c r="D778" s="4">
        <f t="shared" si="34"/>
        <v>5.663430420711979E-2</v>
      </c>
    </row>
    <row r="779" spans="1:4" x14ac:dyDescent="0.25">
      <c r="A779" s="3">
        <v>28399</v>
      </c>
      <c r="B779" s="2">
        <v>65.599999999999994</v>
      </c>
      <c r="C779" s="4">
        <f t="shared" si="35"/>
        <v>4.5941807044409533E-3</v>
      </c>
      <c r="D779" s="4">
        <f t="shared" si="34"/>
        <v>5.9773828756058078E-2</v>
      </c>
    </row>
    <row r="780" spans="1:4" x14ac:dyDescent="0.25">
      <c r="A780" s="3">
        <v>28430</v>
      </c>
      <c r="B780" s="2">
        <v>65.8</v>
      </c>
      <c r="C780" s="4">
        <f t="shared" si="35"/>
        <v>3.0487804878049918E-3</v>
      </c>
      <c r="D780" s="4">
        <f t="shared" si="34"/>
        <v>6.1290322580645151E-2</v>
      </c>
    </row>
    <row r="781" spans="1:4" x14ac:dyDescent="0.25">
      <c r="A781" s="3">
        <v>28460</v>
      </c>
      <c r="B781" s="2">
        <v>66.2</v>
      </c>
      <c r="C781" s="4">
        <f t="shared" si="35"/>
        <v>6.0790273556232677E-3</v>
      </c>
      <c r="D781" s="4">
        <f t="shared" si="34"/>
        <v>5.9200000000000141E-2</v>
      </c>
    </row>
    <row r="782" spans="1:4" x14ac:dyDescent="0.25">
      <c r="A782" s="3">
        <v>28491</v>
      </c>
      <c r="B782" s="2">
        <v>66.8</v>
      </c>
      <c r="C782" s="4">
        <f t="shared" si="35"/>
        <v>9.0634441087611428E-3</v>
      </c>
      <c r="D782" s="4">
        <f t="shared" si="34"/>
        <v>6.3694267515923553E-2</v>
      </c>
    </row>
    <row r="783" spans="1:4" x14ac:dyDescent="0.25">
      <c r="A783" s="3">
        <v>28522</v>
      </c>
      <c r="B783" s="2">
        <v>67.5</v>
      </c>
      <c r="C783" s="4">
        <f t="shared" si="35"/>
        <v>1.0479041916167775E-2</v>
      </c>
      <c r="D783" s="4">
        <f t="shared" ref="D783:D846" si="36">B783/B771-1</f>
        <v>6.2992125984252079E-2</v>
      </c>
    </row>
    <row r="784" spans="1:4" x14ac:dyDescent="0.25">
      <c r="A784" s="3">
        <v>28550</v>
      </c>
      <c r="B784" s="2">
        <v>68.099999999999994</v>
      </c>
      <c r="C784" s="4">
        <f t="shared" si="35"/>
        <v>8.8888888888887241E-3</v>
      </c>
      <c r="D784" s="4">
        <f t="shared" si="36"/>
        <v>6.240249609984394E-2</v>
      </c>
    </row>
    <row r="785" spans="1:4" x14ac:dyDescent="0.25">
      <c r="A785" s="3">
        <v>28581</v>
      </c>
      <c r="B785" s="2">
        <v>69</v>
      </c>
      <c r="C785" s="4">
        <f t="shared" si="35"/>
        <v>1.3215859030837107E-2</v>
      </c>
      <c r="D785" s="4">
        <f t="shared" si="36"/>
        <v>6.3174114021571581E-2</v>
      </c>
    </row>
    <row r="786" spans="1:4" x14ac:dyDescent="0.25">
      <c r="A786" s="3">
        <v>28611</v>
      </c>
      <c r="B786" s="2">
        <v>69.5</v>
      </c>
      <c r="C786" s="4">
        <f t="shared" si="35"/>
        <v>7.2463768115942351E-3</v>
      </c>
      <c r="D786" s="4">
        <f t="shared" si="36"/>
        <v>6.5950920245398725E-2</v>
      </c>
    </row>
    <row r="787" spans="1:4" x14ac:dyDescent="0.25">
      <c r="A787" s="3">
        <v>28642</v>
      </c>
      <c r="B787" s="2">
        <v>70</v>
      </c>
      <c r="C787" s="4">
        <f t="shared" si="35"/>
        <v>7.194244604316502E-3</v>
      </c>
      <c r="D787" s="4">
        <f t="shared" si="36"/>
        <v>7.6923076923076872E-2</v>
      </c>
    </row>
    <row r="788" spans="1:4" x14ac:dyDescent="0.25">
      <c r="A788" s="3">
        <v>28672</v>
      </c>
      <c r="B788" s="2">
        <v>70.400000000000006</v>
      </c>
      <c r="C788" s="4">
        <f t="shared" si="35"/>
        <v>5.7142857142857828E-3</v>
      </c>
      <c r="D788" s="4">
        <f t="shared" si="36"/>
        <v>8.1413210445468787E-2</v>
      </c>
    </row>
    <row r="789" spans="1:4" x14ac:dyDescent="0.25">
      <c r="A789" s="3">
        <v>28703</v>
      </c>
      <c r="B789" s="2">
        <v>70.400000000000006</v>
      </c>
      <c r="C789" s="4">
        <f t="shared" si="35"/>
        <v>0</v>
      </c>
      <c r="D789" s="4">
        <f t="shared" si="36"/>
        <v>8.307692307692327E-2</v>
      </c>
    </row>
    <row r="790" spans="1:4" x14ac:dyDescent="0.25">
      <c r="A790" s="3">
        <v>28734</v>
      </c>
      <c r="B790" s="2">
        <v>71</v>
      </c>
      <c r="C790" s="4">
        <f t="shared" si="35"/>
        <v>8.5227272727272929E-3</v>
      </c>
      <c r="D790" s="4">
        <f t="shared" si="36"/>
        <v>8.7289433384379889E-2</v>
      </c>
    </row>
    <row r="791" spans="1:4" x14ac:dyDescent="0.25">
      <c r="A791" s="3">
        <v>28764</v>
      </c>
      <c r="B791" s="2">
        <v>71.8</v>
      </c>
      <c r="C791" s="4">
        <f t="shared" si="35"/>
        <v>1.1267605633802802E-2</v>
      </c>
      <c r="D791" s="4">
        <f t="shared" si="36"/>
        <v>9.4512195121951192E-2</v>
      </c>
    </row>
    <row r="792" spans="1:4" x14ac:dyDescent="0.25">
      <c r="A792" s="3">
        <v>28795</v>
      </c>
      <c r="B792" s="2">
        <v>72.099999999999994</v>
      </c>
      <c r="C792" s="4">
        <f t="shared" si="35"/>
        <v>4.1782729805013297E-3</v>
      </c>
      <c r="D792" s="4">
        <f t="shared" si="36"/>
        <v>9.5744680851063801E-2</v>
      </c>
    </row>
    <row r="793" spans="1:4" x14ac:dyDescent="0.25">
      <c r="A793" s="3">
        <v>28825</v>
      </c>
      <c r="B793" s="2">
        <v>72.7</v>
      </c>
      <c r="C793" s="4">
        <f t="shared" si="35"/>
        <v>8.3217753120667926E-3</v>
      </c>
      <c r="D793" s="4">
        <f t="shared" si="36"/>
        <v>9.8187311178247638E-2</v>
      </c>
    </row>
    <row r="794" spans="1:4" x14ac:dyDescent="0.25">
      <c r="A794" s="3">
        <v>28856</v>
      </c>
      <c r="B794" s="2">
        <v>73.8</v>
      </c>
      <c r="C794" s="4">
        <f t="shared" si="35"/>
        <v>1.5130674002751032E-2</v>
      </c>
      <c r="D794" s="4">
        <f t="shared" si="36"/>
        <v>0.10479041916167664</v>
      </c>
    </row>
    <row r="795" spans="1:4" x14ac:dyDescent="0.25">
      <c r="A795" s="3">
        <v>28887</v>
      </c>
      <c r="B795" s="2">
        <v>74.900000000000006</v>
      </c>
      <c r="C795" s="4">
        <f t="shared" si="35"/>
        <v>1.4905149051490652E-2</v>
      </c>
      <c r="D795" s="4">
        <f t="shared" si="36"/>
        <v>0.10962962962962974</v>
      </c>
    </row>
    <row r="796" spans="1:4" x14ac:dyDescent="0.25">
      <c r="A796" s="3">
        <v>28915</v>
      </c>
      <c r="B796" s="2">
        <v>75.8</v>
      </c>
      <c r="C796" s="4">
        <f t="shared" si="35"/>
        <v>1.2016021361815676E-2</v>
      </c>
      <c r="D796" s="4">
        <f t="shared" si="36"/>
        <v>0.11306901615271658</v>
      </c>
    </row>
    <row r="797" spans="1:4" x14ac:dyDescent="0.25">
      <c r="A797" s="3">
        <v>28946</v>
      </c>
      <c r="B797" s="2">
        <v>76.900000000000006</v>
      </c>
      <c r="C797" s="4">
        <f t="shared" si="35"/>
        <v>1.4511873350923521E-2</v>
      </c>
      <c r="D797" s="4">
        <f t="shared" si="36"/>
        <v>0.11449275362318856</v>
      </c>
    </row>
    <row r="798" spans="1:4" x14ac:dyDescent="0.25">
      <c r="A798" s="3">
        <v>28976</v>
      </c>
      <c r="B798" s="2">
        <v>77.5</v>
      </c>
      <c r="C798" s="4">
        <f t="shared" si="35"/>
        <v>7.8023407022105307E-3</v>
      </c>
      <c r="D798" s="4">
        <f t="shared" si="36"/>
        <v>0.1151079136690647</v>
      </c>
    </row>
    <row r="799" spans="1:4" x14ac:dyDescent="0.25">
      <c r="A799" s="3">
        <v>29007</v>
      </c>
      <c r="B799" s="2">
        <v>78</v>
      </c>
      <c r="C799" s="4">
        <f t="shared" si="35"/>
        <v>6.4516129032257119E-3</v>
      </c>
      <c r="D799" s="4">
        <f t="shared" si="36"/>
        <v>0.11428571428571432</v>
      </c>
    </row>
    <row r="800" spans="1:4" x14ac:dyDescent="0.25">
      <c r="A800" s="3">
        <v>29037</v>
      </c>
      <c r="B800" s="2">
        <v>79.2</v>
      </c>
      <c r="C800" s="4">
        <f t="shared" si="35"/>
        <v>1.538461538461533E-2</v>
      </c>
      <c r="D800" s="4">
        <f t="shared" si="36"/>
        <v>0.125</v>
      </c>
    </row>
    <row r="801" spans="1:4" x14ac:dyDescent="0.25">
      <c r="A801" s="3">
        <v>29068</v>
      </c>
      <c r="B801" s="2">
        <v>79.599999999999994</v>
      </c>
      <c r="C801" s="4">
        <f t="shared" si="35"/>
        <v>5.050505050504972E-3</v>
      </c>
      <c r="D801" s="4">
        <f t="shared" si="36"/>
        <v>0.1306818181818179</v>
      </c>
    </row>
    <row r="802" spans="1:4" x14ac:dyDescent="0.25">
      <c r="A802" s="3">
        <v>29099</v>
      </c>
      <c r="B802" s="2">
        <v>80.900000000000006</v>
      </c>
      <c r="C802" s="4">
        <f t="shared" si="35"/>
        <v>1.633165829145744E-2</v>
      </c>
      <c r="D802" s="4">
        <f t="shared" si="36"/>
        <v>0.1394366197183099</v>
      </c>
    </row>
    <row r="803" spans="1:4" x14ac:dyDescent="0.25">
      <c r="A803" s="3">
        <v>29129</v>
      </c>
      <c r="B803" s="2">
        <v>82.1</v>
      </c>
      <c r="C803" s="4">
        <f t="shared" si="35"/>
        <v>1.4833127317676054E-2</v>
      </c>
      <c r="D803" s="4">
        <f t="shared" si="36"/>
        <v>0.14345403899721454</v>
      </c>
    </row>
    <row r="804" spans="1:4" x14ac:dyDescent="0.25">
      <c r="A804" s="3">
        <v>29160</v>
      </c>
      <c r="B804" s="2">
        <v>82.6</v>
      </c>
      <c r="C804" s="4">
        <f t="shared" si="35"/>
        <v>6.0901339829475543E-3</v>
      </c>
      <c r="D804" s="4">
        <f t="shared" si="36"/>
        <v>0.14563106796116498</v>
      </c>
    </row>
    <row r="805" spans="1:4" x14ac:dyDescent="0.25">
      <c r="A805" s="3">
        <v>29190</v>
      </c>
      <c r="B805" s="2">
        <v>83.4</v>
      </c>
      <c r="C805" s="4">
        <f t="shared" si="35"/>
        <v>9.6852300242131761E-3</v>
      </c>
      <c r="D805" s="4">
        <f t="shared" si="36"/>
        <v>0.14718019257221471</v>
      </c>
    </row>
    <row r="806" spans="1:4" x14ac:dyDescent="0.25">
      <c r="A806" s="3">
        <v>29221</v>
      </c>
      <c r="B806" s="2">
        <v>85.2</v>
      </c>
      <c r="C806" s="4">
        <f t="shared" si="35"/>
        <v>2.1582733812949506E-2</v>
      </c>
      <c r="D806" s="4">
        <f t="shared" si="36"/>
        <v>0.15447154471544722</v>
      </c>
    </row>
    <row r="807" spans="1:4" x14ac:dyDescent="0.25">
      <c r="A807" s="3">
        <v>29252</v>
      </c>
      <c r="B807" s="2">
        <v>86.9</v>
      </c>
      <c r="C807" s="4">
        <f t="shared" si="35"/>
        <v>1.9953051643192499E-2</v>
      </c>
      <c r="D807" s="4">
        <f t="shared" si="36"/>
        <v>0.16021361815754331</v>
      </c>
    </row>
    <row r="808" spans="1:4" x14ac:dyDescent="0.25">
      <c r="A808" s="3">
        <v>29281</v>
      </c>
      <c r="B808" s="2">
        <v>87.5</v>
      </c>
      <c r="C808" s="4">
        <f t="shared" si="35"/>
        <v>6.9044879171460405E-3</v>
      </c>
      <c r="D808" s="4">
        <f t="shared" si="36"/>
        <v>0.15435356200527717</v>
      </c>
    </row>
    <row r="809" spans="1:4" x14ac:dyDescent="0.25">
      <c r="A809" s="3">
        <v>29312</v>
      </c>
      <c r="B809" s="2">
        <v>87.8</v>
      </c>
      <c r="C809" s="4">
        <f t="shared" si="35"/>
        <v>3.4285714285713365E-3</v>
      </c>
      <c r="D809" s="4">
        <f t="shared" si="36"/>
        <v>0.14174252275682697</v>
      </c>
    </row>
    <row r="810" spans="1:4" x14ac:dyDescent="0.25">
      <c r="A810" s="3">
        <v>29342</v>
      </c>
      <c r="B810" s="2">
        <v>88.3</v>
      </c>
      <c r="C810" s="4">
        <f t="shared" si="35"/>
        <v>5.6947608200454969E-3</v>
      </c>
      <c r="D810" s="4">
        <f t="shared" si="36"/>
        <v>0.13935483870967746</v>
      </c>
    </row>
    <row r="811" spans="1:4" x14ac:dyDescent="0.25">
      <c r="A811" s="3">
        <v>29373</v>
      </c>
      <c r="B811" s="2">
        <v>88.7</v>
      </c>
      <c r="C811" s="4">
        <f t="shared" si="35"/>
        <v>4.5300113250283935E-3</v>
      </c>
      <c r="D811" s="4">
        <f t="shared" si="36"/>
        <v>0.13717948717948714</v>
      </c>
    </row>
    <row r="812" spans="1:4" x14ac:dyDescent="0.25">
      <c r="A812" s="3">
        <v>29403</v>
      </c>
      <c r="B812" s="2">
        <v>90.3</v>
      </c>
      <c r="C812" s="4">
        <f t="shared" si="35"/>
        <v>1.8038331454340417E-2</v>
      </c>
      <c r="D812" s="4">
        <f t="shared" si="36"/>
        <v>0.14015151515151514</v>
      </c>
    </row>
    <row r="813" spans="1:4" x14ac:dyDescent="0.25">
      <c r="A813" s="3">
        <v>29434</v>
      </c>
      <c r="B813" s="2">
        <v>91.5</v>
      </c>
      <c r="C813" s="4">
        <f t="shared" si="35"/>
        <v>1.3289036544850585E-2</v>
      </c>
      <c r="D813" s="4">
        <f t="shared" si="36"/>
        <v>0.14949748743718594</v>
      </c>
    </row>
    <row r="814" spans="1:4" x14ac:dyDescent="0.25">
      <c r="A814" s="3">
        <v>29465</v>
      </c>
      <c r="B814" s="2">
        <v>91.7</v>
      </c>
      <c r="C814" s="4">
        <f t="shared" si="35"/>
        <v>2.1857923497268228E-3</v>
      </c>
      <c r="D814" s="4">
        <f t="shared" si="36"/>
        <v>0.13349814585908515</v>
      </c>
    </row>
    <row r="815" spans="1:4" x14ac:dyDescent="0.25">
      <c r="A815" s="3">
        <v>29495</v>
      </c>
      <c r="B815" s="2">
        <v>92.8</v>
      </c>
      <c r="C815" s="4">
        <f t="shared" si="35"/>
        <v>1.1995637949836269E-2</v>
      </c>
      <c r="D815" s="4">
        <f t="shared" si="36"/>
        <v>0.1303288672350793</v>
      </c>
    </row>
    <row r="816" spans="1:4" x14ac:dyDescent="0.25">
      <c r="A816" s="3">
        <v>29526</v>
      </c>
      <c r="B816" s="2">
        <v>93.2</v>
      </c>
      <c r="C816" s="4">
        <f t="shared" si="35"/>
        <v>4.3103448275862988E-3</v>
      </c>
      <c r="D816" s="4">
        <f t="shared" si="36"/>
        <v>0.12832929782082325</v>
      </c>
    </row>
    <row r="817" spans="1:4" x14ac:dyDescent="0.25">
      <c r="A817" s="3">
        <v>29556</v>
      </c>
      <c r="B817" s="2">
        <v>93.8</v>
      </c>
      <c r="C817" s="4">
        <f t="shared" si="35"/>
        <v>6.4377682403433667E-3</v>
      </c>
      <c r="D817" s="4">
        <f t="shared" si="36"/>
        <v>0.12470023980815337</v>
      </c>
    </row>
    <row r="818" spans="1:4" x14ac:dyDescent="0.25">
      <c r="A818" s="3">
        <v>29587</v>
      </c>
      <c r="B818" s="2">
        <v>95.2</v>
      </c>
      <c r="C818" s="4">
        <f t="shared" si="35"/>
        <v>1.4925373134328401E-2</v>
      </c>
      <c r="D818" s="4">
        <f t="shared" si="36"/>
        <v>0.11737089201877926</v>
      </c>
    </row>
    <row r="819" spans="1:4" x14ac:dyDescent="0.25">
      <c r="A819" s="3">
        <v>29618</v>
      </c>
      <c r="B819" s="2">
        <v>96.1</v>
      </c>
      <c r="C819" s="4">
        <f t="shared" si="35"/>
        <v>9.4537815126050084E-3</v>
      </c>
      <c r="D819" s="4">
        <f t="shared" si="36"/>
        <v>0.1058688147295741</v>
      </c>
    </row>
    <row r="820" spans="1:4" x14ac:dyDescent="0.25">
      <c r="A820" s="3">
        <v>29646</v>
      </c>
      <c r="B820" s="2">
        <v>97</v>
      </c>
      <c r="C820" s="4">
        <f t="shared" si="35"/>
        <v>9.3652445369407644E-3</v>
      </c>
      <c r="D820" s="4">
        <f t="shared" si="36"/>
        <v>0.10857142857142854</v>
      </c>
    </row>
    <row r="821" spans="1:4" x14ac:dyDescent="0.25">
      <c r="A821" s="3">
        <v>29677</v>
      </c>
      <c r="B821" s="2">
        <v>98</v>
      </c>
      <c r="C821" s="4">
        <f t="shared" si="35"/>
        <v>1.0309278350515427E-2</v>
      </c>
      <c r="D821" s="4">
        <f t="shared" si="36"/>
        <v>0.11617312072892938</v>
      </c>
    </row>
    <row r="822" spans="1:4" x14ac:dyDescent="0.25">
      <c r="A822" s="3">
        <v>29707</v>
      </c>
      <c r="B822" s="2">
        <v>98.3</v>
      </c>
      <c r="C822" s="4">
        <f t="shared" si="35"/>
        <v>3.0612244897958441E-3</v>
      </c>
      <c r="D822" s="4">
        <f t="shared" si="36"/>
        <v>0.11325028312570784</v>
      </c>
    </row>
    <row r="823" spans="1:4" x14ac:dyDescent="0.25">
      <c r="A823" s="3">
        <v>29738</v>
      </c>
      <c r="B823" s="2">
        <v>98.5</v>
      </c>
      <c r="C823" s="4">
        <f t="shared" si="35"/>
        <v>2.0345879959309254E-3</v>
      </c>
      <c r="D823" s="4">
        <f t="shared" si="36"/>
        <v>0.11048478015783547</v>
      </c>
    </row>
    <row r="824" spans="1:4" x14ac:dyDescent="0.25">
      <c r="A824" s="3">
        <v>29768</v>
      </c>
      <c r="B824" s="2">
        <v>99</v>
      </c>
      <c r="C824" s="4">
        <f t="shared" si="35"/>
        <v>5.0761421319795996E-3</v>
      </c>
      <c r="D824" s="4">
        <f t="shared" si="36"/>
        <v>9.6345514950166189E-2</v>
      </c>
    </row>
    <row r="825" spans="1:4" x14ac:dyDescent="0.25">
      <c r="A825" s="3">
        <v>29799</v>
      </c>
      <c r="B825" s="2">
        <v>99</v>
      </c>
      <c r="C825" s="4">
        <f t="shared" si="35"/>
        <v>0</v>
      </c>
      <c r="D825" s="4">
        <f t="shared" si="36"/>
        <v>8.1967213114754189E-2</v>
      </c>
    </row>
    <row r="826" spans="1:4" x14ac:dyDescent="0.25">
      <c r="A826" s="3">
        <v>29830</v>
      </c>
      <c r="B826" s="2">
        <v>98.8</v>
      </c>
      <c r="C826" s="4">
        <f t="shared" si="35"/>
        <v>-2.0202020202020332E-3</v>
      </c>
      <c r="D826" s="4">
        <f t="shared" si="36"/>
        <v>7.7426390403489531E-2</v>
      </c>
    </row>
    <row r="827" spans="1:4" x14ac:dyDescent="0.25">
      <c r="A827" s="3">
        <v>29860</v>
      </c>
      <c r="B827" s="2">
        <v>98.9</v>
      </c>
      <c r="C827" s="4">
        <f t="shared" si="35"/>
        <v>1.0121457489880026E-3</v>
      </c>
      <c r="D827" s="4">
        <f t="shared" si="36"/>
        <v>6.5732758620689724E-2</v>
      </c>
    </row>
    <row r="828" spans="1:4" x14ac:dyDescent="0.25">
      <c r="A828" s="3">
        <v>29891</v>
      </c>
      <c r="B828" s="2">
        <v>98.8</v>
      </c>
      <c r="C828" s="4">
        <f t="shared" si="35"/>
        <v>-1.0111223458039165E-3</v>
      </c>
      <c r="D828" s="4">
        <f t="shared" si="36"/>
        <v>6.0085836909871126E-2</v>
      </c>
    </row>
    <row r="829" spans="1:4" x14ac:dyDescent="0.25">
      <c r="A829" s="3">
        <v>29921</v>
      </c>
      <c r="B829" s="2">
        <v>98.8</v>
      </c>
      <c r="C829" s="4">
        <f t="shared" si="35"/>
        <v>0</v>
      </c>
      <c r="D829" s="4">
        <f t="shared" si="36"/>
        <v>5.3304904051172608E-2</v>
      </c>
    </row>
    <row r="830" spans="1:4" x14ac:dyDescent="0.25">
      <c r="A830" s="3">
        <v>29952</v>
      </c>
      <c r="B830" s="2">
        <v>99.7</v>
      </c>
      <c r="C830" s="4">
        <f t="shared" si="35"/>
        <v>9.109311740890691E-3</v>
      </c>
      <c r="D830" s="4">
        <f t="shared" si="36"/>
        <v>4.7268907563025264E-2</v>
      </c>
    </row>
    <row r="831" spans="1:4" x14ac:dyDescent="0.25">
      <c r="A831" s="3">
        <v>29983</v>
      </c>
      <c r="B831" s="2">
        <v>99.8</v>
      </c>
      <c r="C831" s="4">
        <f t="shared" si="35"/>
        <v>1.0030090270811698E-3</v>
      </c>
      <c r="D831" s="4">
        <f t="shared" si="36"/>
        <v>3.8501560874089513E-2</v>
      </c>
    </row>
    <row r="832" spans="1:4" x14ac:dyDescent="0.25">
      <c r="A832" s="3">
        <v>30011</v>
      </c>
      <c r="B832" s="2">
        <v>99.6</v>
      </c>
      <c r="C832" s="4">
        <f t="shared" si="35"/>
        <v>-2.0040080160320661E-3</v>
      </c>
      <c r="D832" s="4">
        <f t="shared" si="36"/>
        <v>2.6804123711340111E-2</v>
      </c>
    </row>
    <row r="833" spans="1:4" x14ac:dyDescent="0.25">
      <c r="A833" s="3">
        <v>30042</v>
      </c>
      <c r="B833" s="2">
        <v>99.6</v>
      </c>
      <c r="C833" s="4">
        <f t="shared" si="35"/>
        <v>0</v>
      </c>
      <c r="D833" s="4">
        <f t="shared" si="36"/>
        <v>1.6326530612244872E-2</v>
      </c>
    </row>
    <row r="834" spans="1:4" x14ac:dyDescent="0.25">
      <c r="A834" s="3">
        <v>30072</v>
      </c>
      <c r="B834" s="2">
        <v>99.8</v>
      </c>
      <c r="C834" s="4">
        <f t="shared" si="35"/>
        <v>2.0080321285140812E-3</v>
      </c>
      <c r="D834" s="4">
        <f t="shared" si="36"/>
        <v>1.5259409969481164E-2</v>
      </c>
    </row>
    <row r="835" spans="1:4" x14ac:dyDescent="0.25">
      <c r="A835" s="3">
        <v>30103</v>
      </c>
      <c r="B835" s="2">
        <v>100</v>
      </c>
      <c r="C835" s="4">
        <f t="shared" si="35"/>
        <v>2.0040080160321772E-3</v>
      </c>
      <c r="D835" s="4">
        <f t="shared" si="36"/>
        <v>1.5228426395939021E-2</v>
      </c>
    </row>
    <row r="836" spans="1:4" x14ac:dyDescent="0.25">
      <c r="A836" s="3">
        <v>30133</v>
      </c>
      <c r="B836" s="2">
        <v>100.4</v>
      </c>
      <c r="C836" s="4">
        <f t="shared" ref="C836:C899" si="37">B836/B835-1</f>
        <v>4.0000000000000036E-3</v>
      </c>
      <c r="D836" s="4">
        <f t="shared" si="36"/>
        <v>1.4141414141414232E-2</v>
      </c>
    </row>
    <row r="837" spans="1:4" x14ac:dyDescent="0.25">
      <c r="A837" s="3">
        <v>30164</v>
      </c>
      <c r="B837" s="2">
        <v>100.3</v>
      </c>
      <c r="C837" s="4">
        <f t="shared" si="37"/>
        <v>-9.9601593625509022E-4</v>
      </c>
      <c r="D837" s="4">
        <f t="shared" si="36"/>
        <v>1.3131313131313105E-2</v>
      </c>
    </row>
    <row r="838" spans="1:4" x14ac:dyDescent="0.25">
      <c r="A838" s="3">
        <v>30195</v>
      </c>
      <c r="B838" s="2">
        <v>100</v>
      </c>
      <c r="C838" s="4">
        <f t="shared" si="37"/>
        <v>-2.9910269192422456E-3</v>
      </c>
      <c r="D838" s="4">
        <f t="shared" si="36"/>
        <v>1.2145748987854255E-2</v>
      </c>
    </row>
    <row r="839" spans="1:4" x14ac:dyDescent="0.25">
      <c r="A839" s="3">
        <v>30225</v>
      </c>
      <c r="B839" s="2">
        <v>100.2</v>
      </c>
      <c r="C839" s="4">
        <f t="shared" si="37"/>
        <v>2.0000000000000018E-3</v>
      </c>
      <c r="D839" s="4">
        <f t="shared" si="36"/>
        <v>1.3144590495449915E-2</v>
      </c>
    </row>
    <row r="840" spans="1:4" x14ac:dyDescent="0.25">
      <c r="A840" s="3">
        <v>30256</v>
      </c>
      <c r="B840" s="2">
        <v>100.3</v>
      </c>
      <c r="C840" s="4">
        <f t="shared" si="37"/>
        <v>9.9800399201588341E-4</v>
      </c>
      <c r="D840" s="4">
        <f t="shared" si="36"/>
        <v>1.5182186234817818E-2</v>
      </c>
    </row>
    <row r="841" spans="1:4" x14ac:dyDescent="0.25">
      <c r="A841" s="3">
        <v>30286</v>
      </c>
      <c r="B841" s="2">
        <v>100.5</v>
      </c>
      <c r="C841" s="4">
        <f t="shared" si="37"/>
        <v>1.9940179461614971E-3</v>
      </c>
      <c r="D841" s="4">
        <f t="shared" si="36"/>
        <v>1.7206477732793601E-2</v>
      </c>
    </row>
    <row r="842" spans="1:4" x14ac:dyDescent="0.25">
      <c r="A842" s="3">
        <v>30317</v>
      </c>
      <c r="B842" s="2">
        <v>100.2</v>
      </c>
      <c r="C842" s="4">
        <f t="shared" si="37"/>
        <v>-2.9850746268655914E-3</v>
      </c>
      <c r="D842" s="4">
        <f t="shared" si="36"/>
        <v>5.015045135406293E-3</v>
      </c>
    </row>
    <row r="843" spans="1:4" x14ac:dyDescent="0.25">
      <c r="A843" s="3">
        <v>30348</v>
      </c>
      <c r="B843" s="2">
        <v>100.5</v>
      </c>
      <c r="C843" s="4">
        <f t="shared" si="37"/>
        <v>2.9940119760478723E-3</v>
      </c>
      <c r="D843" s="4">
        <f t="shared" si="36"/>
        <v>7.0140280561121759E-3</v>
      </c>
    </row>
    <row r="844" spans="1:4" x14ac:dyDescent="0.25">
      <c r="A844" s="3">
        <v>30376</v>
      </c>
      <c r="B844" s="2">
        <v>100.4</v>
      </c>
      <c r="C844" s="4">
        <f t="shared" si="37"/>
        <v>-9.9502487562186381E-4</v>
      </c>
      <c r="D844" s="4">
        <f t="shared" si="36"/>
        <v>8.0321285140563248E-3</v>
      </c>
    </row>
    <row r="845" spans="1:4" x14ac:dyDescent="0.25">
      <c r="A845" s="3">
        <v>30407</v>
      </c>
      <c r="B845" s="2">
        <v>100.4</v>
      </c>
      <c r="C845" s="4">
        <f t="shared" si="37"/>
        <v>0</v>
      </c>
      <c r="D845" s="4">
        <f t="shared" si="36"/>
        <v>8.0321285140563248E-3</v>
      </c>
    </row>
    <row r="846" spans="1:4" x14ac:dyDescent="0.25">
      <c r="A846" s="3">
        <v>30437</v>
      </c>
      <c r="B846" s="2">
        <v>100.8</v>
      </c>
      <c r="C846" s="4">
        <f t="shared" si="37"/>
        <v>3.9840637450199168E-3</v>
      </c>
      <c r="D846" s="4">
        <f t="shared" si="36"/>
        <v>1.002004008016022E-2</v>
      </c>
    </row>
    <row r="847" spans="1:4" x14ac:dyDescent="0.25">
      <c r="A847" s="3">
        <v>30468</v>
      </c>
      <c r="B847" s="2">
        <v>101</v>
      </c>
      <c r="C847" s="4">
        <f t="shared" si="37"/>
        <v>1.9841269841269771E-3</v>
      </c>
      <c r="D847" s="4">
        <f t="shared" ref="D847:D890" si="38">B847/B835-1</f>
        <v>1.0000000000000009E-2</v>
      </c>
    </row>
    <row r="848" spans="1:4" x14ac:dyDescent="0.25">
      <c r="A848" s="3">
        <v>30498</v>
      </c>
      <c r="B848" s="2">
        <v>101.3</v>
      </c>
      <c r="C848" s="4">
        <f t="shared" si="37"/>
        <v>2.9702970297029729E-3</v>
      </c>
      <c r="D848" s="4">
        <f t="shared" si="38"/>
        <v>8.9641434262948128E-3</v>
      </c>
    </row>
    <row r="849" spans="1:4" x14ac:dyDescent="0.25">
      <c r="A849" s="3">
        <v>30529</v>
      </c>
      <c r="B849" s="2">
        <v>101.8</v>
      </c>
      <c r="C849" s="4">
        <f t="shared" si="37"/>
        <v>4.9358341559724295E-3</v>
      </c>
      <c r="D849" s="4">
        <f t="shared" si="38"/>
        <v>1.4955134596211339E-2</v>
      </c>
    </row>
    <row r="850" spans="1:4" x14ac:dyDescent="0.25">
      <c r="A850" s="3">
        <v>30560</v>
      </c>
      <c r="B850" s="2">
        <v>102</v>
      </c>
      <c r="C850" s="4">
        <f t="shared" si="37"/>
        <v>1.9646365422396617E-3</v>
      </c>
      <c r="D850" s="4">
        <f t="shared" si="38"/>
        <v>2.0000000000000018E-2</v>
      </c>
    </row>
    <row r="851" spans="1:4" x14ac:dyDescent="0.25">
      <c r="A851" s="3">
        <v>30590</v>
      </c>
      <c r="B851" s="2">
        <v>102.2</v>
      </c>
      <c r="C851" s="4">
        <f t="shared" si="37"/>
        <v>1.9607843137254832E-3</v>
      </c>
      <c r="D851" s="4">
        <f t="shared" si="38"/>
        <v>1.9960079840319445E-2</v>
      </c>
    </row>
    <row r="852" spans="1:4" x14ac:dyDescent="0.25">
      <c r="A852" s="3">
        <v>30621</v>
      </c>
      <c r="B852" s="2">
        <v>102.1</v>
      </c>
      <c r="C852" s="4">
        <f t="shared" si="37"/>
        <v>-9.7847358121339045E-4</v>
      </c>
      <c r="D852" s="4">
        <f t="shared" si="38"/>
        <v>1.7946161515453696E-2</v>
      </c>
    </row>
    <row r="853" spans="1:4" x14ac:dyDescent="0.25">
      <c r="A853" s="3">
        <v>30651</v>
      </c>
      <c r="B853" s="2">
        <v>102.3</v>
      </c>
      <c r="C853" s="4">
        <f t="shared" si="37"/>
        <v>1.9588638589618235E-3</v>
      </c>
      <c r="D853" s="4">
        <f t="shared" si="38"/>
        <v>1.7910447761193993E-2</v>
      </c>
    </row>
    <row r="854" spans="1:4" x14ac:dyDescent="0.25">
      <c r="A854" s="3">
        <v>30682</v>
      </c>
      <c r="B854" s="2">
        <v>102.9</v>
      </c>
      <c r="C854" s="4">
        <f t="shared" si="37"/>
        <v>5.8651026392961825E-3</v>
      </c>
      <c r="D854" s="4">
        <f t="shared" si="38"/>
        <v>2.6946107784431073E-2</v>
      </c>
    </row>
    <row r="855" spans="1:4" x14ac:dyDescent="0.25">
      <c r="A855" s="3">
        <v>30713</v>
      </c>
      <c r="B855" s="2">
        <v>103.2</v>
      </c>
      <c r="C855" s="4">
        <f t="shared" si="37"/>
        <v>2.9154518950436081E-3</v>
      </c>
      <c r="D855" s="4">
        <f t="shared" si="38"/>
        <v>2.6865671641790989E-2</v>
      </c>
    </row>
    <row r="856" spans="1:4" x14ac:dyDescent="0.25">
      <c r="A856" s="3">
        <v>30742</v>
      </c>
      <c r="B856" s="2">
        <v>103.9</v>
      </c>
      <c r="C856" s="4">
        <f t="shared" si="37"/>
        <v>6.7829457364341206E-3</v>
      </c>
      <c r="D856" s="4">
        <f t="shared" si="38"/>
        <v>3.4860557768924272E-2</v>
      </c>
    </row>
    <row r="857" spans="1:4" x14ac:dyDescent="0.25">
      <c r="A857" s="3">
        <v>30773</v>
      </c>
      <c r="B857" s="2">
        <v>104</v>
      </c>
      <c r="C857" s="4">
        <f t="shared" si="37"/>
        <v>9.6246390760335032E-4</v>
      </c>
      <c r="D857" s="4">
        <f t="shared" si="38"/>
        <v>3.5856573705179251E-2</v>
      </c>
    </row>
    <row r="858" spans="1:4" x14ac:dyDescent="0.25">
      <c r="A858" s="3">
        <v>30803</v>
      </c>
      <c r="B858" s="2">
        <v>104.1</v>
      </c>
      <c r="C858" s="4">
        <f t="shared" si="37"/>
        <v>9.6153846153845812E-4</v>
      </c>
      <c r="D858" s="4">
        <f t="shared" si="38"/>
        <v>3.2738095238095122E-2</v>
      </c>
    </row>
    <row r="859" spans="1:4" x14ac:dyDescent="0.25">
      <c r="A859" s="3">
        <v>30834</v>
      </c>
      <c r="B859" s="2">
        <v>104</v>
      </c>
      <c r="C859" s="4">
        <f t="shared" si="37"/>
        <v>-9.6061479346776224E-4</v>
      </c>
      <c r="D859" s="4">
        <f t="shared" si="38"/>
        <v>2.9702970297029729E-2</v>
      </c>
    </row>
    <row r="860" spans="1:4" x14ac:dyDescent="0.25">
      <c r="A860" s="3">
        <v>30864</v>
      </c>
      <c r="B860" s="2">
        <v>104.2</v>
      </c>
      <c r="C860" s="4">
        <f t="shared" si="37"/>
        <v>1.9230769230769162E-3</v>
      </c>
      <c r="D860" s="4">
        <f t="shared" si="38"/>
        <v>2.8627838104639647E-2</v>
      </c>
    </row>
    <row r="861" spans="1:4" x14ac:dyDescent="0.25">
      <c r="A861" s="3">
        <v>30895</v>
      </c>
      <c r="B861" s="2">
        <v>103.8</v>
      </c>
      <c r="C861" s="4">
        <f t="shared" si="37"/>
        <v>-3.8387715930903177E-3</v>
      </c>
      <c r="D861" s="4">
        <f t="shared" si="38"/>
        <v>1.9646365422396839E-2</v>
      </c>
    </row>
    <row r="862" spans="1:4" x14ac:dyDescent="0.25">
      <c r="A862" s="3">
        <v>30926</v>
      </c>
      <c r="B862" s="2">
        <v>103.4</v>
      </c>
      <c r="C862" s="4">
        <f t="shared" si="37"/>
        <v>-3.8535645472060898E-3</v>
      </c>
      <c r="D862" s="4">
        <f t="shared" si="38"/>
        <v>1.3725490196078383E-2</v>
      </c>
    </row>
    <row r="863" spans="1:4" x14ac:dyDescent="0.25">
      <c r="A863" s="3">
        <v>30956</v>
      </c>
      <c r="B863" s="2">
        <v>103.4</v>
      </c>
      <c r="C863" s="4">
        <f t="shared" si="37"/>
        <v>0</v>
      </c>
      <c r="D863" s="4">
        <f t="shared" si="38"/>
        <v>1.1741682974559797E-2</v>
      </c>
    </row>
    <row r="864" spans="1:4" x14ac:dyDescent="0.25">
      <c r="A864" s="3">
        <v>30987</v>
      </c>
      <c r="B864" s="2">
        <v>103.7</v>
      </c>
      <c r="C864" s="4">
        <f t="shared" si="37"/>
        <v>2.9013539651836506E-3</v>
      </c>
      <c r="D864" s="4">
        <f t="shared" si="38"/>
        <v>1.5670910871694588E-2</v>
      </c>
    </row>
    <row r="865" spans="1:4" x14ac:dyDescent="0.25">
      <c r="A865" s="3">
        <v>31017</v>
      </c>
      <c r="B865" s="2">
        <v>103.5</v>
      </c>
      <c r="C865" s="4">
        <f t="shared" si="37"/>
        <v>-1.9286403085825299E-3</v>
      </c>
      <c r="D865" s="4">
        <f t="shared" si="38"/>
        <v>1.1730205278592365E-2</v>
      </c>
    </row>
    <row r="866" spans="1:4" x14ac:dyDescent="0.25">
      <c r="A866" s="3">
        <v>31048</v>
      </c>
      <c r="B866" s="2">
        <v>103.4</v>
      </c>
      <c r="C866" s="4">
        <f t="shared" si="37"/>
        <v>-9.6618357487920914E-4</v>
      </c>
      <c r="D866" s="4">
        <f t="shared" si="38"/>
        <v>4.8590864917394949E-3</v>
      </c>
    </row>
    <row r="867" spans="1:4" x14ac:dyDescent="0.25">
      <c r="A867" s="3">
        <v>31079</v>
      </c>
      <c r="B867" s="2">
        <v>103.3</v>
      </c>
      <c r="C867" s="4">
        <f t="shared" si="37"/>
        <v>-9.6711798839466123E-4</v>
      </c>
      <c r="D867" s="4">
        <f t="shared" si="38"/>
        <v>9.6899224806201723E-4</v>
      </c>
    </row>
    <row r="868" spans="1:4" x14ac:dyDescent="0.25">
      <c r="A868" s="3">
        <v>31107</v>
      </c>
      <c r="B868" s="2">
        <v>103.1</v>
      </c>
      <c r="C868" s="4">
        <f t="shared" si="37"/>
        <v>-1.9361084220717029E-3</v>
      </c>
      <c r="D868" s="4">
        <f t="shared" si="38"/>
        <v>-7.6997112608278018E-3</v>
      </c>
    </row>
    <row r="869" spans="1:4" x14ac:dyDescent="0.25">
      <c r="A869" s="3">
        <v>31138</v>
      </c>
      <c r="B869" s="2">
        <v>103.3</v>
      </c>
      <c r="C869" s="4">
        <f t="shared" si="37"/>
        <v>1.9398642095054264E-3</v>
      </c>
      <c r="D869" s="4">
        <f t="shared" si="38"/>
        <v>-6.7307692307692069E-3</v>
      </c>
    </row>
    <row r="870" spans="1:4" x14ac:dyDescent="0.25">
      <c r="A870" s="3">
        <v>31168</v>
      </c>
      <c r="B870" s="2">
        <v>103.5</v>
      </c>
      <c r="C870" s="4">
        <f t="shared" si="37"/>
        <v>1.9361084220717029E-3</v>
      </c>
      <c r="D870" s="4">
        <f t="shared" si="38"/>
        <v>-5.7636887608069065E-3</v>
      </c>
    </row>
    <row r="871" spans="1:4" x14ac:dyDescent="0.25">
      <c r="A871" s="3">
        <v>31199</v>
      </c>
      <c r="B871" s="2">
        <v>103.3</v>
      </c>
      <c r="C871" s="4">
        <f t="shared" si="37"/>
        <v>-1.9323671497585293E-3</v>
      </c>
      <c r="D871" s="4">
        <f t="shared" si="38"/>
        <v>-6.7307692307692069E-3</v>
      </c>
    </row>
    <row r="872" spans="1:4" x14ac:dyDescent="0.25">
      <c r="A872" s="3">
        <v>31229</v>
      </c>
      <c r="B872" s="2">
        <v>103.2</v>
      </c>
      <c r="C872" s="4">
        <f t="shared" si="37"/>
        <v>-9.6805421103574041E-4</v>
      </c>
      <c r="D872" s="4">
        <f t="shared" si="38"/>
        <v>-9.5969289827255722E-3</v>
      </c>
    </row>
    <row r="873" spans="1:4" x14ac:dyDescent="0.25">
      <c r="A873" s="3">
        <v>31260</v>
      </c>
      <c r="B873" s="2">
        <v>102.7</v>
      </c>
      <c r="C873" s="4">
        <f t="shared" si="37"/>
        <v>-4.8449612403100861E-3</v>
      </c>
      <c r="D873" s="4">
        <f t="shared" si="38"/>
        <v>-1.0597302504816941E-2</v>
      </c>
    </row>
    <row r="874" spans="1:4" x14ac:dyDescent="0.25">
      <c r="A874" s="3">
        <v>31291</v>
      </c>
      <c r="B874" s="2">
        <v>102.1</v>
      </c>
      <c r="C874" s="4">
        <f t="shared" si="37"/>
        <v>-5.8422590068160085E-3</v>
      </c>
      <c r="D874" s="4">
        <f t="shared" si="38"/>
        <v>-1.2572533849129708E-2</v>
      </c>
    </row>
    <row r="875" spans="1:4" x14ac:dyDescent="0.25">
      <c r="A875" s="3">
        <v>31321</v>
      </c>
      <c r="B875" s="2">
        <v>102.9</v>
      </c>
      <c r="C875" s="4">
        <f t="shared" si="37"/>
        <v>7.8354554358472939E-3</v>
      </c>
      <c r="D875" s="4">
        <f t="shared" si="38"/>
        <v>-4.8355899419729731E-3</v>
      </c>
    </row>
    <row r="876" spans="1:4" x14ac:dyDescent="0.25">
      <c r="A876" s="3">
        <v>31352</v>
      </c>
      <c r="B876" s="2">
        <v>103.4</v>
      </c>
      <c r="C876" s="4">
        <f t="shared" si="37"/>
        <v>4.8590864917394949E-3</v>
      </c>
      <c r="D876" s="4">
        <f t="shared" si="38"/>
        <v>-2.8929604628736838E-3</v>
      </c>
    </row>
    <row r="877" spans="1:4" x14ac:dyDescent="0.25">
      <c r="A877" s="3">
        <v>31382</v>
      </c>
      <c r="B877" s="2">
        <v>103.6</v>
      </c>
      <c r="C877" s="4">
        <f t="shared" si="37"/>
        <v>1.9342359767891004E-3</v>
      </c>
      <c r="D877" s="4">
        <f t="shared" si="38"/>
        <v>9.6618357487909812E-4</v>
      </c>
    </row>
    <row r="878" spans="1:4" x14ac:dyDescent="0.25">
      <c r="A878" s="3">
        <v>31413</v>
      </c>
      <c r="B878" s="2">
        <v>103.2</v>
      </c>
      <c r="C878" s="4">
        <f t="shared" si="37"/>
        <v>-3.8610038610037423E-3</v>
      </c>
      <c r="D878" s="4">
        <f t="shared" si="38"/>
        <v>-1.9342359767892114E-3</v>
      </c>
    </row>
    <row r="879" spans="1:4" x14ac:dyDescent="0.25">
      <c r="A879" s="3">
        <v>31444</v>
      </c>
      <c r="B879" s="2">
        <v>101.7</v>
      </c>
      <c r="C879" s="4">
        <f t="shared" si="37"/>
        <v>-1.4534883720930258E-2</v>
      </c>
      <c r="D879" s="4">
        <f t="shared" si="38"/>
        <v>-1.5488867376573068E-2</v>
      </c>
    </row>
    <row r="880" spans="1:4" x14ac:dyDescent="0.25">
      <c r="A880" s="3">
        <v>31472</v>
      </c>
      <c r="B880" s="2">
        <v>100.3</v>
      </c>
      <c r="C880" s="4">
        <f t="shared" si="37"/>
        <v>-1.3765978367748288E-2</v>
      </c>
      <c r="D880" s="4">
        <f t="shared" si="38"/>
        <v>-2.7158098933074637E-2</v>
      </c>
    </row>
    <row r="881" spans="1:4" x14ac:dyDescent="0.25">
      <c r="A881" s="3">
        <v>31503</v>
      </c>
      <c r="B881" s="2">
        <v>99.6</v>
      </c>
      <c r="C881" s="4">
        <f t="shared" si="37"/>
        <v>-6.9790628115653508E-3</v>
      </c>
      <c r="D881" s="4">
        <f t="shared" si="38"/>
        <v>-3.5818005808325282E-2</v>
      </c>
    </row>
    <row r="882" spans="1:4" x14ac:dyDescent="0.25">
      <c r="A882" s="3">
        <v>31533</v>
      </c>
      <c r="B882" s="2">
        <v>100</v>
      </c>
      <c r="C882" s="4">
        <f t="shared" si="37"/>
        <v>4.0160642570281624E-3</v>
      </c>
      <c r="D882" s="4">
        <f t="shared" si="38"/>
        <v>-3.3816425120772986E-2</v>
      </c>
    </row>
    <row r="883" spans="1:4" x14ac:dyDescent="0.25">
      <c r="A883" s="3">
        <v>31564</v>
      </c>
      <c r="B883" s="2">
        <v>99.9</v>
      </c>
      <c r="C883" s="4">
        <f t="shared" si="37"/>
        <v>-9.9999999999988987E-4</v>
      </c>
      <c r="D883" s="4">
        <f t="shared" si="38"/>
        <v>-3.2913843175217727E-2</v>
      </c>
    </row>
    <row r="884" spans="1:4" x14ac:dyDescent="0.25">
      <c r="A884" s="3">
        <v>31594</v>
      </c>
      <c r="B884" s="2">
        <v>99.4</v>
      </c>
      <c r="C884" s="4">
        <f t="shared" si="37"/>
        <v>-5.0050050050050032E-3</v>
      </c>
      <c r="D884" s="4">
        <f t="shared" si="38"/>
        <v>-3.6821705426356544E-2</v>
      </c>
    </row>
    <row r="885" spans="1:4" x14ac:dyDescent="0.25">
      <c r="A885" s="3">
        <v>31625</v>
      </c>
      <c r="B885" s="2">
        <v>99.3</v>
      </c>
      <c r="C885" s="4">
        <f t="shared" si="37"/>
        <v>-1.006036217303885E-3</v>
      </c>
      <c r="D885" s="4">
        <f t="shared" si="38"/>
        <v>-3.3106134371957197E-2</v>
      </c>
    </row>
    <row r="886" spans="1:4" x14ac:dyDescent="0.25">
      <c r="A886" s="3">
        <v>31656</v>
      </c>
      <c r="B886" s="2">
        <v>99.4</v>
      </c>
      <c r="C886" s="4">
        <f t="shared" si="37"/>
        <v>1.0070493454179541E-3</v>
      </c>
      <c r="D886" s="4">
        <f t="shared" si="38"/>
        <v>-2.6444662095984173E-2</v>
      </c>
    </row>
    <row r="887" spans="1:4" x14ac:dyDescent="0.25">
      <c r="A887" s="3">
        <v>31686</v>
      </c>
      <c r="B887" s="2">
        <v>99.7</v>
      </c>
      <c r="C887" s="4">
        <f t="shared" si="37"/>
        <v>3.0181086519114331E-3</v>
      </c>
      <c r="D887" s="4">
        <f t="shared" si="38"/>
        <v>-3.1098153547133189E-2</v>
      </c>
    </row>
    <row r="888" spans="1:4" x14ac:dyDescent="0.25">
      <c r="A888" s="3">
        <v>31717</v>
      </c>
      <c r="B888" s="2">
        <v>99.8</v>
      </c>
      <c r="C888" s="4">
        <f t="shared" si="37"/>
        <v>1.0030090270811698E-3</v>
      </c>
      <c r="D888" s="4">
        <f t="shared" si="38"/>
        <v>-3.481624758220514E-2</v>
      </c>
    </row>
    <row r="889" spans="1:4" x14ac:dyDescent="0.25">
      <c r="A889" s="3">
        <v>31747</v>
      </c>
      <c r="B889" s="2">
        <v>99.7</v>
      </c>
      <c r="C889" s="4">
        <f t="shared" si="37"/>
        <v>-1.0020040080159776E-3</v>
      </c>
      <c r="D889" s="4">
        <f t="shared" si="38"/>
        <v>-3.7644787644787514E-2</v>
      </c>
    </row>
    <row r="890" spans="1:4" x14ac:dyDescent="0.25">
      <c r="A890" s="3">
        <v>31778</v>
      </c>
      <c r="B890" s="2">
        <v>100.5</v>
      </c>
      <c r="C890" s="4">
        <f t="shared" si="37"/>
        <v>8.0240722166500245E-3</v>
      </c>
      <c r="D890" s="4">
        <f t="shared" si="38"/>
        <v>-2.6162790697674465E-2</v>
      </c>
    </row>
    <row r="891" spans="1:4" x14ac:dyDescent="0.25">
      <c r="A891" s="3">
        <v>31809</v>
      </c>
      <c r="B891">
        <v>101</v>
      </c>
      <c r="C891" s="4">
        <f t="shared" si="37"/>
        <v>4.9751243781095411E-3</v>
      </c>
      <c r="D891" s="4">
        <f t="shared" ref="D891:D954" si="39">B891/B879-1</f>
        <v>-6.8829891838741997E-3</v>
      </c>
    </row>
    <row r="892" spans="1:4" x14ac:dyDescent="0.25">
      <c r="A892" s="3">
        <v>31837</v>
      </c>
      <c r="B892">
        <v>101.2</v>
      </c>
      <c r="C892" s="4">
        <f t="shared" si="37"/>
        <v>1.980198019801982E-3</v>
      </c>
      <c r="D892" s="4">
        <f t="shared" si="39"/>
        <v>8.9730807577268479E-3</v>
      </c>
    </row>
    <row r="893" spans="1:4" x14ac:dyDescent="0.25">
      <c r="A893" s="3">
        <v>31868</v>
      </c>
      <c r="B893">
        <v>101.9</v>
      </c>
      <c r="C893" s="4">
        <f t="shared" si="37"/>
        <v>6.9169960474309011E-3</v>
      </c>
      <c r="D893" s="4">
        <f t="shared" si="39"/>
        <v>2.3092369477911712E-2</v>
      </c>
    </row>
    <row r="894" spans="1:4" x14ac:dyDescent="0.25">
      <c r="A894" s="3">
        <v>31898</v>
      </c>
      <c r="B894">
        <v>102.6</v>
      </c>
      <c r="C894" s="4">
        <f t="shared" si="37"/>
        <v>6.8694798822372949E-3</v>
      </c>
      <c r="D894" s="4">
        <f t="shared" si="39"/>
        <v>2.6000000000000023E-2</v>
      </c>
    </row>
    <row r="895" spans="1:4" x14ac:dyDescent="0.25">
      <c r="A895" s="3">
        <v>31929</v>
      </c>
      <c r="B895">
        <v>103</v>
      </c>
      <c r="C895" s="4">
        <f t="shared" si="37"/>
        <v>3.8986354775829568E-3</v>
      </c>
      <c r="D895" s="4">
        <f t="shared" si="39"/>
        <v>3.1031031031030887E-2</v>
      </c>
    </row>
    <row r="896" spans="1:4" x14ac:dyDescent="0.25">
      <c r="A896" s="3">
        <v>31959</v>
      </c>
      <c r="B896">
        <v>103.5</v>
      </c>
      <c r="C896" s="4">
        <f t="shared" si="37"/>
        <v>4.8543689320388328E-3</v>
      </c>
      <c r="D896" s="4">
        <f t="shared" si="39"/>
        <v>4.1247484909456622E-2</v>
      </c>
    </row>
    <row r="897" spans="1:4" x14ac:dyDescent="0.25">
      <c r="A897" s="3">
        <v>31990</v>
      </c>
      <c r="B897">
        <v>103.8</v>
      </c>
      <c r="C897" s="4">
        <f t="shared" si="37"/>
        <v>2.8985507246377384E-3</v>
      </c>
      <c r="D897" s="4">
        <f t="shared" si="39"/>
        <v>4.5317220543806602E-2</v>
      </c>
    </row>
    <row r="898" spans="1:4" x14ac:dyDescent="0.25">
      <c r="A898" s="3">
        <v>32021</v>
      </c>
      <c r="B898">
        <v>103.7</v>
      </c>
      <c r="C898" s="4">
        <f t="shared" si="37"/>
        <v>-9.6339113680143917E-4</v>
      </c>
      <c r="D898" s="4">
        <f t="shared" si="39"/>
        <v>4.3259557344064392E-2</v>
      </c>
    </row>
    <row r="899" spans="1:4" x14ac:dyDescent="0.25">
      <c r="A899" s="3">
        <v>32051</v>
      </c>
      <c r="B899">
        <v>104.1</v>
      </c>
      <c r="C899" s="4">
        <f t="shared" si="37"/>
        <v>3.8572806171648377E-3</v>
      </c>
      <c r="D899" s="4">
        <f t="shared" si="39"/>
        <v>4.4132397191574579E-2</v>
      </c>
    </row>
    <row r="900" spans="1:4" x14ac:dyDescent="0.25">
      <c r="A900" s="3">
        <v>32082</v>
      </c>
      <c r="B900">
        <v>104.2</v>
      </c>
      <c r="C900" s="4">
        <f t="shared" ref="C900:C963" si="40">B900/B899-1</f>
        <v>9.6061479346798428E-4</v>
      </c>
      <c r="D900" s="4">
        <f t="shared" si="39"/>
        <v>4.4088176352705455E-2</v>
      </c>
    </row>
    <row r="901" spans="1:4" x14ac:dyDescent="0.25">
      <c r="A901" s="3">
        <v>32112</v>
      </c>
      <c r="B901">
        <v>104.2</v>
      </c>
      <c r="C901" s="4">
        <f t="shared" si="40"/>
        <v>0</v>
      </c>
      <c r="D901" s="4">
        <f t="shared" si="39"/>
        <v>4.5135406218655971E-2</v>
      </c>
    </row>
    <row r="902" spans="1:4" x14ac:dyDescent="0.25">
      <c r="A902" s="3">
        <v>32143</v>
      </c>
      <c r="B902">
        <v>104.6</v>
      </c>
      <c r="C902" s="4">
        <f t="shared" si="40"/>
        <v>3.8387715930900956E-3</v>
      </c>
      <c r="D902" s="4">
        <f t="shared" si="39"/>
        <v>4.0796019900497527E-2</v>
      </c>
    </row>
    <row r="903" spans="1:4" x14ac:dyDescent="0.25">
      <c r="A903" s="3">
        <v>32174</v>
      </c>
      <c r="B903">
        <v>104.8</v>
      </c>
      <c r="C903" s="4">
        <f t="shared" si="40"/>
        <v>1.9120458891013214E-3</v>
      </c>
      <c r="D903" s="4">
        <f t="shared" si="39"/>
        <v>3.7623762376237657E-2</v>
      </c>
    </row>
    <row r="904" spans="1:4" x14ac:dyDescent="0.25">
      <c r="A904" s="3">
        <v>32203</v>
      </c>
      <c r="B904">
        <v>104.9</v>
      </c>
      <c r="C904" s="4">
        <f t="shared" si="40"/>
        <v>9.5419847328259699E-4</v>
      </c>
      <c r="D904" s="4">
        <f t="shared" si="39"/>
        <v>3.6561264822134509E-2</v>
      </c>
    </row>
    <row r="905" spans="1:4" x14ac:dyDescent="0.25">
      <c r="A905" s="3">
        <v>32234</v>
      </c>
      <c r="B905">
        <v>105.8</v>
      </c>
      <c r="C905" s="4">
        <f t="shared" si="40"/>
        <v>8.5795996186843748E-3</v>
      </c>
      <c r="D905" s="4">
        <f t="shared" si="39"/>
        <v>3.8272816486751626E-2</v>
      </c>
    </row>
    <row r="906" spans="1:4" x14ac:dyDescent="0.25">
      <c r="A906" s="3">
        <v>32264</v>
      </c>
      <c r="B906">
        <v>106.5</v>
      </c>
      <c r="C906" s="4">
        <f t="shared" si="40"/>
        <v>6.6162570888468331E-3</v>
      </c>
      <c r="D906" s="4">
        <f t="shared" si="39"/>
        <v>3.8011695906432719E-2</v>
      </c>
    </row>
    <row r="907" spans="1:4" x14ac:dyDescent="0.25">
      <c r="A907" s="3">
        <v>32295</v>
      </c>
      <c r="B907">
        <v>107.2</v>
      </c>
      <c r="C907" s="4">
        <f t="shared" si="40"/>
        <v>6.5727699530515604E-3</v>
      </c>
      <c r="D907" s="4">
        <f t="shared" si="39"/>
        <v>4.0776699029126284E-2</v>
      </c>
    </row>
    <row r="908" spans="1:4" x14ac:dyDescent="0.25">
      <c r="A908" s="3">
        <v>32325</v>
      </c>
      <c r="B908">
        <v>107.9</v>
      </c>
      <c r="C908" s="4">
        <f t="shared" si="40"/>
        <v>6.5298507462687727E-3</v>
      </c>
      <c r="D908" s="4">
        <f t="shared" si="39"/>
        <v>4.251207729468609E-2</v>
      </c>
    </row>
    <row r="909" spans="1:4" x14ac:dyDescent="0.25">
      <c r="A909" s="3">
        <v>32356</v>
      </c>
      <c r="B909">
        <v>108</v>
      </c>
      <c r="C909" s="4">
        <f t="shared" si="40"/>
        <v>9.26784059314123E-4</v>
      </c>
      <c r="D909" s="4">
        <f t="shared" si="39"/>
        <v>4.0462427745664664E-2</v>
      </c>
    </row>
    <row r="910" spans="1:4" x14ac:dyDescent="0.25">
      <c r="A910" s="3">
        <v>32387</v>
      </c>
      <c r="B910">
        <v>108.1</v>
      </c>
      <c r="C910" s="4">
        <f t="shared" si="40"/>
        <v>9.2592592592577461E-4</v>
      </c>
      <c r="D910" s="4">
        <f t="shared" si="39"/>
        <v>4.2430086788813881E-2</v>
      </c>
    </row>
    <row r="911" spans="1:4" x14ac:dyDescent="0.25">
      <c r="A911" s="3">
        <v>32417</v>
      </c>
      <c r="B911">
        <v>108.2</v>
      </c>
      <c r="C911" s="4">
        <f t="shared" si="40"/>
        <v>9.2506938020364693E-4</v>
      </c>
      <c r="D911" s="4">
        <f t="shared" si="39"/>
        <v>3.9385206532180694E-2</v>
      </c>
    </row>
    <row r="912" spans="1:4" x14ac:dyDescent="0.25">
      <c r="A912" s="3">
        <v>32448</v>
      </c>
      <c r="B912">
        <v>108.3</v>
      </c>
      <c r="C912" s="4">
        <f t="shared" si="40"/>
        <v>9.242144177448175E-4</v>
      </c>
      <c r="D912" s="4">
        <f t="shared" si="39"/>
        <v>3.9347408829174535E-2</v>
      </c>
    </row>
    <row r="913" spans="1:4" x14ac:dyDescent="0.25">
      <c r="A913" s="3">
        <v>32478</v>
      </c>
      <c r="B913">
        <v>109</v>
      </c>
      <c r="C913" s="4">
        <f t="shared" si="40"/>
        <v>6.4635272391504461E-3</v>
      </c>
      <c r="D913" s="4">
        <f t="shared" si="39"/>
        <v>4.606525911708248E-2</v>
      </c>
    </row>
    <row r="914" spans="1:4" x14ac:dyDescent="0.25">
      <c r="A914" s="3">
        <v>32509</v>
      </c>
      <c r="B914">
        <v>110.5</v>
      </c>
      <c r="C914" s="4">
        <f t="shared" si="40"/>
        <v>1.3761467889908285E-2</v>
      </c>
      <c r="D914" s="4">
        <f t="shared" si="39"/>
        <v>5.6405353728489649E-2</v>
      </c>
    </row>
    <row r="915" spans="1:4" x14ac:dyDescent="0.25">
      <c r="A915" s="3">
        <v>32540</v>
      </c>
      <c r="B915">
        <v>110.8</v>
      </c>
      <c r="C915" s="4">
        <f t="shared" si="40"/>
        <v>2.7149321266968229E-3</v>
      </c>
      <c r="D915" s="4">
        <f t="shared" si="39"/>
        <v>5.7251908396946494E-2</v>
      </c>
    </row>
    <row r="916" spans="1:4" x14ac:dyDescent="0.25">
      <c r="A916" s="3">
        <v>32568</v>
      </c>
      <c r="B916">
        <v>111.5</v>
      </c>
      <c r="C916" s="4">
        <f t="shared" si="40"/>
        <v>6.3176895306860104E-3</v>
      </c>
      <c r="D916" s="4">
        <f t="shared" si="39"/>
        <v>6.2917063870352674E-2</v>
      </c>
    </row>
    <row r="917" spans="1:4" x14ac:dyDescent="0.25">
      <c r="A917" s="3">
        <v>32599</v>
      </c>
      <c r="B917">
        <v>112.3</v>
      </c>
      <c r="C917" s="4">
        <f t="shared" si="40"/>
        <v>7.1748878923767467E-3</v>
      </c>
      <c r="D917" s="4">
        <f t="shared" si="39"/>
        <v>6.1436672967863926E-2</v>
      </c>
    </row>
    <row r="918" spans="1:4" x14ac:dyDescent="0.25">
      <c r="A918" s="3">
        <v>32629</v>
      </c>
      <c r="B918">
        <v>113.2</v>
      </c>
      <c r="C918" s="4">
        <f t="shared" si="40"/>
        <v>8.0142475512021694E-3</v>
      </c>
      <c r="D918" s="4">
        <f t="shared" si="39"/>
        <v>6.2910798122065792E-2</v>
      </c>
    </row>
    <row r="919" spans="1:4" x14ac:dyDescent="0.25">
      <c r="A919" s="3">
        <v>32660</v>
      </c>
      <c r="B919">
        <v>112.9</v>
      </c>
      <c r="C919" s="4">
        <f t="shared" si="40"/>
        <v>-2.6501766784452485E-3</v>
      </c>
      <c r="D919" s="4">
        <f t="shared" si="39"/>
        <v>5.3171641791044832E-2</v>
      </c>
    </row>
    <row r="920" spans="1:4" x14ac:dyDescent="0.25">
      <c r="A920" s="3">
        <v>32690</v>
      </c>
      <c r="B920">
        <v>112.8</v>
      </c>
      <c r="C920" s="4">
        <f t="shared" si="40"/>
        <v>-8.8573959255988655E-4</v>
      </c>
      <c r="D920" s="4">
        <f t="shared" si="39"/>
        <v>4.5412418906394691E-2</v>
      </c>
    </row>
    <row r="921" spans="1:4" x14ac:dyDescent="0.25">
      <c r="A921" s="3">
        <v>32721</v>
      </c>
      <c r="B921">
        <v>112</v>
      </c>
      <c r="C921" s="4">
        <f t="shared" si="40"/>
        <v>-7.0921985815602939E-3</v>
      </c>
      <c r="D921" s="4">
        <f t="shared" si="39"/>
        <v>3.7037037037036979E-2</v>
      </c>
    </row>
    <row r="922" spans="1:4" x14ac:dyDescent="0.25">
      <c r="A922" s="3">
        <v>32752</v>
      </c>
      <c r="B922">
        <v>112.4</v>
      </c>
      <c r="C922" s="4">
        <f t="shared" si="40"/>
        <v>3.5714285714285587E-3</v>
      </c>
      <c r="D922" s="4">
        <f t="shared" si="39"/>
        <v>3.9777983348751267E-2</v>
      </c>
    </row>
    <row r="923" spans="1:4" x14ac:dyDescent="0.25">
      <c r="A923" s="3">
        <v>32782</v>
      </c>
      <c r="B923">
        <v>112.8</v>
      </c>
      <c r="C923" s="4">
        <f t="shared" si="40"/>
        <v>3.5587188612098419E-3</v>
      </c>
      <c r="D923" s="4">
        <f t="shared" si="39"/>
        <v>4.2513863216266046E-2</v>
      </c>
    </row>
    <row r="924" spans="1:4" x14ac:dyDescent="0.25">
      <c r="A924" s="3">
        <v>32813</v>
      </c>
      <c r="B924">
        <v>112.7</v>
      </c>
      <c r="C924" s="4">
        <f t="shared" si="40"/>
        <v>-8.8652482269502286E-4</v>
      </c>
      <c r="D924" s="4">
        <f t="shared" si="39"/>
        <v>4.062788550323182E-2</v>
      </c>
    </row>
    <row r="925" spans="1:4" x14ac:dyDescent="0.25">
      <c r="A925" s="3">
        <v>32843</v>
      </c>
      <c r="B925">
        <v>113</v>
      </c>
      <c r="C925" s="4">
        <f t="shared" si="40"/>
        <v>2.6619343389528982E-3</v>
      </c>
      <c r="D925" s="4">
        <f t="shared" si="39"/>
        <v>3.669724770642202E-2</v>
      </c>
    </row>
    <row r="926" spans="1:4" x14ac:dyDescent="0.25">
      <c r="A926" s="3">
        <v>32874</v>
      </c>
      <c r="B926">
        <v>114.9</v>
      </c>
      <c r="C926" s="4">
        <f t="shared" si="40"/>
        <v>1.6814159292035447E-2</v>
      </c>
      <c r="D926" s="4">
        <f t="shared" si="39"/>
        <v>3.9819004524886958E-2</v>
      </c>
    </row>
    <row r="927" spans="1:4" x14ac:dyDescent="0.25">
      <c r="A927" s="3">
        <v>32905</v>
      </c>
      <c r="B927">
        <v>114.4</v>
      </c>
      <c r="C927" s="4">
        <f t="shared" si="40"/>
        <v>-4.3516100957353698E-3</v>
      </c>
      <c r="D927" s="4">
        <f t="shared" si="39"/>
        <v>3.2490974729241895E-2</v>
      </c>
    </row>
    <row r="928" spans="1:4" x14ac:dyDescent="0.25">
      <c r="A928" s="3">
        <v>32933</v>
      </c>
      <c r="B928">
        <v>114.2</v>
      </c>
      <c r="C928" s="4">
        <f t="shared" si="40"/>
        <v>-1.7482517482517723E-3</v>
      </c>
      <c r="D928" s="4">
        <f t="shared" si="39"/>
        <v>2.4215246636771326E-2</v>
      </c>
    </row>
    <row r="929" spans="1:4" x14ac:dyDescent="0.25">
      <c r="A929" s="3">
        <v>32964</v>
      </c>
      <c r="B929">
        <v>114.1</v>
      </c>
      <c r="C929" s="4">
        <f t="shared" si="40"/>
        <v>-8.756567425569628E-4</v>
      </c>
      <c r="D929" s="4">
        <f t="shared" si="39"/>
        <v>1.6028495102404339E-2</v>
      </c>
    </row>
    <row r="930" spans="1:4" x14ac:dyDescent="0.25">
      <c r="A930" s="3">
        <v>32994</v>
      </c>
      <c r="B930">
        <v>114.6</v>
      </c>
      <c r="C930" s="4">
        <f t="shared" si="40"/>
        <v>4.382120946538226E-3</v>
      </c>
      <c r="D930" s="4">
        <f t="shared" si="39"/>
        <v>1.2367491166077604E-2</v>
      </c>
    </row>
    <row r="931" spans="1:4" x14ac:dyDescent="0.25">
      <c r="A931" s="3">
        <v>33025</v>
      </c>
      <c r="B931">
        <v>114.3</v>
      </c>
      <c r="C931" s="4">
        <f t="shared" si="40"/>
        <v>-2.6178010471203939E-3</v>
      </c>
      <c r="D931" s="4">
        <f t="shared" si="39"/>
        <v>1.2400354295836857E-2</v>
      </c>
    </row>
    <row r="932" spans="1:4" x14ac:dyDescent="0.25">
      <c r="A932" s="3">
        <v>33055</v>
      </c>
      <c r="B932">
        <v>114.5</v>
      </c>
      <c r="C932" s="4">
        <f t="shared" si="40"/>
        <v>1.7497812773403787E-3</v>
      </c>
      <c r="D932" s="4">
        <f t="shared" si="39"/>
        <v>1.5070921985815611E-2</v>
      </c>
    </row>
    <row r="933" spans="1:4" x14ac:dyDescent="0.25">
      <c r="A933" s="3">
        <v>33086</v>
      </c>
      <c r="B933">
        <v>116.5</v>
      </c>
      <c r="C933" s="4">
        <f t="shared" si="40"/>
        <v>1.7467248908296984E-2</v>
      </c>
      <c r="D933" s="4">
        <f t="shared" si="39"/>
        <v>4.0178571428571397E-2</v>
      </c>
    </row>
    <row r="934" spans="1:4" x14ac:dyDescent="0.25">
      <c r="A934" s="3">
        <v>33117</v>
      </c>
      <c r="B934">
        <v>118.4</v>
      </c>
      <c r="C934" s="4">
        <f t="shared" si="40"/>
        <v>1.6309012875536544E-2</v>
      </c>
      <c r="D934" s="4">
        <f t="shared" si="39"/>
        <v>5.3380782918149405E-2</v>
      </c>
    </row>
    <row r="935" spans="1:4" x14ac:dyDescent="0.25">
      <c r="A935" s="3">
        <v>33147</v>
      </c>
      <c r="B935">
        <v>120.8</v>
      </c>
      <c r="C935" s="4">
        <f t="shared" si="40"/>
        <v>2.0270270270270174E-2</v>
      </c>
      <c r="D935" s="4">
        <f t="shared" si="39"/>
        <v>7.0921985815602939E-2</v>
      </c>
    </row>
    <row r="936" spans="1:4" x14ac:dyDescent="0.25">
      <c r="A936" s="3">
        <v>33178</v>
      </c>
      <c r="B936">
        <v>120.1</v>
      </c>
      <c r="C936" s="4">
        <f t="shared" si="40"/>
        <v>-5.7947019867550242E-3</v>
      </c>
      <c r="D936" s="4">
        <f t="shared" si="39"/>
        <v>6.5661047027506525E-2</v>
      </c>
    </row>
    <row r="937" spans="1:4" x14ac:dyDescent="0.25">
      <c r="A937" s="3">
        <v>33208</v>
      </c>
      <c r="B937">
        <v>118.7</v>
      </c>
      <c r="C937" s="4">
        <f t="shared" si="40"/>
        <v>-1.1656952539550347E-2</v>
      </c>
      <c r="D937" s="4">
        <f t="shared" si="39"/>
        <v>5.0442477876106118E-2</v>
      </c>
    </row>
    <row r="938" spans="1:4" x14ac:dyDescent="0.25">
      <c r="A938" s="3">
        <v>33239</v>
      </c>
      <c r="B938">
        <v>119</v>
      </c>
      <c r="C938" s="4">
        <f t="shared" si="40"/>
        <v>2.5273799494522908E-3</v>
      </c>
      <c r="D938" s="4">
        <f t="shared" si="39"/>
        <v>3.5683202785030455E-2</v>
      </c>
    </row>
    <row r="939" spans="1:4" x14ac:dyDescent="0.25">
      <c r="A939" s="3">
        <v>33270</v>
      </c>
      <c r="B939">
        <v>117.2</v>
      </c>
      <c r="C939" s="4">
        <f t="shared" si="40"/>
        <v>-1.5126050420168013E-2</v>
      </c>
      <c r="D939" s="4">
        <f t="shared" si="39"/>
        <v>2.4475524475524368E-2</v>
      </c>
    </row>
    <row r="940" spans="1:4" x14ac:dyDescent="0.25">
      <c r="A940" s="3">
        <v>33298</v>
      </c>
      <c r="B940">
        <v>116.2</v>
      </c>
      <c r="C940" s="4">
        <f t="shared" si="40"/>
        <v>-8.5324232081911422E-3</v>
      </c>
      <c r="D940" s="4">
        <f t="shared" si="39"/>
        <v>1.7513134851138368E-2</v>
      </c>
    </row>
    <row r="941" spans="1:4" x14ac:dyDescent="0.25">
      <c r="A941" s="3">
        <v>33329</v>
      </c>
      <c r="B941">
        <v>116</v>
      </c>
      <c r="C941" s="4">
        <f t="shared" si="40"/>
        <v>-1.7211703958691649E-3</v>
      </c>
      <c r="D941" s="4">
        <f t="shared" si="39"/>
        <v>1.6652059596844904E-2</v>
      </c>
    </row>
    <row r="942" spans="1:4" x14ac:dyDescent="0.25">
      <c r="A942" s="3">
        <v>33359</v>
      </c>
      <c r="B942">
        <v>116.5</v>
      </c>
      <c r="C942" s="4">
        <f t="shared" si="40"/>
        <v>4.3103448275862988E-3</v>
      </c>
      <c r="D942" s="4">
        <f t="shared" si="39"/>
        <v>1.6579406631762605E-2</v>
      </c>
    </row>
    <row r="943" spans="1:4" x14ac:dyDescent="0.25">
      <c r="A943" s="3">
        <v>33390</v>
      </c>
      <c r="B943">
        <v>116.4</v>
      </c>
      <c r="C943" s="4">
        <f t="shared" si="40"/>
        <v>-8.5836909871239708E-4</v>
      </c>
      <c r="D943" s="4">
        <f t="shared" si="39"/>
        <v>1.8372703412073532E-2</v>
      </c>
    </row>
    <row r="944" spans="1:4" x14ac:dyDescent="0.25">
      <c r="A944" s="3">
        <v>33420</v>
      </c>
      <c r="B944">
        <v>116.1</v>
      </c>
      <c r="C944" s="4">
        <f t="shared" si="40"/>
        <v>-2.5773195876289678E-3</v>
      </c>
      <c r="D944" s="4">
        <f t="shared" si="39"/>
        <v>1.3973799126637543E-2</v>
      </c>
    </row>
    <row r="945" spans="1:4" x14ac:dyDescent="0.25">
      <c r="A945" s="3">
        <v>33451</v>
      </c>
      <c r="B945">
        <v>116.2</v>
      </c>
      <c r="C945" s="4">
        <f t="shared" si="40"/>
        <v>8.6132644272196579E-4</v>
      </c>
      <c r="D945" s="4">
        <f t="shared" si="39"/>
        <v>-2.5751072961373023E-3</v>
      </c>
    </row>
    <row r="946" spans="1:4" x14ac:dyDescent="0.25">
      <c r="A946" s="3">
        <v>33482</v>
      </c>
      <c r="B946">
        <v>116.1</v>
      </c>
      <c r="C946" s="4">
        <f t="shared" si="40"/>
        <v>-8.6058519793463795E-4</v>
      </c>
      <c r="D946" s="4">
        <f t="shared" si="39"/>
        <v>-1.9425675675675769E-2</v>
      </c>
    </row>
    <row r="947" spans="1:4" x14ac:dyDescent="0.25">
      <c r="A947" s="3">
        <v>33512</v>
      </c>
      <c r="B947">
        <v>116.4</v>
      </c>
      <c r="C947" s="4">
        <f t="shared" si="40"/>
        <v>2.5839793281654533E-3</v>
      </c>
      <c r="D947" s="4">
        <f t="shared" si="39"/>
        <v>-3.6423841059602613E-2</v>
      </c>
    </row>
    <row r="948" spans="1:4" x14ac:dyDescent="0.25">
      <c r="A948" s="3">
        <v>33543</v>
      </c>
      <c r="B948">
        <v>116.4</v>
      </c>
      <c r="C948" s="4">
        <f t="shared" si="40"/>
        <v>0</v>
      </c>
      <c r="D948" s="4">
        <f t="shared" si="39"/>
        <v>-3.0807660283097338E-2</v>
      </c>
    </row>
    <row r="949" spans="1:4" x14ac:dyDescent="0.25">
      <c r="A949" s="3">
        <v>33573</v>
      </c>
      <c r="B949">
        <v>115.9</v>
      </c>
      <c r="C949" s="4">
        <f t="shared" si="40"/>
        <v>-4.2955326460480947E-3</v>
      </c>
      <c r="D949" s="4">
        <f t="shared" si="39"/>
        <v>-2.3588879528222417E-2</v>
      </c>
    </row>
    <row r="950" spans="1:4" x14ac:dyDescent="0.25">
      <c r="A950" s="3">
        <v>33604</v>
      </c>
      <c r="B950">
        <v>115.6</v>
      </c>
      <c r="C950" s="4">
        <f t="shared" si="40"/>
        <v>-2.5884383088871088E-3</v>
      </c>
      <c r="D950" s="4">
        <f t="shared" si="39"/>
        <v>-2.8571428571428581E-2</v>
      </c>
    </row>
    <row r="951" spans="1:4" x14ac:dyDescent="0.25">
      <c r="A951" s="3">
        <v>33635</v>
      </c>
      <c r="B951">
        <v>116</v>
      </c>
      <c r="C951" s="4">
        <f t="shared" si="40"/>
        <v>3.4602076124568004E-3</v>
      </c>
      <c r="D951" s="4">
        <f t="shared" si="39"/>
        <v>-1.0238907849829393E-2</v>
      </c>
    </row>
    <row r="952" spans="1:4" x14ac:dyDescent="0.25">
      <c r="A952" s="3">
        <v>33664</v>
      </c>
      <c r="B952">
        <v>116.1</v>
      </c>
      <c r="C952" s="4">
        <f t="shared" si="40"/>
        <v>8.6206896551721535E-4</v>
      </c>
      <c r="D952" s="4">
        <f t="shared" si="39"/>
        <v>-8.6058519793463795E-4</v>
      </c>
    </row>
    <row r="953" spans="1:4" x14ac:dyDescent="0.25">
      <c r="A953" s="3">
        <v>33695</v>
      </c>
      <c r="B953">
        <v>116.3</v>
      </c>
      <c r="C953" s="4">
        <f t="shared" si="40"/>
        <v>1.7226528854437095E-3</v>
      </c>
      <c r="D953" s="4">
        <f t="shared" si="39"/>
        <v>2.586206896551646E-3</v>
      </c>
    </row>
    <row r="954" spans="1:4" x14ac:dyDescent="0.25">
      <c r="A954" s="3">
        <v>33725</v>
      </c>
      <c r="B954">
        <v>117.2</v>
      </c>
      <c r="C954" s="4">
        <f t="shared" si="40"/>
        <v>7.7386070507308169E-3</v>
      </c>
      <c r="D954" s="4">
        <f t="shared" si="39"/>
        <v>6.0085836909871126E-3</v>
      </c>
    </row>
    <row r="955" spans="1:4" x14ac:dyDescent="0.25">
      <c r="A955" s="3">
        <v>33756</v>
      </c>
      <c r="B955">
        <v>118</v>
      </c>
      <c r="C955" s="4">
        <f t="shared" si="40"/>
        <v>6.8259385665527805E-3</v>
      </c>
      <c r="D955" s="4">
        <f t="shared" ref="D955:D1018" si="41">B955/B943-1</f>
        <v>1.3745704467353903E-2</v>
      </c>
    </row>
    <row r="956" spans="1:4" x14ac:dyDescent="0.25">
      <c r="A956" s="3">
        <v>33786</v>
      </c>
      <c r="B956">
        <v>117.9</v>
      </c>
      <c r="C956" s="4">
        <f t="shared" si="40"/>
        <v>-8.474576271185752E-4</v>
      </c>
      <c r="D956" s="4">
        <f t="shared" si="41"/>
        <v>1.5503875968992276E-2</v>
      </c>
    </row>
    <row r="957" spans="1:4" x14ac:dyDescent="0.25">
      <c r="A957" s="3">
        <v>33817</v>
      </c>
      <c r="B957">
        <v>117.7</v>
      </c>
      <c r="C957" s="4">
        <f t="shared" si="40"/>
        <v>-1.6963528413910245E-3</v>
      </c>
      <c r="D957" s="4">
        <f t="shared" si="41"/>
        <v>1.2908777969018903E-2</v>
      </c>
    </row>
    <row r="958" spans="1:4" x14ac:dyDescent="0.25">
      <c r="A958" s="3">
        <v>33848</v>
      </c>
      <c r="B958">
        <v>118</v>
      </c>
      <c r="C958" s="4">
        <f t="shared" si="40"/>
        <v>2.5488530161426048E-3</v>
      </c>
      <c r="D958" s="4">
        <f t="shared" si="41"/>
        <v>1.6365202411714019E-2</v>
      </c>
    </row>
    <row r="959" spans="1:4" x14ac:dyDescent="0.25">
      <c r="A959" s="3">
        <v>33878</v>
      </c>
      <c r="B959">
        <v>118.1</v>
      </c>
      <c r="C959" s="4">
        <f t="shared" si="40"/>
        <v>8.4745762711868622E-4</v>
      </c>
      <c r="D959" s="4">
        <f t="shared" si="41"/>
        <v>1.4604810996563522E-2</v>
      </c>
    </row>
    <row r="960" spans="1:4" x14ac:dyDescent="0.25">
      <c r="A960" s="3">
        <v>33909</v>
      </c>
      <c r="B960">
        <v>117.8</v>
      </c>
      <c r="C960" s="4">
        <f t="shared" si="40"/>
        <v>-2.5402201524131751E-3</v>
      </c>
      <c r="D960" s="4">
        <f t="shared" si="41"/>
        <v>1.2027491408934665E-2</v>
      </c>
    </row>
    <row r="961" spans="1:4" x14ac:dyDescent="0.25">
      <c r="A961" s="3">
        <v>33939</v>
      </c>
      <c r="B961">
        <v>117.6</v>
      </c>
      <c r="C961" s="4">
        <f t="shared" si="40"/>
        <v>-1.6977928692699651E-3</v>
      </c>
      <c r="D961" s="4">
        <f t="shared" si="41"/>
        <v>1.4667817083692691E-2</v>
      </c>
    </row>
    <row r="962" spans="1:4" x14ac:dyDescent="0.25">
      <c r="A962" s="3">
        <v>33970</v>
      </c>
      <c r="B962">
        <v>118</v>
      </c>
      <c r="C962" s="4">
        <f t="shared" si="40"/>
        <v>3.4013605442178019E-3</v>
      </c>
      <c r="D962" s="4">
        <f t="shared" si="41"/>
        <v>2.076124567474058E-2</v>
      </c>
    </row>
    <row r="963" spans="1:4" x14ac:dyDescent="0.25">
      <c r="A963" s="3">
        <v>34001</v>
      </c>
      <c r="B963">
        <v>118.4</v>
      </c>
      <c r="C963" s="4">
        <f t="shared" si="40"/>
        <v>3.3898305084745228E-3</v>
      </c>
      <c r="D963" s="4">
        <f t="shared" si="41"/>
        <v>2.0689655172413834E-2</v>
      </c>
    </row>
    <row r="964" spans="1:4" x14ac:dyDescent="0.25">
      <c r="A964" s="3">
        <v>34029</v>
      </c>
      <c r="B964">
        <v>118.7</v>
      </c>
      <c r="C964" s="4">
        <f t="shared" ref="C964:C1027" si="42">B964/B963-1</f>
        <v>2.5337837837837718E-3</v>
      </c>
      <c r="D964" s="4">
        <f t="shared" si="41"/>
        <v>2.239448751076667E-2</v>
      </c>
    </row>
    <row r="965" spans="1:4" x14ac:dyDescent="0.25">
      <c r="A965" s="3">
        <v>34060</v>
      </c>
      <c r="B965">
        <v>119.3</v>
      </c>
      <c r="C965" s="4">
        <f t="shared" si="42"/>
        <v>5.0547598989048037E-3</v>
      </c>
      <c r="D965" s="4">
        <f t="shared" si="41"/>
        <v>2.5795356835769612E-2</v>
      </c>
    </row>
    <row r="966" spans="1:4" x14ac:dyDescent="0.25">
      <c r="A966" s="3">
        <v>34090</v>
      </c>
      <c r="B966">
        <v>119.7</v>
      </c>
      <c r="C966" s="4">
        <f t="shared" si="42"/>
        <v>3.3528918692373733E-3</v>
      </c>
      <c r="D966" s="4">
        <f t="shared" si="41"/>
        <v>2.1331058020477744E-2</v>
      </c>
    </row>
    <row r="967" spans="1:4" x14ac:dyDescent="0.25">
      <c r="A967" s="3">
        <v>34121</v>
      </c>
      <c r="B967">
        <v>119.5</v>
      </c>
      <c r="C967" s="4">
        <f t="shared" si="42"/>
        <v>-1.6708437761069339E-3</v>
      </c>
      <c r="D967" s="4">
        <f t="shared" si="41"/>
        <v>1.2711864406779627E-2</v>
      </c>
    </row>
    <row r="968" spans="1:4" x14ac:dyDescent="0.25">
      <c r="A968" s="3">
        <v>34151</v>
      </c>
      <c r="B968">
        <v>119.2</v>
      </c>
      <c r="C968" s="4">
        <f t="shared" si="42"/>
        <v>-2.5104602510459539E-3</v>
      </c>
      <c r="D968" s="4">
        <f t="shared" si="41"/>
        <v>1.1026293469041493E-2</v>
      </c>
    </row>
    <row r="969" spans="1:4" x14ac:dyDescent="0.25">
      <c r="A969" s="3">
        <v>34182</v>
      </c>
      <c r="B969">
        <v>118.7</v>
      </c>
      <c r="C969" s="4">
        <f t="shared" si="42"/>
        <v>-4.1946308724831738E-3</v>
      </c>
      <c r="D969" s="4">
        <f t="shared" si="41"/>
        <v>8.4961767204758676E-3</v>
      </c>
    </row>
    <row r="970" spans="1:4" x14ac:dyDescent="0.25">
      <c r="A970" s="3">
        <v>34213</v>
      </c>
      <c r="B970">
        <v>118.7</v>
      </c>
      <c r="C970" s="4">
        <f t="shared" si="42"/>
        <v>0</v>
      </c>
      <c r="D970" s="4">
        <f t="shared" si="41"/>
        <v>5.9322033898305815E-3</v>
      </c>
    </row>
    <row r="971" spans="1:4" x14ac:dyDescent="0.25">
      <c r="A971" s="3">
        <v>34243</v>
      </c>
      <c r="B971">
        <v>119.1</v>
      </c>
      <c r="C971" s="4">
        <f t="shared" si="42"/>
        <v>3.3698399326032025E-3</v>
      </c>
      <c r="D971" s="4">
        <f t="shared" si="41"/>
        <v>8.4674005080440651E-3</v>
      </c>
    </row>
    <row r="972" spans="1:4" x14ac:dyDescent="0.25">
      <c r="A972" s="3">
        <v>34274</v>
      </c>
      <c r="B972">
        <v>119</v>
      </c>
      <c r="C972" s="4">
        <f t="shared" si="42"/>
        <v>-8.3963056255242918E-4</v>
      </c>
      <c r="D972" s="4">
        <f t="shared" si="41"/>
        <v>1.0186757215619791E-2</v>
      </c>
    </row>
    <row r="973" spans="1:4" x14ac:dyDescent="0.25">
      <c r="A973" s="3">
        <v>34304</v>
      </c>
      <c r="B973">
        <v>118.6</v>
      </c>
      <c r="C973" s="4">
        <f t="shared" si="42"/>
        <v>-3.3613445378152251E-3</v>
      </c>
      <c r="D973" s="4">
        <f t="shared" si="41"/>
        <v>8.5034013605442826E-3</v>
      </c>
    </row>
    <row r="974" spans="1:4" x14ac:dyDescent="0.25">
      <c r="A974" s="3">
        <v>34335</v>
      </c>
      <c r="B974">
        <v>119.1</v>
      </c>
      <c r="C974" s="4">
        <f t="shared" si="42"/>
        <v>4.2158516020236458E-3</v>
      </c>
      <c r="D974" s="4">
        <f t="shared" si="41"/>
        <v>9.3220338983051043E-3</v>
      </c>
    </row>
    <row r="975" spans="1:4" x14ac:dyDescent="0.25">
      <c r="A975" s="3">
        <v>34366</v>
      </c>
      <c r="B975">
        <v>119.3</v>
      </c>
      <c r="C975" s="4">
        <f t="shared" si="42"/>
        <v>1.6792611251050804E-3</v>
      </c>
      <c r="D975" s="4">
        <f t="shared" si="41"/>
        <v>7.6013513513513153E-3</v>
      </c>
    </row>
    <row r="976" spans="1:4" x14ac:dyDescent="0.25">
      <c r="A976" s="3">
        <v>34394</v>
      </c>
      <c r="B976">
        <v>119.7</v>
      </c>
      <c r="C976" s="4">
        <f t="shared" si="42"/>
        <v>3.3528918692373733E-3</v>
      </c>
      <c r="D976" s="4">
        <f t="shared" si="41"/>
        <v>8.4245998315080062E-3</v>
      </c>
    </row>
    <row r="977" spans="1:4" x14ac:dyDescent="0.25">
      <c r="A977" s="3">
        <v>34425</v>
      </c>
      <c r="B977">
        <v>119.7</v>
      </c>
      <c r="C977" s="4">
        <f t="shared" si="42"/>
        <v>0</v>
      </c>
      <c r="D977" s="4">
        <f t="shared" si="41"/>
        <v>3.3528918692373733E-3</v>
      </c>
    </row>
    <row r="978" spans="1:4" x14ac:dyDescent="0.25">
      <c r="A978" s="3">
        <v>34455</v>
      </c>
      <c r="B978">
        <v>119.9</v>
      </c>
      <c r="C978" s="4">
        <f t="shared" si="42"/>
        <v>1.6708437761070449E-3</v>
      </c>
      <c r="D978" s="4">
        <f t="shared" si="41"/>
        <v>1.6708437761070449E-3</v>
      </c>
    </row>
    <row r="979" spans="1:4" x14ac:dyDescent="0.25">
      <c r="A979" s="3">
        <v>34486</v>
      </c>
      <c r="B979">
        <v>120.5</v>
      </c>
      <c r="C979" s="4">
        <f t="shared" si="42"/>
        <v>5.0041701417846696E-3</v>
      </c>
      <c r="D979" s="4">
        <f t="shared" si="41"/>
        <v>8.3682008368199945E-3</v>
      </c>
    </row>
    <row r="980" spans="1:4" x14ac:dyDescent="0.25">
      <c r="A980" s="3">
        <v>34516</v>
      </c>
      <c r="B980">
        <v>120.7</v>
      </c>
      <c r="C980" s="4">
        <f t="shared" si="42"/>
        <v>1.6597510373443924E-3</v>
      </c>
      <c r="D980" s="4">
        <f t="shared" si="41"/>
        <v>1.2583892617449743E-2</v>
      </c>
    </row>
    <row r="981" spans="1:4" x14ac:dyDescent="0.25">
      <c r="A981" s="3">
        <v>34547</v>
      </c>
      <c r="B981">
        <v>121.2</v>
      </c>
      <c r="C981" s="4">
        <f t="shared" si="42"/>
        <v>4.1425020712511085E-3</v>
      </c>
      <c r="D981" s="4">
        <f t="shared" si="41"/>
        <v>2.1061499578769904E-2</v>
      </c>
    </row>
    <row r="982" spans="1:4" x14ac:dyDescent="0.25">
      <c r="A982" s="3">
        <v>34578</v>
      </c>
      <c r="B982">
        <v>121</v>
      </c>
      <c r="C982" s="4">
        <f t="shared" si="42"/>
        <v>-1.6501650165017256E-3</v>
      </c>
      <c r="D982" s="4">
        <f t="shared" si="41"/>
        <v>1.9376579612468303E-2</v>
      </c>
    </row>
    <row r="983" spans="1:4" x14ac:dyDescent="0.25">
      <c r="A983" s="3">
        <v>34608</v>
      </c>
      <c r="B983">
        <v>120.9</v>
      </c>
      <c r="C983" s="4">
        <f t="shared" si="42"/>
        <v>-8.2644628099171058E-4</v>
      </c>
      <c r="D983" s="4">
        <f t="shared" si="41"/>
        <v>1.5113350125944613E-2</v>
      </c>
    </row>
    <row r="984" spans="1:4" x14ac:dyDescent="0.25">
      <c r="A984" s="3">
        <v>34639</v>
      </c>
      <c r="B984">
        <v>121.5</v>
      </c>
      <c r="C984" s="4">
        <f t="shared" si="42"/>
        <v>4.9627791563275903E-3</v>
      </c>
      <c r="D984" s="4">
        <f t="shared" si="41"/>
        <v>2.1008403361344463E-2</v>
      </c>
    </row>
    <row r="985" spans="1:4" x14ac:dyDescent="0.25">
      <c r="A985" s="3">
        <v>34669</v>
      </c>
      <c r="B985">
        <v>121.9</v>
      </c>
      <c r="C985" s="4">
        <f t="shared" si="42"/>
        <v>3.2921810699588772E-3</v>
      </c>
      <c r="D985" s="4">
        <f t="shared" si="41"/>
        <v>2.7824620573355885E-2</v>
      </c>
    </row>
    <row r="986" spans="1:4" x14ac:dyDescent="0.25">
      <c r="A986" s="3">
        <v>34700</v>
      </c>
      <c r="B986">
        <v>122.9</v>
      </c>
      <c r="C986" s="4">
        <f t="shared" si="42"/>
        <v>8.2034454470878426E-3</v>
      </c>
      <c r="D986" s="4">
        <f t="shared" si="41"/>
        <v>3.1905961376994307E-2</v>
      </c>
    </row>
    <row r="987" spans="1:4" x14ac:dyDescent="0.25">
      <c r="A987" s="3">
        <v>34731</v>
      </c>
      <c r="B987">
        <v>123.5</v>
      </c>
      <c r="C987" s="4">
        <f t="shared" si="42"/>
        <v>4.8820179007322828E-3</v>
      </c>
      <c r="D987" s="4">
        <f t="shared" si="41"/>
        <v>3.5205364626990754E-2</v>
      </c>
    </row>
    <row r="988" spans="1:4" x14ac:dyDescent="0.25">
      <c r="A988" s="3">
        <v>34759</v>
      </c>
      <c r="B988">
        <v>123.9</v>
      </c>
      <c r="C988" s="4">
        <f t="shared" si="42"/>
        <v>3.2388663967610754E-3</v>
      </c>
      <c r="D988" s="4">
        <f t="shared" si="41"/>
        <v>3.5087719298245723E-2</v>
      </c>
    </row>
    <row r="989" spans="1:4" x14ac:dyDescent="0.25">
      <c r="A989" s="3">
        <v>34790</v>
      </c>
      <c r="B989">
        <v>124.6</v>
      </c>
      <c r="C989" s="4">
        <f t="shared" si="42"/>
        <v>5.6497175141241307E-3</v>
      </c>
      <c r="D989" s="4">
        <f t="shared" si="41"/>
        <v>4.0935672514619714E-2</v>
      </c>
    </row>
    <row r="990" spans="1:4" x14ac:dyDescent="0.25">
      <c r="A990" s="3">
        <v>34820</v>
      </c>
      <c r="B990">
        <v>124.9</v>
      </c>
      <c r="C990" s="4">
        <f t="shared" si="42"/>
        <v>2.4077046548958148E-3</v>
      </c>
      <c r="D990" s="4">
        <f t="shared" si="41"/>
        <v>4.1701417848206912E-2</v>
      </c>
    </row>
    <row r="991" spans="1:4" x14ac:dyDescent="0.25">
      <c r="A991" s="3">
        <v>34851</v>
      </c>
      <c r="B991">
        <v>125.3</v>
      </c>
      <c r="C991" s="4">
        <f t="shared" si="42"/>
        <v>3.2025620496396456E-3</v>
      </c>
      <c r="D991" s="4">
        <f t="shared" si="41"/>
        <v>3.9834024896265641E-2</v>
      </c>
    </row>
    <row r="992" spans="1:4" x14ac:dyDescent="0.25">
      <c r="A992" s="3">
        <v>34881</v>
      </c>
      <c r="B992">
        <v>125.3</v>
      </c>
      <c r="C992" s="4">
        <f t="shared" si="42"/>
        <v>0</v>
      </c>
      <c r="D992" s="4">
        <f t="shared" si="41"/>
        <v>3.8111019055509399E-2</v>
      </c>
    </row>
    <row r="993" spans="1:4" x14ac:dyDescent="0.25">
      <c r="A993" s="3">
        <v>34912</v>
      </c>
      <c r="B993">
        <v>125.1</v>
      </c>
      <c r="C993" s="4">
        <f t="shared" si="42"/>
        <v>-1.5961691939345712E-3</v>
      </c>
      <c r="D993" s="4">
        <f t="shared" si="41"/>
        <v>3.2178217821782207E-2</v>
      </c>
    </row>
    <row r="994" spans="1:4" x14ac:dyDescent="0.25">
      <c r="A994" s="3">
        <v>34943</v>
      </c>
      <c r="B994">
        <v>125.2</v>
      </c>
      <c r="C994" s="4">
        <f t="shared" si="42"/>
        <v>7.9936051159079646E-4</v>
      </c>
      <c r="D994" s="4">
        <f t="shared" si="41"/>
        <v>3.4710743801652955E-2</v>
      </c>
    </row>
    <row r="995" spans="1:4" x14ac:dyDescent="0.25">
      <c r="A995" s="3">
        <v>34973</v>
      </c>
      <c r="B995">
        <v>125.3</v>
      </c>
      <c r="C995" s="4">
        <f t="shared" si="42"/>
        <v>7.987220447283061E-4</v>
      </c>
      <c r="D995" s="4">
        <f t="shared" si="41"/>
        <v>3.6393713813068551E-2</v>
      </c>
    </row>
    <row r="996" spans="1:4" x14ac:dyDescent="0.25">
      <c r="A996" s="3">
        <v>35004</v>
      </c>
      <c r="B996">
        <v>125.4</v>
      </c>
      <c r="C996" s="4">
        <f t="shared" si="42"/>
        <v>7.9808459696728562E-4</v>
      </c>
      <c r="D996" s="4">
        <f t="shared" si="41"/>
        <v>3.2098765432098775E-2</v>
      </c>
    </row>
    <row r="997" spans="1:4" x14ac:dyDescent="0.25">
      <c r="A997" s="3">
        <v>35034</v>
      </c>
      <c r="B997">
        <v>125.7</v>
      </c>
      <c r="C997" s="4">
        <f t="shared" si="42"/>
        <v>2.3923444976077235E-3</v>
      </c>
      <c r="D997" s="4">
        <f t="shared" si="41"/>
        <v>3.1173092698933536E-2</v>
      </c>
    </row>
    <row r="998" spans="1:4" x14ac:dyDescent="0.25">
      <c r="A998" s="3">
        <v>35065</v>
      </c>
      <c r="B998">
        <v>126.3</v>
      </c>
      <c r="C998" s="4">
        <f t="shared" si="42"/>
        <v>4.7732696897373472E-3</v>
      </c>
      <c r="D998" s="4">
        <f t="shared" si="41"/>
        <v>2.7664768104149751E-2</v>
      </c>
    </row>
    <row r="999" spans="1:4" x14ac:dyDescent="0.25">
      <c r="A999" s="3">
        <v>35096</v>
      </c>
      <c r="B999">
        <v>126.2</v>
      </c>
      <c r="C999" s="4">
        <f t="shared" si="42"/>
        <v>-7.9176563737126671E-4</v>
      </c>
      <c r="D999" s="4">
        <f t="shared" si="41"/>
        <v>2.1862348178137703E-2</v>
      </c>
    </row>
    <row r="1000" spans="1:4" x14ac:dyDescent="0.25">
      <c r="A1000" s="3">
        <v>35125</v>
      </c>
      <c r="B1000">
        <v>126.4</v>
      </c>
      <c r="C1000" s="4">
        <f t="shared" si="42"/>
        <v>1.5847860538826808E-3</v>
      </c>
      <c r="D1000" s="4">
        <f t="shared" si="41"/>
        <v>2.0177562550443895E-2</v>
      </c>
    </row>
    <row r="1001" spans="1:4" x14ac:dyDescent="0.25">
      <c r="A1001" s="3">
        <v>35156</v>
      </c>
      <c r="B1001">
        <v>127.4</v>
      </c>
      <c r="C1001" s="4">
        <f t="shared" si="42"/>
        <v>7.9113924050633333E-3</v>
      </c>
      <c r="D1001" s="4">
        <f t="shared" si="41"/>
        <v>2.2471910112359605E-2</v>
      </c>
    </row>
    <row r="1002" spans="1:4" x14ac:dyDescent="0.25">
      <c r="A1002" s="3">
        <v>35186</v>
      </c>
      <c r="B1002">
        <v>128.1</v>
      </c>
      <c r="C1002" s="4">
        <f t="shared" si="42"/>
        <v>5.494505494505475E-3</v>
      </c>
      <c r="D1002" s="4">
        <f t="shared" si="41"/>
        <v>2.5620496397117609E-2</v>
      </c>
    </row>
    <row r="1003" spans="1:4" x14ac:dyDescent="0.25">
      <c r="A1003" s="3">
        <v>35217</v>
      </c>
      <c r="B1003">
        <v>128</v>
      </c>
      <c r="C1003" s="4">
        <f t="shared" si="42"/>
        <v>-7.8064012490242085E-4</v>
      </c>
      <c r="D1003" s="4">
        <f t="shared" si="41"/>
        <v>2.154828411811649E-2</v>
      </c>
    </row>
    <row r="1004" spans="1:4" x14ac:dyDescent="0.25">
      <c r="A1004" s="3">
        <v>35247</v>
      </c>
      <c r="B1004">
        <v>128</v>
      </c>
      <c r="C1004" s="4">
        <f t="shared" si="42"/>
        <v>0</v>
      </c>
      <c r="D1004" s="4">
        <f t="shared" si="41"/>
        <v>2.154828411811649E-2</v>
      </c>
    </row>
    <row r="1005" spans="1:4" x14ac:dyDescent="0.25">
      <c r="A1005" s="3">
        <v>35278</v>
      </c>
      <c r="B1005">
        <v>128.30000000000001</v>
      </c>
      <c r="C1005" s="4">
        <f t="shared" si="42"/>
        <v>2.3437500000000888E-3</v>
      </c>
      <c r="D1005" s="4">
        <f t="shared" si="41"/>
        <v>2.5579536370903488E-2</v>
      </c>
    </row>
    <row r="1006" spans="1:4" x14ac:dyDescent="0.25">
      <c r="A1006" s="3">
        <v>35309</v>
      </c>
      <c r="B1006">
        <v>128.19999999999999</v>
      </c>
      <c r="C1006" s="4">
        <f t="shared" si="42"/>
        <v>-7.7942322681234799E-4</v>
      </c>
      <c r="D1006" s="4">
        <f t="shared" si="41"/>
        <v>2.3961661341852958E-2</v>
      </c>
    </row>
    <row r="1007" spans="1:4" x14ac:dyDescent="0.25">
      <c r="A1007" s="3">
        <v>35339</v>
      </c>
      <c r="B1007">
        <v>128</v>
      </c>
      <c r="C1007" s="4">
        <f t="shared" si="42"/>
        <v>-1.5600624024960652E-3</v>
      </c>
      <c r="D1007" s="4">
        <f t="shared" si="41"/>
        <v>2.154828411811649E-2</v>
      </c>
    </row>
    <row r="1008" spans="1:4" x14ac:dyDescent="0.25">
      <c r="A1008" s="3">
        <v>35370</v>
      </c>
      <c r="B1008">
        <v>128.19999999999999</v>
      </c>
      <c r="C1008" s="4">
        <f t="shared" si="42"/>
        <v>1.5624999999999112E-3</v>
      </c>
      <c r="D1008" s="4">
        <f t="shared" si="41"/>
        <v>2.2328548644338087E-2</v>
      </c>
    </row>
    <row r="1009" spans="1:4" x14ac:dyDescent="0.25">
      <c r="A1009" s="3">
        <v>35400</v>
      </c>
      <c r="B1009">
        <v>129.1</v>
      </c>
      <c r="C1009" s="4">
        <f t="shared" si="42"/>
        <v>7.0202808112325155E-3</v>
      </c>
      <c r="D1009" s="4">
        <f t="shared" si="41"/>
        <v>2.704852824184556E-2</v>
      </c>
    </row>
    <row r="1010" spans="1:4" x14ac:dyDescent="0.25">
      <c r="A1010" s="3">
        <v>35431</v>
      </c>
      <c r="B1010">
        <v>129.69999999999999</v>
      </c>
      <c r="C1010" s="4">
        <f t="shared" si="42"/>
        <v>4.6475600309836551E-3</v>
      </c>
      <c r="D1010" s="4">
        <f t="shared" si="41"/>
        <v>2.6920031670625511E-2</v>
      </c>
    </row>
    <row r="1011" spans="1:4" x14ac:dyDescent="0.25">
      <c r="A1011" s="3">
        <v>35462</v>
      </c>
      <c r="B1011">
        <v>128.5</v>
      </c>
      <c r="C1011" s="4">
        <f t="shared" si="42"/>
        <v>-9.2521202775635025E-3</v>
      </c>
      <c r="D1011" s="4">
        <f t="shared" si="41"/>
        <v>1.8225039619651273E-2</v>
      </c>
    </row>
    <row r="1012" spans="1:4" x14ac:dyDescent="0.25">
      <c r="A1012" s="3">
        <v>35490</v>
      </c>
      <c r="B1012">
        <v>127.3</v>
      </c>
      <c r="C1012" s="4">
        <f t="shared" si="42"/>
        <v>-9.3385214007781769E-3</v>
      </c>
      <c r="D1012" s="4">
        <f t="shared" si="41"/>
        <v>7.1202531645568889E-3</v>
      </c>
    </row>
    <row r="1013" spans="1:4" x14ac:dyDescent="0.25">
      <c r="A1013" s="3">
        <v>35521</v>
      </c>
      <c r="B1013">
        <v>127</v>
      </c>
      <c r="C1013" s="4">
        <f t="shared" si="42"/>
        <v>-2.3566378633149698E-3</v>
      </c>
      <c r="D1013" s="4">
        <f t="shared" si="41"/>
        <v>-3.1397174254317317E-3</v>
      </c>
    </row>
    <row r="1014" spans="1:4" x14ac:dyDescent="0.25">
      <c r="A1014" s="3">
        <v>35551</v>
      </c>
      <c r="B1014">
        <v>127.4</v>
      </c>
      <c r="C1014" s="4">
        <f t="shared" si="42"/>
        <v>3.1496062992126816E-3</v>
      </c>
      <c r="D1014" s="4">
        <f t="shared" si="41"/>
        <v>-5.4644808743168349E-3</v>
      </c>
    </row>
    <row r="1015" spans="1:4" x14ac:dyDescent="0.25">
      <c r="A1015" s="3">
        <v>35582</v>
      </c>
      <c r="B1015">
        <v>127.2</v>
      </c>
      <c r="C1015" s="4">
        <f t="shared" si="42"/>
        <v>-1.5698587127158659E-3</v>
      </c>
      <c r="D1015" s="4">
        <f t="shared" si="41"/>
        <v>-6.2499999999999778E-3</v>
      </c>
    </row>
    <row r="1016" spans="1:4" x14ac:dyDescent="0.25">
      <c r="A1016" s="3">
        <v>35612</v>
      </c>
      <c r="B1016">
        <v>126.9</v>
      </c>
      <c r="C1016" s="4">
        <f t="shared" si="42"/>
        <v>-2.3584905660377631E-3</v>
      </c>
      <c r="D1016" s="4">
        <f t="shared" si="41"/>
        <v>-8.5937499999999556E-3</v>
      </c>
    </row>
    <row r="1017" spans="1:4" x14ac:dyDescent="0.25">
      <c r="A1017" s="3">
        <v>35643</v>
      </c>
      <c r="B1017">
        <v>127.2</v>
      </c>
      <c r="C1017" s="4">
        <f t="shared" si="42"/>
        <v>2.3640661938533203E-3</v>
      </c>
      <c r="D1017" s="4">
        <f t="shared" si="41"/>
        <v>-8.5736554949338295E-3</v>
      </c>
    </row>
    <row r="1018" spans="1:4" x14ac:dyDescent="0.25">
      <c r="A1018" s="3">
        <v>35674</v>
      </c>
      <c r="B1018">
        <v>127.5</v>
      </c>
      <c r="C1018" s="4">
        <f t="shared" si="42"/>
        <v>2.3584905660376521E-3</v>
      </c>
      <c r="D1018" s="4">
        <f t="shared" si="41"/>
        <v>-5.4602184087362282E-3</v>
      </c>
    </row>
    <row r="1019" spans="1:4" x14ac:dyDescent="0.25">
      <c r="A1019" s="3">
        <v>35704</v>
      </c>
      <c r="B1019">
        <v>127.8</v>
      </c>
      <c r="C1019" s="4">
        <f t="shared" si="42"/>
        <v>2.3529411764706687E-3</v>
      </c>
      <c r="D1019" s="4">
        <f t="shared" ref="D1019:D1082" si="43">B1019/B1007-1</f>
        <v>-1.5625000000000222E-3</v>
      </c>
    </row>
    <row r="1020" spans="1:4" x14ac:dyDescent="0.25">
      <c r="A1020" s="3">
        <v>35735</v>
      </c>
      <c r="B1020">
        <v>127.9</v>
      </c>
      <c r="C1020" s="4">
        <f t="shared" si="42"/>
        <v>7.8247261345865127E-4</v>
      </c>
      <c r="D1020" s="4">
        <f t="shared" si="43"/>
        <v>-2.3400936037439868E-3</v>
      </c>
    </row>
    <row r="1021" spans="1:4" x14ac:dyDescent="0.25">
      <c r="A1021" s="3">
        <v>35765</v>
      </c>
      <c r="B1021">
        <v>126.8</v>
      </c>
      <c r="C1021" s="4">
        <f t="shared" si="42"/>
        <v>-8.6004691164973668E-3</v>
      </c>
      <c r="D1021" s="4">
        <f t="shared" si="43"/>
        <v>-1.7815646785437678E-2</v>
      </c>
    </row>
    <row r="1022" spans="1:4" x14ac:dyDescent="0.25">
      <c r="A1022" s="3">
        <v>35796</v>
      </c>
      <c r="B1022">
        <v>125.4</v>
      </c>
      <c r="C1022" s="4">
        <f t="shared" si="42"/>
        <v>-1.1041009463722329E-2</v>
      </c>
      <c r="D1022" s="4">
        <f t="shared" si="43"/>
        <v>-3.3153430994602773E-2</v>
      </c>
    </row>
    <row r="1023" spans="1:4" x14ac:dyDescent="0.25">
      <c r="A1023" s="3">
        <v>35827</v>
      </c>
      <c r="B1023">
        <v>125</v>
      </c>
      <c r="C1023" s="4">
        <f t="shared" si="42"/>
        <v>-3.1897926634769647E-3</v>
      </c>
      <c r="D1023" s="4">
        <f t="shared" si="43"/>
        <v>-2.7237354085603127E-2</v>
      </c>
    </row>
    <row r="1024" spans="1:4" x14ac:dyDescent="0.25">
      <c r="A1024" s="3">
        <v>35855</v>
      </c>
      <c r="B1024">
        <v>124.7</v>
      </c>
      <c r="C1024" s="4">
        <f t="shared" si="42"/>
        <v>-2.3999999999999577E-3</v>
      </c>
      <c r="D1024" s="4">
        <f t="shared" si="43"/>
        <v>-2.0424194815396701E-2</v>
      </c>
    </row>
    <row r="1025" spans="1:4" x14ac:dyDescent="0.25">
      <c r="A1025" s="3">
        <v>35886</v>
      </c>
      <c r="B1025">
        <v>124.9</v>
      </c>
      <c r="C1025" s="4">
        <f t="shared" si="42"/>
        <v>1.6038492381715841E-3</v>
      </c>
      <c r="D1025" s="4">
        <f t="shared" si="43"/>
        <v>-1.6535433070866135E-2</v>
      </c>
    </row>
    <row r="1026" spans="1:4" x14ac:dyDescent="0.25">
      <c r="A1026" s="3">
        <v>35916</v>
      </c>
      <c r="B1026">
        <v>125.1</v>
      </c>
      <c r="C1026" s="4">
        <f t="shared" si="42"/>
        <v>1.6012810248198228E-3</v>
      </c>
      <c r="D1026" s="4">
        <f t="shared" si="43"/>
        <v>-1.8053375196232402E-2</v>
      </c>
    </row>
    <row r="1027" spans="1:4" x14ac:dyDescent="0.25">
      <c r="A1027" s="3">
        <v>35947</v>
      </c>
      <c r="B1027">
        <v>124.8</v>
      </c>
      <c r="C1027" s="4">
        <f t="shared" si="42"/>
        <v>-2.3980815347721673E-3</v>
      </c>
      <c r="D1027" s="4">
        <f t="shared" si="43"/>
        <v>-1.8867924528301883E-2</v>
      </c>
    </row>
    <row r="1028" spans="1:4" x14ac:dyDescent="0.25">
      <c r="A1028" s="3">
        <v>35977</v>
      </c>
      <c r="B1028">
        <v>124.9</v>
      </c>
      <c r="C1028" s="4">
        <f t="shared" ref="C1028:C1091" si="44">B1028/B1027-1</f>
        <v>8.0128205128215946E-4</v>
      </c>
      <c r="D1028" s="4">
        <f t="shared" si="43"/>
        <v>-1.5760441292356209E-2</v>
      </c>
    </row>
    <row r="1029" spans="1:4" x14ac:dyDescent="0.25">
      <c r="A1029" s="3">
        <v>36008</v>
      </c>
      <c r="B1029">
        <v>124.2</v>
      </c>
      <c r="C1029" s="4">
        <f t="shared" si="44"/>
        <v>-5.6044835868694909E-3</v>
      </c>
      <c r="D1029" s="4">
        <f t="shared" si="43"/>
        <v>-2.3584905660377409E-2</v>
      </c>
    </row>
    <row r="1030" spans="1:4" x14ac:dyDescent="0.25">
      <c r="A1030" s="3">
        <v>36039</v>
      </c>
      <c r="B1030">
        <v>123.8</v>
      </c>
      <c r="C1030" s="4">
        <f t="shared" si="44"/>
        <v>-3.2206119162641045E-3</v>
      </c>
      <c r="D1030" s="4">
        <f t="shared" si="43"/>
        <v>-2.9019607843137285E-2</v>
      </c>
    </row>
    <row r="1031" spans="1:4" x14ac:dyDescent="0.25">
      <c r="A1031" s="3">
        <v>36069</v>
      </c>
      <c r="B1031">
        <v>124</v>
      </c>
      <c r="C1031" s="4">
        <f t="shared" si="44"/>
        <v>1.615508885298933E-3</v>
      </c>
      <c r="D1031" s="4">
        <f t="shared" si="43"/>
        <v>-2.9733959311424085E-2</v>
      </c>
    </row>
    <row r="1032" spans="1:4" x14ac:dyDescent="0.25">
      <c r="A1032" s="3">
        <v>36100</v>
      </c>
      <c r="B1032">
        <v>123.6</v>
      </c>
      <c r="C1032" s="4">
        <f t="shared" si="44"/>
        <v>-3.225806451612967E-3</v>
      </c>
      <c r="D1032" s="4">
        <f t="shared" si="43"/>
        <v>-3.3620015637216616E-2</v>
      </c>
    </row>
    <row r="1033" spans="1:4" x14ac:dyDescent="0.25">
      <c r="A1033" s="3">
        <v>36130</v>
      </c>
      <c r="B1033">
        <v>122.8</v>
      </c>
      <c r="C1033" s="4">
        <f t="shared" si="44"/>
        <v>-6.4724919093850364E-3</v>
      </c>
      <c r="D1033" s="4">
        <f t="shared" si="43"/>
        <v>-3.1545741324921162E-2</v>
      </c>
    </row>
    <row r="1034" spans="1:4" x14ac:dyDescent="0.25">
      <c r="A1034" s="3">
        <v>36161</v>
      </c>
      <c r="B1034">
        <v>122.9</v>
      </c>
      <c r="C1034" s="4">
        <f t="shared" si="44"/>
        <v>8.1433224755711464E-4</v>
      </c>
      <c r="D1034" s="4">
        <f t="shared" si="43"/>
        <v>-1.9936204146730474E-2</v>
      </c>
    </row>
    <row r="1035" spans="1:4" x14ac:dyDescent="0.25">
      <c r="A1035" s="3">
        <v>36192</v>
      </c>
      <c r="B1035">
        <v>122.3</v>
      </c>
      <c r="C1035" s="4">
        <f t="shared" si="44"/>
        <v>-4.8820179007323938E-3</v>
      </c>
      <c r="D1035" s="4">
        <f t="shared" si="43"/>
        <v>-2.1600000000000064E-2</v>
      </c>
    </row>
    <row r="1036" spans="1:4" x14ac:dyDescent="0.25">
      <c r="A1036" s="3">
        <v>36220</v>
      </c>
      <c r="B1036">
        <v>122.6</v>
      </c>
      <c r="C1036" s="4">
        <f t="shared" si="44"/>
        <v>2.4529844644316512E-3</v>
      </c>
      <c r="D1036" s="4">
        <f t="shared" si="43"/>
        <v>-1.6840417000801966E-2</v>
      </c>
    </row>
    <row r="1037" spans="1:4" x14ac:dyDescent="0.25">
      <c r="A1037" s="3">
        <v>36251</v>
      </c>
      <c r="B1037">
        <v>123.6</v>
      </c>
      <c r="C1037" s="4">
        <f t="shared" si="44"/>
        <v>8.1566068515497303E-3</v>
      </c>
      <c r="D1037" s="4">
        <f t="shared" si="43"/>
        <v>-1.0408326661329181E-2</v>
      </c>
    </row>
    <row r="1038" spans="1:4" x14ac:dyDescent="0.25">
      <c r="A1038" s="3">
        <v>36281</v>
      </c>
      <c r="B1038">
        <v>124.7</v>
      </c>
      <c r="C1038" s="4">
        <f t="shared" si="44"/>
        <v>8.8996763754045638E-3</v>
      </c>
      <c r="D1038" s="4">
        <f t="shared" si="43"/>
        <v>-3.1974420463628528E-3</v>
      </c>
    </row>
    <row r="1039" spans="1:4" x14ac:dyDescent="0.25">
      <c r="A1039" s="3">
        <v>36312</v>
      </c>
      <c r="B1039">
        <v>125.2</v>
      </c>
      <c r="C1039" s="4">
        <f t="shared" si="44"/>
        <v>4.0096230954289602E-3</v>
      </c>
      <c r="D1039" s="4">
        <f t="shared" si="43"/>
        <v>3.2051282051281937E-3</v>
      </c>
    </row>
    <row r="1040" spans="1:4" x14ac:dyDescent="0.25">
      <c r="A1040" s="3">
        <v>36342</v>
      </c>
      <c r="B1040">
        <v>125.7</v>
      </c>
      <c r="C1040" s="4">
        <f t="shared" si="44"/>
        <v>3.9936102236421966E-3</v>
      </c>
      <c r="D1040" s="4">
        <f t="shared" si="43"/>
        <v>6.4051240992792913E-3</v>
      </c>
    </row>
    <row r="1041" spans="1:4" x14ac:dyDescent="0.25">
      <c r="A1041" s="3">
        <v>36373</v>
      </c>
      <c r="B1041">
        <v>126.9</v>
      </c>
      <c r="C1041" s="4">
        <f t="shared" si="44"/>
        <v>9.5465393794749165E-3</v>
      </c>
      <c r="D1041" s="4">
        <f t="shared" si="43"/>
        <v>2.1739130434782705E-2</v>
      </c>
    </row>
    <row r="1042" spans="1:4" x14ac:dyDescent="0.25">
      <c r="A1042" s="3">
        <v>36404</v>
      </c>
      <c r="B1042">
        <v>128</v>
      </c>
      <c r="C1042" s="4">
        <f t="shared" si="44"/>
        <v>8.6682427107958038E-3</v>
      </c>
      <c r="D1042" s="4">
        <f t="shared" si="43"/>
        <v>3.3925686591276261E-2</v>
      </c>
    </row>
    <row r="1043" spans="1:4" x14ac:dyDescent="0.25">
      <c r="A1043" s="3">
        <v>36434</v>
      </c>
      <c r="B1043">
        <v>127.7</v>
      </c>
      <c r="C1043" s="4">
        <f t="shared" si="44"/>
        <v>-2.3437499999999778E-3</v>
      </c>
      <c r="D1043" s="4">
        <f t="shared" si="43"/>
        <v>2.9838709677419306E-2</v>
      </c>
    </row>
    <row r="1044" spans="1:4" x14ac:dyDescent="0.25">
      <c r="A1044" s="3">
        <v>36465</v>
      </c>
      <c r="B1044">
        <v>128.30000000000001</v>
      </c>
      <c r="C1044" s="4">
        <f t="shared" si="44"/>
        <v>4.6985121378231298E-3</v>
      </c>
      <c r="D1044" s="4">
        <f t="shared" si="43"/>
        <v>3.8025889967637783E-2</v>
      </c>
    </row>
    <row r="1045" spans="1:4" x14ac:dyDescent="0.25">
      <c r="A1045" s="3">
        <v>36495</v>
      </c>
      <c r="B1045">
        <v>127.8</v>
      </c>
      <c r="C1045" s="4">
        <f t="shared" si="44"/>
        <v>-3.8971161340608518E-3</v>
      </c>
      <c r="D1045" s="4">
        <f t="shared" si="43"/>
        <v>4.0716612377850181E-2</v>
      </c>
    </row>
    <row r="1046" spans="1:4" x14ac:dyDescent="0.25">
      <c r="A1046" s="3">
        <v>36526</v>
      </c>
      <c r="B1046">
        <v>128.30000000000001</v>
      </c>
      <c r="C1046" s="4">
        <f t="shared" si="44"/>
        <v>3.9123630672928122E-3</v>
      </c>
      <c r="D1046" s="4">
        <f t="shared" si="43"/>
        <v>4.3938161106590767E-2</v>
      </c>
    </row>
    <row r="1047" spans="1:4" x14ac:dyDescent="0.25">
      <c r="A1047" s="3">
        <v>36557</v>
      </c>
      <c r="B1047">
        <v>129.80000000000001</v>
      </c>
      <c r="C1047" s="4">
        <f t="shared" si="44"/>
        <v>1.1691348402182333E-2</v>
      </c>
      <c r="D1047" s="4">
        <f t="shared" si="43"/>
        <v>6.1324611610793278E-2</v>
      </c>
    </row>
    <row r="1048" spans="1:4" x14ac:dyDescent="0.25">
      <c r="A1048" s="3">
        <v>36586</v>
      </c>
      <c r="B1048">
        <v>130.80000000000001</v>
      </c>
      <c r="C1048" s="4">
        <f t="shared" si="44"/>
        <v>7.7041602465330872E-3</v>
      </c>
      <c r="D1048" s="4">
        <f t="shared" si="43"/>
        <v>6.6884176182708144E-2</v>
      </c>
    </row>
    <row r="1049" spans="1:4" x14ac:dyDescent="0.25">
      <c r="A1049" s="3">
        <v>36617</v>
      </c>
      <c r="B1049">
        <v>130.69999999999999</v>
      </c>
      <c r="C1049" s="4">
        <f t="shared" si="44"/>
        <v>-7.6452599388399101E-4</v>
      </c>
      <c r="D1049" s="4">
        <f t="shared" si="43"/>
        <v>5.7443365695792892E-2</v>
      </c>
    </row>
    <row r="1050" spans="1:4" x14ac:dyDescent="0.25">
      <c r="A1050" s="3">
        <v>36647</v>
      </c>
      <c r="B1050">
        <v>131.6</v>
      </c>
      <c r="C1050" s="4">
        <f t="shared" si="44"/>
        <v>6.8859984697782206E-3</v>
      </c>
      <c r="D1050" s="4">
        <f t="shared" si="43"/>
        <v>5.5332798716920539E-2</v>
      </c>
    </row>
    <row r="1051" spans="1:4" x14ac:dyDescent="0.25">
      <c r="A1051" s="3">
        <v>36678</v>
      </c>
      <c r="B1051">
        <v>133.80000000000001</v>
      </c>
      <c r="C1051" s="4">
        <f t="shared" si="44"/>
        <v>1.6717325227963764E-2</v>
      </c>
      <c r="D1051" s="4">
        <f t="shared" si="43"/>
        <v>6.8690095846645427E-2</v>
      </c>
    </row>
    <row r="1052" spans="1:4" x14ac:dyDescent="0.25">
      <c r="A1052" s="3">
        <v>36708</v>
      </c>
      <c r="B1052">
        <v>133.69999999999999</v>
      </c>
      <c r="C1052" s="4">
        <f t="shared" si="44"/>
        <v>-7.4738415545605452E-4</v>
      </c>
      <c r="D1052" s="4">
        <f t="shared" si="43"/>
        <v>6.3643595863166258E-2</v>
      </c>
    </row>
    <row r="1053" spans="1:4" x14ac:dyDescent="0.25">
      <c r="A1053" s="3">
        <v>36739</v>
      </c>
      <c r="B1053">
        <v>132.9</v>
      </c>
      <c r="C1053" s="4">
        <f t="shared" si="44"/>
        <v>-5.9835452505608844E-3</v>
      </c>
      <c r="D1053" s="4">
        <f t="shared" si="43"/>
        <v>4.7281323877068626E-2</v>
      </c>
    </row>
    <row r="1054" spans="1:4" x14ac:dyDescent="0.25">
      <c r="A1054" s="3">
        <v>36770</v>
      </c>
      <c r="B1054">
        <v>134.69999999999999</v>
      </c>
      <c r="C1054" s="4">
        <f t="shared" si="44"/>
        <v>1.3544018058690543E-2</v>
      </c>
      <c r="D1054" s="4">
        <f t="shared" si="43"/>
        <v>5.2343749999999911E-2</v>
      </c>
    </row>
    <row r="1055" spans="1:4" x14ac:dyDescent="0.25">
      <c r="A1055" s="3">
        <v>36800</v>
      </c>
      <c r="B1055">
        <v>135.4</v>
      </c>
      <c r="C1055" s="4">
        <f t="shared" si="44"/>
        <v>5.1967334818114885E-3</v>
      </c>
      <c r="D1055" s="4">
        <f t="shared" si="43"/>
        <v>6.0297572435395574E-2</v>
      </c>
    </row>
    <row r="1056" spans="1:4" x14ac:dyDescent="0.25">
      <c r="A1056" s="3">
        <v>36831</v>
      </c>
      <c r="B1056">
        <v>135</v>
      </c>
      <c r="C1056" s="4">
        <f t="shared" si="44"/>
        <v>-2.954209748892267E-3</v>
      </c>
      <c r="D1056" s="4">
        <f t="shared" si="43"/>
        <v>5.2221356196414659E-2</v>
      </c>
    </row>
    <row r="1057" spans="1:4" x14ac:dyDescent="0.25">
      <c r="A1057" s="3">
        <v>36861</v>
      </c>
      <c r="B1057">
        <v>136.19999999999999</v>
      </c>
      <c r="C1057" s="4">
        <f t="shared" si="44"/>
        <v>8.8888888888887241E-3</v>
      </c>
      <c r="D1057" s="4">
        <f t="shared" si="43"/>
        <v>6.572769953051627E-2</v>
      </c>
    </row>
    <row r="1058" spans="1:4" x14ac:dyDescent="0.25">
      <c r="A1058" s="3">
        <v>36892</v>
      </c>
      <c r="B1058">
        <v>140</v>
      </c>
      <c r="C1058" s="4">
        <f t="shared" si="44"/>
        <v>2.7900146842878115E-2</v>
      </c>
      <c r="D1058" s="4">
        <f t="shared" si="43"/>
        <v>9.1192517537022511E-2</v>
      </c>
    </row>
    <row r="1059" spans="1:4" x14ac:dyDescent="0.25">
      <c r="A1059" s="3">
        <v>36923</v>
      </c>
      <c r="B1059">
        <v>137.4</v>
      </c>
      <c r="C1059" s="4">
        <f t="shared" si="44"/>
        <v>-1.8571428571428572E-2</v>
      </c>
      <c r="D1059" s="4">
        <f t="shared" si="43"/>
        <v>5.8551617873651818E-2</v>
      </c>
    </row>
    <row r="1060" spans="1:4" x14ac:dyDescent="0.25">
      <c r="A1060" s="3">
        <v>36951</v>
      </c>
      <c r="B1060">
        <v>135.9</v>
      </c>
      <c r="C1060" s="4">
        <f t="shared" si="44"/>
        <v>-1.0917030567685559E-2</v>
      </c>
      <c r="D1060" s="4">
        <f t="shared" si="43"/>
        <v>3.8990825688073327E-2</v>
      </c>
    </row>
    <row r="1061" spans="1:4" x14ac:dyDescent="0.25">
      <c r="A1061" s="3">
        <v>36982</v>
      </c>
      <c r="B1061">
        <v>136.4</v>
      </c>
      <c r="C1061" s="4">
        <f t="shared" si="44"/>
        <v>3.679175864606421E-3</v>
      </c>
      <c r="D1061" s="4">
        <f t="shared" si="43"/>
        <v>4.3611323641928212E-2</v>
      </c>
    </row>
    <row r="1062" spans="1:4" x14ac:dyDescent="0.25">
      <c r="A1062" s="3">
        <v>37012</v>
      </c>
      <c r="B1062">
        <v>136.80000000000001</v>
      </c>
      <c r="C1062" s="4">
        <f t="shared" si="44"/>
        <v>2.9325513196480912E-3</v>
      </c>
      <c r="D1062" s="4">
        <f t="shared" si="43"/>
        <v>3.9513677811550352E-2</v>
      </c>
    </row>
    <row r="1063" spans="1:4" x14ac:dyDescent="0.25">
      <c r="A1063" s="3">
        <v>37043</v>
      </c>
      <c r="B1063">
        <v>135.5</v>
      </c>
      <c r="C1063" s="4">
        <f t="shared" si="44"/>
        <v>-9.5029239766082352E-3</v>
      </c>
      <c r="D1063" s="4">
        <f t="shared" si="43"/>
        <v>1.2705530642750373E-2</v>
      </c>
    </row>
    <row r="1064" spans="1:4" x14ac:dyDescent="0.25">
      <c r="A1064" s="3">
        <v>37073</v>
      </c>
      <c r="B1064">
        <v>133.4</v>
      </c>
      <c r="C1064" s="4">
        <f t="shared" si="44"/>
        <v>-1.5498154981549828E-2</v>
      </c>
      <c r="D1064" s="4">
        <f t="shared" si="43"/>
        <v>-2.243829468960179E-3</v>
      </c>
    </row>
    <row r="1065" spans="1:4" x14ac:dyDescent="0.25">
      <c r="A1065" s="3">
        <v>37104</v>
      </c>
      <c r="B1065">
        <v>133.4</v>
      </c>
      <c r="C1065" s="4">
        <f t="shared" si="44"/>
        <v>0</v>
      </c>
      <c r="D1065" s="4">
        <f t="shared" si="43"/>
        <v>3.762227238525151E-3</v>
      </c>
    </row>
    <row r="1066" spans="1:4" x14ac:dyDescent="0.25">
      <c r="A1066" s="3">
        <v>37135</v>
      </c>
      <c r="B1066">
        <v>133.30000000000001</v>
      </c>
      <c r="C1066" s="4">
        <f t="shared" si="44"/>
        <v>-7.496251874062887E-4</v>
      </c>
      <c r="D1066" s="4">
        <f t="shared" si="43"/>
        <v>-1.0393466963622644E-2</v>
      </c>
    </row>
    <row r="1067" spans="1:4" x14ac:dyDescent="0.25">
      <c r="A1067" s="3">
        <v>37165</v>
      </c>
      <c r="B1067">
        <v>130.30000000000001</v>
      </c>
      <c r="C1067" s="4">
        <f t="shared" si="44"/>
        <v>-2.2505626406601698E-2</v>
      </c>
      <c r="D1067" s="4">
        <f t="shared" si="43"/>
        <v>-3.7666174298375155E-2</v>
      </c>
    </row>
    <row r="1068" spans="1:4" x14ac:dyDescent="0.25">
      <c r="A1068" s="3">
        <v>37196</v>
      </c>
      <c r="B1068">
        <v>129.80000000000001</v>
      </c>
      <c r="C1068" s="4">
        <f t="shared" si="44"/>
        <v>-3.8372985418265726E-3</v>
      </c>
      <c r="D1068" s="4">
        <f t="shared" si="43"/>
        <v>-3.8518518518518396E-2</v>
      </c>
    </row>
    <row r="1069" spans="1:4" x14ac:dyDescent="0.25">
      <c r="A1069" s="3">
        <v>37226</v>
      </c>
      <c r="B1069">
        <v>128.1</v>
      </c>
      <c r="C1069" s="4">
        <f t="shared" si="44"/>
        <v>-1.3097072419106404E-2</v>
      </c>
      <c r="D1069" s="4">
        <f t="shared" si="43"/>
        <v>-5.9471365638766538E-2</v>
      </c>
    </row>
    <row r="1070" spans="1:4" x14ac:dyDescent="0.25">
      <c r="A1070" s="3">
        <v>37257</v>
      </c>
      <c r="B1070">
        <v>128.5</v>
      </c>
      <c r="C1070" s="4">
        <f t="shared" si="44"/>
        <v>3.1225604996096834E-3</v>
      </c>
      <c r="D1070" s="4">
        <f t="shared" si="43"/>
        <v>-8.2142857142857184E-2</v>
      </c>
    </row>
    <row r="1071" spans="1:4" x14ac:dyDescent="0.25">
      <c r="A1071" s="3">
        <v>37288</v>
      </c>
      <c r="B1071">
        <v>128.4</v>
      </c>
      <c r="C1071" s="4">
        <f t="shared" si="44"/>
        <v>-7.7821011673151474E-4</v>
      </c>
      <c r="D1071" s="4">
        <f t="shared" si="43"/>
        <v>-6.5502183406113579E-2</v>
      </c>
    </row>
    <row r="1072" spans="1:4" x14ac:dyDescent="0.25">
      <c r="A1072" s="3">
        <v>37316</v>
      </c>
      <c r="B1072">
        <v>129.80000000000001</v>
      </c>
      <c r="C1072" s="4">
        <f t="shared" si="44"/>
        <v>1.0903426791277315E-2</v>
      </c>
      <c r="D1072" s="4">
        <f t="shared" si="43"/>
        <v>-4.4885945548197137E-2</v>
      </c>
    </row>
    <row r="1073" spans="1:4" x14ac:dyDescent="0.25">
      <c r="A1073" s="3">
        <v>37347</v>
      </c>
      <c r="B1073">
        <v>130.80000000000001</v>
      </c>
      <c r="C1073" s="4">
        <f t="shared" si="44"/>
        <v>7.7041602465330872E-3</v>
      </c>
      <c r="D1073" s="4">
        <f t="shared" si="43"/>
        <v>-4.1055718475073277E-2</v>
      </c>
    </row>
    <row r="1074" spans="1:4" x14ac:dyDescent="0.25">
      <c r="A1074" s="3">
        <v>37377</v>
      </c>
      <c r="B1074">
        <v>130.80000000000001</v>
      </c>
      <c r="C1074" s="4">
        <f t="shared" si="44"/>
        <v>0</v>
      </c>
      <c r="D1074" s="4">
        <f t="shared" si="43"/>
        <v>-4.3859649122807043E-2</v>
      </c>
    </row>
    <row r="1075" spans="1:4" x14ac:dyDescent="0.25">
      <c r="A1075" s="3">
        <v>37408</v>
      </c>
      <c r="B1075">
        <v>130.9</v>
      </c>
      <c r="C1075" s="4">
        <f t="shared" si="44"/>
        <v>7.6452599388376896E-4</v>
      </c>
      <c r="D1075" s="4">
        <f t="shared" si="43"/>
        <v>-3.3948339483394818E-2</v>
      </c>
    </row>
    <row r="1076" spans="1:4" x14ac:dyDescent="0.25">
      <c r="A1076" s="3">
        <v>37438</v>
      </c>
      <c r="B1076">
        <v>131.19999999999999</v>
      </c>
      <c r="C1076" s="4">
        <f t="shared" si="44"/>
        <v>2.2918258212374365E-3</v>
      </c>
      <c r="D1076" s="4">
        <f t="shared" si="43"/>
        <v>-1.6491754122938684E-2</v>
      </c>
    </row>
    <row r="1077" spans="1:4" x14ac:dyDescent="0.25">
      <c r="A1077" s="3">
        <v>37469</v>
      </c>
      <c r="B1077">
        <v>131.5</v>
      </c>
      <c r="C1077" s="4">
        <f t="shared" si="44"/>
        <v>2.2865853658537993E-3</v>
      </c>
      <c r="D1077" s="4">
        <f t="shared" si="43"/>
        <v>-1.4242878560719707E-2</v>
      </c>
    </row>
    <row r="1078" spans="1:4" x14ac:dyDescent="0.25">
      <c r="A1078" s="3">
        <v>37500</v>
      </c>
      <c r="B1078">
        <v>132.30000000000001</v>
      </c>
      <c r="C1078" s="4">
        <f t="shared" si="44"/>
        <v>6.0836501901142537E-3</v>
      </c>
      <c r="D1078" s="4">
        <f t="shared" si="43"/>
        <v>-7.5018754688672695E-3</v>
      </c>
    </row>
    <row r="1079" spans="1:4" x14ac:dyDescent="0.25">
      <c r="A1079" s="3">
        <v>37530</v>
      </c>
      <c r="B1079">
        <v>133.19999999999999</v>
      </c>
      <c r="C1079" s="4">
        <f t="shared" si="44"/>
        <v>6.8027210884351597E-3</v>
      </c>
      <c r="D1079" s="4">
        <f t="shared" si="43"/>
        <v>2.2256331542593877E-2</v>
      </c>
    </row>
    <row r="1080" spans="1:4" x14ac:dyDescent="0.25">
      <c r="A1080" s="3">
        <v>37561</v>
      </c>
      <c r="B1080">
        <v>133.1</v>
      </c>
      <c r="C1080" s="4">
        <f t="shared" si="44"/>
        <v>-7.5075075075070608E-4</v>
      </c>
      <c r="D1080" s="4">
        <f t="shared" si="43"/>
        <v>2.5423728813559254E-2</v>
      </c>
    </row>
    <row r="1081" spans="1:4" x14ac:dyDescent="0.25">
      <c r="A1081" s="3">
        <v>37591</v>
      </c>
      <c r="B1081">
        <v>132.9</v>
      </c>
      <c r="C1081" s="4">
        <f t="shared" si="44"/>
        <v>-1.5026296018030294E-3</v>
      </c>
      <c r="D1081" s="4">
        <f t="shared" si="43"/>
        <v>3.7470725995316201E-2</v>
      </c>
    </row>
    <row r="1082" spans="1:4" x14ac:dyDescent="0.25">
      <c r="A1082" s="3">
        <v>37622</v>
      </c>
      <c r="B1082">
        <v>135.30000000000001</v>
      </c>
      <c r="C1082" s="4">
        <f t="shared" si="44"/>
        <v>1.8058690744920947E-2</v>
      </c>
      <c r="D1082" s="4">
        <f t="shared" si="43"/>
        <v>5.2918287937743225E-2</v>
      </c>
    </row>
    <row r="1083" spans="1:4" x14ac:dyDescent="0.25">
      <c r="A1083" s="3">
        <v>37653</v>
      </c>
      <c r="B1083">
        <v>137.6</v>
      </c>
      <c r="C1083" s="4">
        <f t="shared" si="44"/>
        <v>1.6999260901699786E-2</v>
      </c>
      <c r="D1083" s="4">
        <f t="shared" ref="D1083:D1146" si="45">B1083/B1071-1</f>
        <v>7.1651090342679025E-2</v>
      </c>
    </row>
    <row r="1084" spans="1:4" x14ac:dyDescent="0.25">
      <c r="A1084" s="3">
        <v>37681</v>
      </c>
      <c r="B1084">
        <v>141.19999999999999</v>
      </c>
      <c r="C1084" s="4">
        <f t="shared" si="44"/>
        <v>2.6162790697674465E-2</v>
      </c>
      <c r="D1084" s="4">
        <f t="shared" si="45"/>
        <v>8.7827426810477505E-2</v>
      </c>
    </row>
    <row r="1085" spans="1:4" x14ac:dyDescent="0.25">
      <c r="A1085" s="3">
        <v>37712</v>
      </c>
      <c r="B1085">
        <v>136.80000000000001</v>
      </c>
      <c r="C1085" s="4">
        <f t="shared" si="44"/>
        <v>-3.1161473087818581E-2</v>
      </c>
      <c r="D1085" s="4">
        <f t="shared" si="45"/>
        <v>4.587155963302747E-2</v>
      </c>
    </row>
    <row r="1086" spans="1:4" x14ac:dyDescent="0.25">
      <c r="A1086" s="3">
        <v>37742</v>
      </c>
      <c r="B1086">
        <v>136.69999999999999</v>
      </c>
      <c r="C1086" s="4">
        <f t="shared" si="44"/>
        <v>-7.3099415204691542E-4</v>
      </c>
      <c r="D1086" s="4">
        <f t="shared" si="45"/>
        <v>4.5107033639143479E-2</v>
      </c>
    </row>
    <row r="1087" spans="1:4" x14ac:dyDescent="0.25">
      <c r="A1087" s="3">
        <v>37773</v>
      </c>
      <c r="B1087">
        <v>138</v>
      </c>
      <c r="C1087" s="4">
        <f t="shared" si="44"/>
        <v>9.5098756400877615E-3</v>
      </c>
      <c r="D1087" s="4">
        <f t="shared" si="45"/>
        <v>5.4239877769289402E-2</v>
      </c>
    </row>
    <row r="1088" spans="1:4" x14ac:dyDescent="0.25">
      <c r="A1088" s="3">
        <v>37803</v>
      </c>
      <c r="B1088">
        <v>137.69999999999999</v>
      </c>
      <c r="C1088" s="4">
        <f t="shared" si="44"/>
        <v>-2.1739130434783593E-3</v>
      </c>
      <c r="D1088" s="4">
        <f t="shared" si="45"/>
        <v>4.9542682926829285E-2</v>
      </c>
    </row>
    <row r="1089" spans="1:4" x14ac:dyDescent="0.25">
      <c r="A1089" s="3">
        <v>37834</v>
      </c>
      <c r="B1089">
        <v>138</v>
      </c>
      <c r="C1089" s="4">
        <f t="shared" si="44"/>
        <v>2.1786492374729072E-3</v>
      </c>
      <c r="D1089" s="4">
        <f t="shared" si="45"/>
        <v>4.9429657794676896E-2</v>
      </c>
    </row>
    <row r="1090" spans="1:4" x14ac:dyDescent="0.25">
      <c r="A1090" s="3">
        <v>37865</v>
      </c>
      <c r="B1090">
        <v>138.5</v>
      </c>
      <c r="C1090" s="4">
        <f t="shared" si="44"/>
        <v>3.6231884057971175E-3</v>
      </c>
      <c r="D1090" s="4">
        <f t="shared" si="45"/>
        <v>4.6863189720332432E-2</v>
      </c>
    </row>
    <row r="1091" spans="1:4" x14ac:dyDescent="0.25">
      <c r="A1091" s="3">
        <v>37895</v>
      </c>
      <c r="B1091">
        <v>139.30000000000001</v>
      </c>
      <c r="C1091" s="4">
        <f t="shared" si="44"/>
        <v>5.776173285198638E-3</v>
      </c>
      <c r="D1091" s="4">
        <f t="shared" si="45"/>
        <v>4.5795795795795957E-2</v>
      </c>
    </row>
    <row r="1092" spans="1:4" x14ac:dyDescent="0.25">
      <c r="A1092" s="3">
        <v>37926</v>
      </c>
      <c r="B1092">
        <v>138.9</v>
      </c>
      <c r="C1092" s="4">
        <f t="shared" ref="C1092:C1155" si="46">B1092/B1091-1</f>
        <v>-2.8715003589375732E-3</v>
      </c>
      <c r="D1092" s="4">
        <f t="shared" si="45"/>
        <v>4.3576258452291627E-2</v>
      </c>
    </row>
    <row r="1093" spans="1:4" x14ac:dyDescent="0.25">
      <c r="A1093" s="3">
        <v>37956</v>
      </c>
      <c r="B1093">
        <v>139.5</v>
      </c>
      <c r="C1093" s="4">
        <f t="shared" si="46"/>
        <v>4.3196544276458138E-3</v>
      </c>
      <c r="D1093" s="4">
        <f t="shared" si="45"/>
        <v>4.9661399548532659E-2</v>
      </c>
    </row>
    <row r="1094" spans="1:4" x14ac:dyDescent="0.25">
      <c r="A1094" s="3">
        <v>37987</v>
      </c>
      <c r="B1094">
        <v>141.4</v>
      </c>
      <c r="C1094" s="4">
        <f t="shared" si="46"/>
        <v>1.3620071684587787E-2</v>
      </c>
      <c r="D1094" s="4">
        <f t="shared" si="45"/>
        <v>4.5084996304508351E-2</v>
      </c>
    </row>
    <row r="1095" spans="1:4" x14ac:dyDescent="0.25">
      <c r="A1095" s="3">
        <v>38018</v>
      </c>
      <c r="B1095">
        <v>142.1</v>
      </c>
      <c r="C1095" s="4">
        <f t="shared" si="46"/>
        <v>4.9504950495049549E-3</v>
      </c>
      <c r="D1095" s="4">
        <f t="shared" si="45"/>
        <v>3.2703488372092915E-2</v>
      </c>
    </row>
    <row r="1096" spans="1:4" x14ac:dyDescent="0.25">
      <c r="A1096" s="3">
        <v>38047</v>
      </c>
      <c r="B1096">
        <v>143.1</v>
      </c>
      <c r="C1096" s="4">
        <f t="shared" si="46"/>
        <v>7.0372976776917895E-3</v>
      </c>
      <c r="D1096" s="4">
        <f t="shared" si="45"/>
        <v>1.3456090651558172E-2</v>
      </c>
    </row>
    <row r="1097" spans="1:4" x14ac:dyDescent="0.25">
      <c r="A1097" s="3">
        <v>38078</v>
      </c>
      <c r="B1097">
        <v>144.80000000000001</v>
      </c>
      <c r="C1097" s="4">
        <f t="shared" si="46"/>
        <v>1.1879804332634691E-2</v>
      </c>
      <c r="D1097" s="4">
        <f t="shared" si="45"/>
        <v>5.8479532163742576E-2</v>
      </c>
    </row>
    <row r="1098" spans="1:4" x14ac:dyDescent="0.25">
      <c r="A1098" s="3">
        <v>38108</v>
      </c>
      <c r="B1098">
        <v>146.80000000000001</v>
      </c>
      <c r="C1098" s="4">
        <f t="shared" si="46"/>
        <v>1.3812154696132506E-2</v>
      </c>
      <c r="D1098" s="4">
        <f t="shared" si="45"/>
        <v>7.3884418434528421E-2</v>
      </c>
    </row>
    <row r="1099" spans="1:4" x14ac:dyDescent="0.25">
      <c r="A1099" s="3">
        <v>38139</v>
      </c>
      <c r="B1099">
        <v>147.19999999999999</v>
      </c>
      <c r="C1099" s="4">
        <f t="shared" si="46"/>
        <v>2.7247956403269047E-3</v>
      </c>
      <c r="D1099" s="4">
        <f t="shared" si="45"/>
        <v>6.6666666666666652E-2</v>
      </c>
    </row>
    <row r="1100" spans="1:4" x14ac:dyDescent="0.25">
      <c r="A1100" s="3">
        <v>38169</v>
      </c>
      <c r="B1100">
        <v>147.4</v>
      </c>
      <c r="C1100" s="4">
        <f t="shared" si="46"/>
        <v>1.3586956521740579E-3</v>
      </c>
      <c r="D1100" s="4">
        <f t="shared" si="45"/>
        <v>7.0442992011619632E-2</v>
      </c>
    </row>
    <row r="1101" spans="1:4" x14ac:dyDescent="0.25">
      <c r="A1101" s="3">
        <v>38200</v>
      </c>
      <c r="B1101">
        <v>148</v>
      </c>
      <c r="C1101" s="4">
        <f t="shared" si="46"/>
        <v>4.07055630936215E-3</v>
      </c>
      <c r="D1101" s="4">
        <f t="shared" si="45"/>
        <v>7.2463768115942129E-2</v>
      </c>
    </row>
    <row r="1102" spans="1:4" x14ac:dyDescent="0.25">
      <c r="A1102" s="3">
        <v>38231</v>
      </c>
      <c r="B1102">
        <v>147.69999999999999</v>
      </c>
      <c r="C1102" s="4">
        <f t="shared" si="46"/>
        <v>-2.0270270270270618E-3</v>
      </c>
      <c r="D1102" s="4">
        <f t="shared" si="45"/>
        <v>6.6425992779783227E-2</v>
      </c>
    </row>
    <row r="1103" spans="1:4" x14ac:dyDescent="0.25">
      <c r="A1103" s="3">
        <v>38261</v>
      </c>
      <c r="B1103">
        <v>150</v>
      </c>
      <c r="C1103" s="4">
        <f t="shared" si="46"/>
        <v>1.5572105619499066E-2</v>
      </c>
      <c r="D1103" s="4">
        <f t="shared" si="45"/>
        <v>7.6812634601579166E-2</v>
      </c>
    </row>
    <row r="1104" spans="1:4" x14ac:dyDescent="0.25">
      <c r="A1104" s="3">
        <v>38292</v>
      </c>
      <c r="B1104">
        <v>151.4</v>
      </c>
      <c r="C1104" s="4">
        <f t="shared" si="46"/>
        <v>9.3333333333334156E-3</v>
      </c>
      <c r="D1104" s="4">
        <f t="shared" si="45"/>
        <v>8.9992800575953824E-2</v>
      </c>
    </row>
    <row r="1105" spans="1:4" x14ac:dyDescent="0.25">
      <c r="A1105" s="3">
        <v>38322</v>
      </c>
      <c r="B1105">
        <v>150.19999999999999</v>
      </c>
      <c r="C1105" s="4">
        <f t="shared" si="46"/>
        <v>-7.9260237780715004E-3</v>
      </c>
      <c r="D1105" s="4">
        <f t="shared" si="45"/>
        <v>7.670250896057329E-2</v>
      </c>
    </row>
    <row r="1106" spans="1:4" x14ac:dyDescent="0.25">
      <c r="A1106" s="3">
        <v>38353</v>
      </c>
      <c r="B1106">
        <v>150.9</v>
      </c>
      <c r="C1106" s="4">
        <f t="shared" si="46"/>
        <v>4.6604527296938425E-3</v>
      </c>
      <c r="D1106" s="4">
        <f t="shared" si="45"/>
        <v>6.7185289957567118E-2</v>
      </c>
    </row>
    <row r="1107" spans="1:4" x14ac:dyDescent="0.25">
      <c r="A1107" s="3">
        <v>38384</v>
      </c>
      <c r="B1107">
        <v>151.6</v>
      </c>
      <c r="C1107" s="4">
        <f t="shared" si="46"/>
        <v>4.6388336646785433E-3</v>
      </c>
      <c r="D1107" s="4">
        <f t="shared" si="45"/>
        <v>6.6854327938071778E-2</v>
      </c>
    </row>
    <row r="1108" spans="1:4" x14ac:dyDescent="0.25">
      <c r="A1108" s="3">
        <v>38412</v>
      </c>
      <c r="B1108">
        <v>153.69999999999999</v>
      </c>
      <c r="C1108" s="4">
        <f t="shared" si="46"/>
        <v>1.385224274406327E-2</v>
      </c>
      <c r="D1108" s="4">
        <f t="shared" si="45"/>
        <v>7.4074074074073959E-2</v>
      </c>
    </row>
    <row r="1109" spans="1:4" x14ac:dyDescent="0.25">
      <c r="A1109" s="3">
        <v>38443</v>
      </c>
      <c r="B1109">
        <v>155</v>
      </c>
      <c r="C1109" s="4">
        <f t="shared" si="46"/>
        <v>8.458035133376729E-3</v>
      </c>
      <c r="D1109" s="4">
        <f t="shared" si="45"/>
        <v>7.0441988950276091E-2</v>
      </c>
    </row>
    <row r="1110" spans="1:4" x14ac:dyDescent="0.25">
      <c r="A1110" s="3">
        <v>38473</v>
      </c>
      <c r="B1110">
        <v>154.30000000000001</v>
      </c>
      <c r="C1110" s="4">
        <f t="shared" si="46"/>
        <v>-4.5161290322579539E-3</v>
      </c>
      <c r="D1110" s="4">
        <f t="shared" si="45"/>
        <v>5.1089918256130851E-2</v>
      </c>
    </row>
    <row r="1111" spans="1:4" x14ac:dyDescent="0.25">
      <c r="A1111" s="3">
        <v>38504</v>
      </c>
      <c r="B1111">
        <v>154.30000000000001</v>
      </c>
      <c r="C1111" s="4">
        <f t="shared" si="46"/>
        <v>0</v>
      </c>
      <c r="D1111" s="4">
        <f t="shared" si="45"/>
        <v>4.8233695652174058E-2</v>
      </c>
    </row>
    <row r="1112" spans="1:4" x14ac:dyDescent="0.25">
      <c r="A1112" s="3">
        <v>38534</v>
      </c>
      <c r="B1112">
        <v>156.30000000000001</v>
      </c>
      <c r="C1112" s="4">
        <f t="shared" si="46"/>
        <v>1.2961762799740706E-2</v>
      </c>
      <c r="D1112" s="4">
        <f t="shared" si="45"/>
        <v>6.0379918588873815E-2</v>
      </c>
    </row>
    <row r="1113" spans="1:4" x14ac:dyDescent="0.25">
      <c r="A1113" s="3">
        <v>38565</v>
      </c>
      <c r="B1113">
        <v>157.6</v>
      </c>
      <c r="C1113" s="4">
        <f t="shared" si="46"/>
        <v>8.3173384516952442E-3</v>
      </c>
      <c r="D1113" s="4">
        <f t="shared" si="45"/>
        <v>6.4864864864864868E-2</v>
      </c>
    </row>
    <row r="1114" spans="1:4" x14ac:dyDescent="0.25">
      <c r="A1114" s="3">
        <v>38596</v>
      </c>
      <c r="B1114">
        <v>162.19999999999999</v>
      </c>
      <c r="C1114" s="4">
        <f t="shared" si="46"/>
        <v>2.9187817258883308E-2</v>
      </c>
      <c r="D1114" s="4">
        <f t="shared" si="45"/>
        <v>9.8171970209884885E-2</v>
      </c>
    </row>
    <row r="1115" spans="1:4" x14ac:dyDescent="0.25">
      <c r="A1115" s="3">
        <v>38626</v>
      </c>
      <c r="B1115">
        <v>166.2</v>
      </c>
      <c r="C1115" s="4">
        <f t="shared" si="46"/>
        <v>2.4660912453760897E-2</v>
      </c>
      <c r="D1115" s="4">
        <f t="shared" si="45"/>
        <v>0.10799999999999987</v>
      </c>
    </row>
    <row r="1116" spans="1:4" x14ac:dyDescent="0.25">
      <c r="A1116" s="3">
        <v>38657</v>
      </c>
      <c r="B1116">
        <v>163.69999999999999</v>
      </c>
      <c r="C1116" s="4">
        <f t="shared" si="46"/>
        <v>-1.5042117930204602E-2</v>
      </c>
      <c r="D1116" s="4">
        <f t="shared" si="45"/>
        <v>8.1241743725231075E-2</v>
      </c>
    </row>
    <row r="1117" spans="1:4" x14ac:dyDescent="0.25">
      <c r="A1117" s="3">
        <v>38687</v>
      </c>
      <c r="B1117">
        <v>163</v>
      </c>
      <c r="C1117" s="4">
        <f t="shared" si="46"/>
        <v>-4.2761148442271857E-3</v>
      </c>
      <c r="D1117" s="4">
        <f t="shared" si="45"/>
        <v>8.5219707057257121E-2</v>
      </c>
    </row>
    <row r="1118" spans="1:4" x14ac:dyDescent="0.25">
      <c r="A1118" s="3">
        <v>38718</v>
      </c>
      <c r="B1118">
        <v>164.3</v>
      </c>
      <c r="C1118" s="4">
        <f t="shared" si="46"/>
        <v>7.9754601226995625E-3</v>
      </c>
      <c r="D1118" s="4">
        <f t="shared" si="45"/>
        <v>8.8800530152418844E-2</v>
      </c>
    </row>
    <row r="1119" spans="1:4" x14ac:dyDescent="0.25">
      <c r="A1119" s="3">
        <v>38749</v>
      </c>
      <c r="B1119">
        <v>161.80000000000001</v>
      </c>
      <c r="C1119" s="4">
        <f t="shared" si="46"/>
        <v>-1.5216068167985375E-2</v>
      </c>
      <c r="D1119" s="4">
        <f t="shared" si="45"/>
        <v>6.7282321899736264E-2</v>
      </c>
    </row>
    <row r="1120" spans="1:4" x14ac:dyDescent="0.25">
      <c r="A1120" s="3">
        <v>38777</v>
      </c>
      <c r="B1120">
        <v>162.19999999999999</v>
      </c>
      <c r="C1120" s="4">
        <f t="shared" si="46"/>
        <v>2.4721878862792313E-3</v>
      </c>
      <c r="D1120" s="4">
        <f t="shared" si="45"/>
        <v>5.5302537410540031E-2</v>
      </c>
    </row>
    <row r="1121" spans="1:4" x14ac:dyDescent="0.25">
      <c r="A1121" s="3">
        <v>38808</v>
      </c>
      <c r="B1121">
        <v>164.3</v>
      </c>
      <c r="C1121" s="4">
        <f t="shared" si="46"/>
        <v>1.2946979038224615E-2</v>
      </c>
      <c r="D1121" s="4">
        <f t="shared" si="45"/>
        <v>6.0000000000000053E-2</v>
      </c>
    </row>
    <row r="1122" spans="1:4" x14ac:dyDescent="0.25">
      <c r="A1122" s="3">
        <v>38838</v>
      </c>
      <c r="B1122">
        <v>165.8</v>
      </c>
      <c r="C1122" s="4">
        <f t="shared" si="46"/>
        <v>9.1296409007912693E-3</v>
      </c>
      <c r="D1122" s="4">
        <f t="shared" si="45"/>
        <v>7.4530136098509336E-2</v>
      </c>
    </row>
    <row r="1123" spans="1:4" x14ac:dyDescent="0.25">
      <c r="A1123" s="3">
        <v>38869</v>
      </c>
      <c r="B1123">
        <v>166.1</v>
      </c>
      <c r="C1123" s="4">
        <f t="shared" si="46"/>
        <v>1.8094089264173441E-3</v>
      </c>
      <c r="D1123" s="4">
        <f t="shared" si="45"/>
        <v>7.647440051847032E-2</v>
      </c>
    </row>
    <row r="1124" spans="1:4" x14ac:dyDescent="0.25">
      <c r="A1124" s="3">
        <v>38899</v>
      </c>
      <c r="B1124">
        <v>166.8</v>
      </c>
      <c r="C1124" s="4">
        <f t="shared" si="46"/>
        <v>4.2143287176401589E-3</v>
      </c>
      <c r="D1124" s="4">
        <f t="shared" si="45"/>
        <v>6.7178502879078783E-2</v>
      </c>
    </row>
    <row r="1125" spans="1:4" x14ac:dyDescent="0.25">
      <c r="A1125" s="3">
        <v>38930</v>
      </c>
      <c r="B1125">
        <v>167.9</v>
      </c>
      <c r="C1125" s="4">
        <f t="shared" si="46"/>
        <v>6.5947242206234602E-3</v>
      </c>
      <c r="D1125" s="4">
        <f t="shared" si="45"/>
        <v>6.535532994923865E-2</v>
      </c>
    </row>
    <row r="1126" spans="1:4" x14ac:dyDescent="0.25">
      <c r="A1126" s="3">
        <v>38961</v>
      </c>
      <c r="B1126">
        <v>165.4</v>
      </c>
      <c r="C1126" s="4">
        <f t="shared" si="46"/>
        <v>-1.4889815366289416E-2</v>
      </c>
      <c r="D1126" s="4">
        <f t="shared" si="45"/>
        <v>1.9728729963008673E-2</v>
      </c>
    </row>
    <row r="1127" spans="1:4" x14ac:dyDescent="0.25">
      <c r="A1127" s="3">
        <v>38991</v>
      </c>
      <c r="B1127">
        <v>162.19999999999999</v>
      </c>
      <c r="C1127" s="4">
        <f t="shared" si="46"/>
        <v>-1.9347037484885199E-2</v>
      </c>
      <c r="D1127" s="4">
        <f t="shared" si="45"/>
        <v>-2.4067388688327362E-2</v>
      </c>
    </row>
    <row r="1128" spans="1:4" x14ac:dyDescent="0.25">
      <c r="A1128" s="3">
        <v>39022</v>
      </c>
      <c r="B1128">
        <v>164.6</v>
      </c>
      <c r="C1128" s="4">
        <f t="shared" si="46"/>
        <v>1.4796547472256449E-2</v>
      </c>
      <c r="D1128" s="4">
        <f t="shared" si="45"/>
        <v>5.4978619425778419E-3</v>
      </c>
    </row>
    <row r="1129" spans="1:4" x14ac:dyDescent="0.25">
      <c r="A1129" s="3">
        <v>39052</v>
      </c>
      <c r="B1129">
        <v>165.6</v>
      </c>
      <c r="C1129" s="4">
        <f t="shared" si="46"/>
        <v>6.0753341433779084E-3</v>
      </c>
      <c r="D1129" s="4">
        <f t="shared" si="45"/>
        <v>1.5950920245398681E-2</v>
      </c>
    </row>
    <row r="1130" spans="1:4" x14ac:dyDescent="0.25">
      <c r="A1130" s="3">
        <v>39083</v>
      </c>
      <c r="B1130">
        <v>164</v>
      </c>
      <c r="C1130" s="4">
        <f t="shared" si="46"/>
        <v>-9.6618357487922024E-3</v>
      </c>
      <c r="D1130" s="4">
        <f t="shared" si="45"/>
        <v>-1.8259281801583649E-3</v>
      </c>
    </row>
    <row r="1131" spans="1:4" x14ac:dyDescent="0.25">
      <c r="A1131" s="3">
        <v>39114</v>
      </c>
      <c r="B1131">
        <v>166.8</v>
      </c>
      <c r="C1131" s="4">
        <f t="shared" si="46"/>
        <v>1.7073170731707332E-2</v>
      </c>
      <c r="D1131" s="4">
        <f t="shared" si="45"/>
        <v>3.0902348578492056E-2</v>
      </c>
    </row>
    <row r="1132" spans="1:4" x14ac:dyDescent="0.25">
      <c r="A1132" s="3">
        <v>39142</v>
      </c>
      <c r="B1132">
        <v>169.3</v>
      </c>
      <c r="C1132" s="4">
        <f t="shared" si="46"/>
        <v>1.4988009592326046E-2</v>
      </c>
      <c r="D1132" s="4">
        <f t="shared" si="45"/>
        <v>4.3773119605425626E-2</v>
      </c>
    </row>
    <row r="1133" spans="1:4" x14ac:dyDescent="0.25">
      <c r="A1133" s="3">
        <v>39173</v>
      </c>
      <c r="B1133">
        <v>171.4</v>
      </c>
      <c r="C1133" s="4">
        <f t="shared" si="46"/>
        <v>1.2404016538688722E-2</v>
      </c>
      <c r="D1133" s="4">
        <f t="shared" si="45"/>
        <v>4.3213633597078527E-2</v>
      </c>
    </row>
    <row r="1134" spans="1:4" x14ac:dyDescent="0.25">
      <c r="A1134" s="3">
        <v>39203</v>
      </c>
      <c r="B1134">
        <v>173.3</v>
      </c>
      <c r="C1134" s="4">
        <f t="shared" si="46"/>
        <v>1.1085180863477317E-2</v>
      </c>
      <c r="D1134" s="4">
        <f t="shared" si="45"/>
        <v>4.5235223160434268E-2</v>
      </c>
    </row>
    <row r="1135" spans="1:4" x14ac:dyDescent="0.25">
      <c r="A1135" s="3">
        <v>39234</v>
      </c>
      <c r="B1135">
        <v>173.8</v>
      </c>
      <c r="C1135" s="4">
        <f t="shared" si="46"/>
        <v>2.8851702250431988E-3</v>
      </c>
      <c r="D1135" s="4">
        <f t="shared" si="45"/>
        <v>4.635761589403975E-2</v>
      </c>
    </row>
    <row r="1136" spans="1:4" x14ac:dyDescent="0.25">
      <c r="A1136" s="3">
        <v>39264</v>
      </c>
      <c r="B1136">
        <v>175.1</v>
      </c>
      <c r="C1136" s="4">
        <f t="shared" si="46"/>
        <v>7.4798619102416364E-3</v>
      </c>
      <c r="D1136" s="4">
        <f t="shared" si="45"/>
        <v>4.9760191846522694E-2</v>
      </c>
    </row>
    <row r="1137" spans="1:4" x14ac:dyDescent="0.25">
      <c r="A1137" s="3">
        <v>39295</v>
      </c>
      <c r="B1137">
        <v>172.4</v>
      </c>
      <c r="C1137" s="4">
        <f t="shared" si="46"/>
        <v>-1.5419760137064475E-2</v>
      </c>
      <c r="D1137" s="4">
        <f t="shared" si="45"/>
        <v>2.6801667659321016E-2</v>
      </c>
    </row>
    <row r="1138" spans="1:4" x14ac:dyDescent="0.25">
      <c r="A1138" s="3">
        <v>39326</v>
      </c>
      <c r="B1138">
        <v>173.5</v>
      </c>
      <c r="C1138" s="4">
        <f t="shared" si="46"/>
        <v>6.3805104408352076E-3</v>
      </c>
      <c r="D1138" s="4">
        <f t="shared" si="45"/>
        <v>4.897218863361541E-2</v>
      </c>
    </row>
    <row r="1139" spans="1:4" x14ac:dyDescent="0.25">
      <c r="A1139" s="3">
        <v>39356</v>
      </c>
      <c r="B1139">
        <v>174.7</v>
      </c>
      <c r="C1139" s="4">
        <f t="shared" si="46"/>
        <v>6.916426512968199E-3</v>
      </c>
      <c r="D1139" s="4">
        <f t="shared" si="45"/>
        <v>7.7065351418002415E-2</v>
      </c>
    </row>
    <row r="1140" spans="1:4" x14ac:dyDescent="0.25">
      <c r="A1140" s="3">
        <v>39387</v>
      </c>
      <c r="B1140">
        <v>179</v>
      </c>
      <c r="C1140" s="4">
        <f t="shared" si="46"/>
        <v>2.4613623354321712E-2</v>
      </c>
      <c r="D1140" s="4">
        <f t="shared" si="45"/>
        <v>8.7484811664641615E-2</v>
      </c>
    </row>
    <row r="1141" spans="1:4" x14ac:dyDescent="0.25">
      <c r="A1141" s="3">
        <v>39417</v>
      </c>
      <c r="B1141">
        <v>178.6</v>
      </c>
      <c r="C1141" s="4">
        <f t="shared" si="46"/>
        <v>-2.2346368715083775E-3</v>
      </c>
      <c r="D1141" s="4">
        <f t="shared" si="45"/>
        <v>7.8502415458937103E-2</v>
      </c>
    </row>
    <row r="1142" spans="1:4" x14ac:dyDescent="0.25">
      <c r="A1142" s="3">
        <v>39448</v>
      </c>
      <c r="B1142">
        <v>181</v>
      </c>
      <c r="C1142" s="4">
        <f t="shared" si="46"/>
        <v>1.3437849944009095E-2</v>
      </c>
      <c r="D1142" s="4">
        <f t="shared" si="45"/>
        <v>0.10365853658536595</v>
      </c>
    </row>
    <row r="1143" spans="1:4" x14ac:dyDescent="0.25">
      <c r="A1143" s="3">
        <v>39479</v>
      </c>
      <c r="B1143">
        <v>182.7</v>
      </c>
      <c r="C1143" s="4">
        <f t="shared" si="46"/>
        <v>9.3922651933699974E-3</v>
      </c>
      <c r="D1143" s="4">
        <f t="shared" si="45"/>
        <v>9.5323741007194096E-2</v>
      </c>
    </row>
    <row r="1144" spans="1:4" x14ac:dyDescent="0.25">
      <c r="A1144" s="3">
        <v>39508</v>
      </c>
      <c r="B1144">
        <v>187.9</v>
      </c>
      <c r="C1144" s="4">
        <f t="shared" si="46"/>
        <v>2.8461959496442368E-2</v>
      </c>
      <c r="D1144" s="4">
        <f t="shared" si="45"/>
        <v>0.10986414648552856</v>
      </c>
    </row>
    <row r="1145" spans="1:4" x14ac:dyDescent="0.25">
      <c r="A1145" s="3">
        <v>39539</v>
      </c>
      <c r="B1145">
        <v>190.9</v>
      </c>
      <c r="C1145" s="4">
        <f t="shared" si="46"/>
        <v>1.5965939329430467E-2</v>
      </c>
      <c r="D1145" s="4">
        <f t="shared" si="45"/>
        <v>0.11376896149358218</v>
      </c>
    </row>
    <row r="1146" spans="1:4" x14ac:dyDescent="0.25">
      <c r="A1146" s="3">
        <v>39569</v>
      </c>
      <c r="B1146">
        <v>196.6</v>
      </c>
      <c r="C1146" s="4">
        <f t="shared" si="46"/>
        <v>2.9858564693556744E-2</v>
      </c>
      <c r="D1146" s="4">
        <f t="shared" si="45"/>
        <v>0.13444893248701661</v>
      </c>
    </row>
    <row r="1147" spans="1:4" x14ac:dyDescent="0.25">
      <c r="A1147" s="3">
        <v>39600</v>
      </c>
      <c r="B1147">
        <v>200.5</v>
      </c>
      <c r="C1147" s="4">
        <f t="shared" si="46"/>
        <v>1.9837232960325579E-2</v>
      </c>
      <c r="D1147" s="4">
        <f t="shared" ref="D1147:D1210" si="47">B1147/B1135-1</f>
        <v>0.15362485615650168</v>
      </c>
    </row>
    <row r="1148" spans="1:4" x14ac:dyDescent="0.25">
      <c r="A1148" s="3">
        <v>39630</v>
      </c>
      <c r="B1148">
        <v>205.5</v>
      </c>
      <c r="C1148" s="4">
        <f t="shared" si="46"/>
        <v>2.4937655860349128E-2</v>
      </c>
      <c r="D1148" s="4">
        <f t="shared" si="47"/>
        <v>0.17361507709880075</v>
      </c>
    </row>
    <row r="1149" spans="1:4" x14ac:dyDescent="0.25">
      <c r="A1149" s="3">
        <v>39661</v>
      </c>
      <c r="B1149">
        <v>199</v>
      </c>
      <c r="C1149" s="4">
        <f t="shared" si="46"/>
        <v>-3.1630170316301665E-2</v>
      </c>
      <c r="D1149" s="4">
        <f t="shared" si="47"/>
        <v>0.154292343387471</v>
      </c>
    </row>
    <row r="1150" spans="1:4" x14ac:dyDescent="0.25">
      <c r="A1150" s="3">
        <v>39692</v>
      </c>
      <c r="B1150">
        <v>196.9</v>
      </c>
      <c r="C1150" s="4">
        <f t="shared" si="46"/>
        <v>-1.0552763819095423E-2</v>
      </c>
      <c r="D1150" s="4">
        <f t="shared" si="47"/>
        <v>0.13487031700288177</v>
      </c>
    </row>
    <row r="1151" spans="1:4" x14ac:dyDescent="0.25">
      <c r="A1151" s="3">
        <v>39722</v>
      </c>
      <c r="B1151">
        <v>186.4</v>
      </c>
      <c r="C1151" s="4">
        <f t="shared" si="46"/>
        <v>-5.3326561706450004E-2</v>
      </c>
      <c r="D1151" s="4">
        <f t="shared" si="47"/>
        <v>6.6971951917573103E-2</v>
      </c>
    </row>
    <row r="1152" spans="1:4" x14ac:dyDescent="0.25">
      <c r="A1152" s="3">
        <v>39753</v>
      </c>
      <c r="B1152">
        <v>176.8</v>
      </c>
      <c r="C1152" s="4">
        <f t="shared" si="46"/>
        <v>-5.1502145922746712E-2</v>
      </c>
      <c r="D1152" s="4">
        <f t="shared" si="47"/>
        <v>-1.2290502793296021E-2</v>
      </c>
    </row>
    <row r="1153" spans="1:4" x14ac:dyDescent="0.25">
      <c r="A1153" s="3">
        <v>39783</v>
      </c>
      <c r="B1153">
        <v>170.9</v>
      </c>
      <c r="C1153" s="4">
        <f t="shared" si="46"/>
        <v>-3.3371040723981893E-2</v>
      </c>
      <c r="D1153" s="4">
        <f t="shared" si="47"/>
        <v>-4.3113101903695328E-2</v>
      </c>
    </row>
    <row r="1154" spans="1:4" x14ac:dyDescent="0.25">
      <c r="A1154" s="3">
        <v>39814</v>
      </c>
      <c r="B1154">
        <v>171.2</v>
      </c>
      <c r="C1154" s="4">
        <f t="shared" si="46"/>
        <v>1.7554125219425565E-3</v>
      </c>
      <c r="D1154" s="4">
        <f t="shared" si="47"/>
        <v>-5.4143646408839841E-2</v>
      </c>
    </row>
    <row r="1155" spans="1:4" x14ac:dyDescent="0.25">
      <c r="A1155" s="3">
        <v>39845</v>
      </c>
      <c r="B1155">
        <v>169.3</v>
      </c>
      <c r="C1155" s="4">
        <f t="shared" si="46"/>
        <v>-1.1098130841121323E-2</v>
      </c>
      <c r="D1155" s="4">
        <f t="shared" si="47"/>
        <v>-7.3344280240831838E-2</v>
      </c>
    </row>
    <row r="1156" spans="1:4" x14ac:dyDescent="0.25">
      <c r="A1156" s="3">
        <v>39873</v>
      </c>
      <c r="B1156">
        <v>168.1</v>
      </c>
      <c r="C1156" s="4">
        <f t="shared" ref="C1156:C1219" si="48">B1156/B1155-1</f>
        <v>-7.0880094506793334E-3</v>
      </c>
      <c r="D1156" s="4">
        <f t="shared" si="47"/>
        <v>-0.10537519957424168</v>
      </c>
    </row>
    <row r="1157" spans="1:4" x14ac:dyDescent="0.25">
      <c r="A1157" s="3">
        <v>39904</v>
      </c>
      <c r="B1157">
        <v>169.1</v>
      </c>
      <c r="C1157" s="4">
        <f t="shared" si="48"/>
        <v>5.9488399762046562E-3</v>
      </c>
      <c r="D1157" s="4">
        <f t="shared" si="47"/>
        <v>-0.11419591409114727</v>
      </c>
    </row>
    <row r="1158" spans="1:4" x14ac:dyDescent="0.25">
      <c r="A1158" s="3">
        <v>39934</v>
      </c>
      <c r="B1158">
        <v>170.8</v>
      </c>
      <c r="C1158" s="4">
        <f t="shared" si="48"/>
        <v>1.0053222945002993E-2</v>
      </c>
      <c r="D1158" s="4">
        <f t="shared" si="47"/>
        <v>-0.13123092573753803</v>
      </c>
    </row>
    <row r="1159" spans="1:4" x14ac:dyDescent="0.25">
      <c r="A1159" s="3">
        <v>39965</v>
      </c>
      <c r="B1159">
        <v>174.1</v>
      </c>
      <c r="C1159" s="4">
        <f t="shared" si="48"/>
        <v>1.932084309133475E-2</v>
      </c>
      <c r="D1159" s="4">
        <f t="shared" si="47"/>
        <v>-0.13167082294264343</v>
      </c>
    </row>
    <row r="1160" spans="1:4" x14ac:dyDescent="0.25">
      <c r="A1160" s="3">
        <v>39995</v>
      </c>
      <c r="B1160">
        <v>172.5</v>
      </c>
      <c r="C1160" s="4">
        <f t="shared" si="48"/>
        <v>-9.1901206203330865E-3</v>
      </c>
      <c r="D1160" s="4">
        <f t="shared" si="47"/>
        <v>-0.16058394160583944</v>
      </c>
    </row>
    <row r="1161" spans="1:4" x14ac:dyDescent="0.25">
      <c r="A1161" s="3">
        <v>40026</v>
      </c>
      <c r="B1161">
        <v>175</v>
      </c>
      <c r="C1161" s="4">
        <f t="shared" si="48"/>
        <v>1.449275362318847E-2</v>
      </c>
      <c r="D1161" s="4">
        <f t="shared" si="47"/>
        <v>-0.12060301507537685</v>
      </c>
    </row>
    <row r="1162" spans="1:4" x14ac:dyDescent="0.25">
      <c r="A1162" s="3">
        <v>40057</v>
      </c>
      <c r="B1162">
        <v>174.1</v>
      </c>
      <c r="C1162" s="4">
        <f t="shared" si="48"/>
        <v>-5.1428571428572267E-3</v>
      </c>
      <c r="D1162" s="4">
        <f t="shared" si="47"/>
        <v>-0.11579481970543426</v>
      </c>
    </row>
    <row r="1163" spans="1:4" x14ac:dyDescent="0.25">
      <c r="A1163" s="3">
        <v>40087</v>
      </c>
      <c r="B1163">
        <v>175.2</v>
      </c>
      <c r="C1163" s="4">
        <f t="shared" si="48"/>
        <v>6.3182079264789692E-3</v>
      </c>
      <c r="D1163" s="4">
        <f t="shared" si="47"/>
        <v>-6.0085836909871349E-2</v>
      </c>
    </row>
    <row r="1164" spans="1:4" x14ac:dyDescent="0.25">
      <c r="A1164" s="3">
        <v>40118</v>
      </c>
      <c r="B1164">
        <v>177.4</v>
      </c>
      <c r="C1164" s="4">
        <f t="shared" si="48"/>
        <v>1.2557077625570789E-2</v>
      </c>
      <c r="D1164" s="4">
        <f t="shared" si="47"/>
        <v>3.3936651583710287E-3</v>
      </c>
    </row>
    <row r="1165" spans="1:4" x14ac:dyDescent="0.25">
      <c r="A1165" s="3">
        <v>40148</v>
      </c>
      <c r="B1165">
        <v>178.1</v>
      </c>
      <c r="C1165" s="4">
        <f t="shared" si="48"/>
        <v>3.9458850056368622E-3</v>
      </c>
      <c r="D1165" s="4">
        <f t="shared" si="47"/>
        <v>4.2129900526623798E-2</v>
      </c>
    </row>
    <row r="1166" spans="1:4" x14ac:dyDescent="0.25">
      <c r="A1166" s="3">
        <v>40179</v>
      </c>
      <c r="B1166">
        <v>181.9</v>
      </c>
      <c r="C1166" s="4">
        <f t="shared" si="48"/>
        <v>2.1336327905671082E-2</v>
      </c>
      <c r="D1166" s="4">
        <f t="shared" si="47"/>
        <v>6.25E-2</v>
      </c>
    </row>
    <row r="1167" spans="1:4" x14ac:dyDescent="0.25">
      <c r="A1167" s="3">
        <v>40210</v>
      </c>
      <c r="B1167">
        <v>181</v>
      </c>
      <c r="C1167" s="4">
        <f t="shared" si="48"/>
        <v>-4.9477735019242131E-3</v>
      </c>
      <c r="D1167" s="4">
        <f t="shared" si="47"/>
        <v>6.9108092144122724E-2</v>
      </c>
    </row>
    <row r="1168" spans="1:4" x14ac:dyDescent="0.25">
      <c r="A1168" s="3">
        <v>40238</v>
      </c>
      <c r="B1168">
        <v>183.3</v>
      </c>
      <c r="C1168" s="4">
        <f t="shared" si="48"/>
        <v>1.2707182320442101E-2</v>
      </c>
      <c r="D1168" s="4">
        <f t="shared" si="47"/>
        <v>9.0422367638310686E-2</v>
      </c>
    </row>
    <row r="1169" spans="1:4" x14ac:dyDescent="0.25">
      <c r="A1169" s="3">
        <v>40269</v>
      </c>
      <c r="B1169">
        <v>184.4</v>
      </c>
      <c r="C1169" s="4">
        <f t="shared" si="48"/>
        <v>6.0010911074741546E-3</v>
      </c>
      <c r="D1169" s="4">
        <f t="shared" si="47"/>
        <v>9.0479006505026716E-2</v>
      </c>
    </row>
    <row r="1170" spans="1:4" x14ac:dyDescent="0.25">
      <c r="A1170" s="3">
        <v>40299</v>
      </c>
      <c r="B1170">
        <v>184.8</v>
      </c>
      <c r="C1170" s="4">
        <f t="shared" si="48"/>
        <v>2.1691973969630851E-3</v>
      </c>
      <c r="D1170" s="4">
        <f t="shared" si="47"/>
        <v>8.1967213114754189E-2</v>
      </c>
    </row>
    <row r="1171" spans="1:4" x14ac:dyDescent="0.25">
      <c r="A1171" s="3">
        <v>40330</v>
      </c>
      <c r="B1171">
        <v>183.5</v>
      </c>
      <c r="C1171" s="4">
        <f t="shared" si="48"/>
        <v>-7.0346320346320601E-3</v>
      </c>
      <c r="D1171" s="4">
        <f t="shared" si="47"/>
        <v>5.3991958644457272E-2</v>
      </c>
    </row>
    <row r="1172" spans="1:4" x14ac:dyDescent="0.25">
      <c r="A1172" s="3">
        <v>40360</v>
      </c>
      <c r="B1172">
        <v>184.1</v>
      </c>
      <c r="C1172" s="4">
        <f t="shared" si="48"/>
        <v>3.2697547683924189E-3</v>
      </c>
      <c r="D1172" s="4">
        <f t="shared" si="47"/>
        <v>6.7246376811594066E-2</v>
      </c>
    </row>
    <row r="1173" spans="1:4" x14ac:dyDescent="0.25">
      <c r="A1173" s="3">
        <v>40391</v>
      </c>
      <c r="B1173">
        <v>184.9</v>
      </c>
      <c r="C1173" s="4">
        <f t="shared" si="48"/>
        <v>4.3454644215101812E-3</v>
      </c>
      <c r="D1173" s="4">
        <f t="shared" si="47"/>
        <v>5.6571428571428495E-2</v>
      </c>
    </row>
    <row r="1174" spans="1:4" x14ac:dyDescent="0.25">
      <c r="A1174" s="3">
        <v>40422</v>
      </c>
      <c r="B1174">
        <v>184.9</v>
      </c>
      <c r="C1174" s="4">
        <f t="shared" si="48"/>
        <v>0</v>
      </c>
      <c r="D1174" s="4">
        <f t="shared" si="47"/>
        <v>6.2033314187248667E-2</v>
      </c>
    </row>
    <row r="1175" spans="1:4" x14ac:dyDescent="0.25">
      <c r="A1175" s="3">
        <v>40452</v>
      </c>
      <c r="B1175">
        <v>186.6</v>
      </c>
      <c r="C1175" s="4">
        <f t="shared" si="48"/>
        <v>9.1941590048674193E-3</v>
      </c>
      <c r="D1175" s="4">
        <f t="shared" si="47"/>
        <v>6.5068493150684859E-2</v>
      </c>
    </row>
    <row r="1176" spans="1:4" x14ac:dyDescent="0.25">
      <c r="A1176" s="3">
        <v>40483</v>
      </c>
      <c r="B1176">
        <v>187.7</v>
      </c>
      <c r="C1176" s="4">
        <f t="shared" si="48"/>
        <v>5.8949624866022621E-3</v>
      </c>
      <c r="D1176" s="4">
        <f t="shared" si="47"/>
        <v>5.8060879368658336E-2</v>
      </c>
    </row>
    <row r="1177" spans="1:4" x14ac:dyDescent="0.25">
      <c r="A1177" s="3">
        <v>40513</v>
      </c>
      <c r="B1177">
        <v>189.7</v>
      </c>
      <c r="C1177" s="4">
        <f t="shared" si="48"/>
        <v>1.0655301012253648E-2</v>
      </c>
      <c r="D1177" s="4">
        <f t="shared" si="47"/>
        <v>6.5131948343627233E-2</v>
      </c>
    </row>
    <row r="1178" spans="1:4" x14ac:dyDescent="0.25">
      <c r="A1178" s="3">
        <v>40544</v>
      </c>
      <c r="B1178">
        <v>192.7</v>
      </c>
      <c r="C1178" s="4">
        <f t="shared" si="48"/>
        <v>1.5814443858724214E-2</v>
      </c>
      <c r="D1178" s="4">
        <f t="shared" si="47"/>
        <v>5.9373282023089446E-2</v>
      </c>
    </row>
    <row r="1179" spans="1:4" x14ac:dyDescent="0.25">
      <c r="A1179" s="3">
        <v>40575</v>
      </c>
      <c r="B1179">
        <v>195.8</v>
      </c>
      <c r="C1179" s="4">
        <f t="shared" si="48"/>
        <v>1.6087182148417423E-2</v>
      </c>
      <c r="D1179" s="4">
        <f t="shared" si="47"/>
        <v>8.1767955801105074E-2</v>
      </c>
    </row>
    <row r="1180" spans="1:4" x14ac:dyDescent="0.25">
      <c r="A1180" s="3">
        <v>40603</v>
      </c>
      <c r="B1180">
        <v>199.2</v>
      </c>
      <c r="C1180" s="4">
        <f t="shared" si="48"/>
        <v>1.7364657814095796E-2</v>
      </c>
      <c r="D1180" s="4">
        <f t="shared" si="47"/>
        <v>8.6743044189852681E-2</v>
      </c>
    </row>
    <row r="1181" spans="1:4" x14ac:dyDescent="0.25">
      <c r="A1181" s="3">
        <v>40634</v>
      </c>
      <c r="B1181">
        <v>203.1</v>
      </c>
      <c r="C1181" s="4">
        <f t="shared" si="48"/>
        <v>1.957831325301207E-2</v>
      </c>
      <c r="D1181" s="4">
        <f t="shared" si="47"/>
        <v>0.10140997830802601</v>
      </c>
    </row>
    <row r="1182" spans="1:4" x14ac:dyDescent="0.25">
      <c r="A1182" s="3">
        <v>40664</v>
      </c>
      <c r="B1182">
        <v>204.1</v>
      </c>
      <c r="C1182" s="4">
        <f t="shared" si="48"/>
        <v>4.9236829148202599E-3</v>
      </c>
      <c r="D1182" s="4">
        <f t="shared" si="47"/>
        <v>0.10443722943722933</v>
      </c>
    </row>
    <row r="1183" spans="1:4" x14ac:dyDescent="0.25">
      <c r="A1183" s="3">
        <v>40695</v>
      </c>
      <c r="B1183">
        <v>203.9</v>
      </c>
      <c r="C1183" s="4">
        <f t="shared" si="48"/>
        <v>-9.7991180793721711E-4</v>
      </c>
      <c r="D1183" s="4">
        <f t="shared" si="47"/>
        <v>0.11117166212534069</v>
      </c>
    </row>
    <row r="1184" spans="1:4" x14ac:dyDescent="0.25">
      <c r="A1184" s="3">
        <v>40725</v>
      </c>
      <c r="B1184">
        <v>204.6</v>
      </c>
      <c r="C1184" s="4">
        <f t="shared" si="48"/>
        <v>3.4330554193231499E-3</v>
      </c>
      <c r="D1184" s="4">
        <f t="shared" si="47"/>
        <v>0.11135252580119492</v>
      </c>
    </row>
    <row r="1185" spans="1:4" x14ac:dyDescent="0.25">
      <c r="A1185" s="3">
        <v>40756</v>
      </c>
      <c r="B1185">
        <v>203.2</v>
      </c>
      <c r="C1185" s="4">
        <f t="shared" si="48"/>
        <v>-6.8426197458455462E-3</v>
      </c>
      <c r="D1185" s="4">
        <f t="shared" si="47"/>
        <v>9.8972417522985356E-2</v>
      </c>
    </row>
    <row r="1186" spans="1:4" x14ac:dyDescent="0.25">
      <c r="A1186" s="3">
        <v>40787</v>
      </c>
      <c r="B1186">
        <v>203.7</v>
      </c>
      <c r="C1186" s="4">
        <f t="shared" si="48"/>
        <v>2.4606299212599492E-3</v>
      </c>
      <c r="D1186" s="4">
        <f t="shared" si="47"/>
        <v>0.10167658193618156</v>
      </c>
    </row>
    <row r="1187" spans="1:4" x14ac:dyDescent="0.25">
      <c r="A1187" s="3">
        <v>40817</v>
      </c>
      <c r="B1187">
        <v>201.1</v>
      </c>
      <c r="C1187" s="4">
        <f t="shared" si="48"/>
        <v>-1.2763868433971481E-2</v>
      </c>
      <c r="D1187" s="4">
        <f t="shared" si="47"/>
        <v>7.7706323687031009E-2</v>
      </c>
    </row>
    <row r="1188" spans="1:4" x14ac:dyDescent="0.25">
      <c r="A1188" s="3">
        <v>40848</v>
      </c>
      <c r="B1188">
        <v>201.4</v>
      </c>
      <c r="C1188" s="4">
        <f t="shared" si="48"/>
        <v>1.4917951268027529E-3</v>
      </c>
      <c r="D1188" s="4">
        <f t="shared" si="47"/>
        <v>7.2988811933937248E-2</v>
      </c>
    </row>
    <row r="1189" spans="1:4" x14ac:dyDescent="0.25">
      <c r="A1189" s="3">
        <v>40878</v>
      </c>
      <c r="B1189">
        <v>199.8</v>
      </c>
      <c r="C1189" s="4">
        <f t="shared" si="48"/>
        <v>-7.9443892750744594E-3</v>
      </c>
      <c r="D1189" s="4">
        <f t="shared" si="47"/>
        <v>5.3241960991038617E-2</v>
      </c>
    </row>
    <row r="1190" spans="1:4" x14ac:dyDescent="0.25">
      <c r="A1190" s="3">
        <v>40909</v>
      </c>
      <c r="B1190">
        <v>200.7</v>
      </c>
      <c r="C1190" s="4">
        <f t="shared" si="48"/>
        <v>4.5045045045044585E-3</v>
      </c>
      <c r="D1190" s="4">
        <f t="shared" si="47"/>
        <v>4.1515308770109005E-2</v>
      </c>
    </row>
    <row r="1191" spans="1:4" x14ac:dyDescent="0.25">
      <c r="A1191" s="3">
        <v>40940</v>
      </c>
      <c r="B1191">
        <v>201.6</v>
      </c>
      <c r="C1191" s="4">
        <f t="shared" si="48"/>
        <v>4.484304932735439E-3</v>
      </c>
      <c r="D1191" s="4">
        <f t="shared" si="47"/>
        <v>2.962206332992845E-2</v>
      </c>
    </row>
    <row r="1192" spans="1:4" x14ac:dyDescent="0.25">
      <c r="A1192" s="3">
        <v>40969</v>
      </c>
      <c r="B1192">
        <v>204.2</v>
      </c>
      <c r="C1192" s="4">
        <f t="shared" si="48"/>
        <v>1.2896825396825351E-2</v>
      </c>
      <c r="D1192" s="4">
        <f t="shared" si="47"/>
        <v>2.5100401606425793E-2</v>
      </c>
    </row>
    <row r="1193" spans="1:4" x14ac:dyDescent="0.25">
      <c r="A1193" s="3">
        <v>41000</v>
      </c>
      <c r="B1193">
        <v>203.7</v>
      </c>
      <c r="C1193" s="4">
        <f t="shared" si="48"/>
        <v>-2.4485798237022793E-3</v>
      </c>
      <c r="D1193" s="4">
        <f t="shared" si="47"/>
        <v>2.9542097488921559E-3</v>
      </c>
    </row>
    <row r="1194" spans="1:4" x14ac:dyDescent="0.25">
      <c r="A1194" s="3">
        <v>41030</v>
      </c>
      <c r="B1194">
        <v>201.9</v>
      </c>
      <c r="C1194" s="4">
        <f t="shared" si="48"/>
        <v>-8.8365243004417948E-3</v>
      </c>
      <c r="D1194" s="4">
        <f t="shared" si="47"/>
        <v>-1.0779029887310054E-2</v>
      </c>
    </row>
    <row r="1195" spans="1:4" x14ac:dyDescent="0.25">
      <c r="A1195" s="3">
        <v>41061</v>
      </c>
      <c r="B1195">
        <v>199.8</v>
      </c>
      <c r="C1195" s="4">
        <f t="shared" si="48"/>
        <v>-1.0401188707280795E-2</v>
      </c>
      <c r="D1195" s="4">
        <f t="shared" si="47"/>
        <v>-2.0107896027464434E-2</v>
      </c>
    </row>
    <row r="1196" spans="1:4" x14ac:dyDescent="0.25">
      <c r="A1196" s="3">
        <v>41091</v>
      </c>
      <c r="B1196">
        <v>200.1</v>
      </c>
      <c r="C1196" s="4">
        <f t="shared" si="48"/>
        <v>1.5015015015014122E-3</v>
      </c>
      <c r="D1196" s="4">
        <f t="shared" si="47"/>
        <v>-2.1994134897360684E-2</v>
      </c>
    </row>
    <row r="1197" spans="1:4" x14ac:dyDescent="0.25">
      <c r="A1197" s="3">
        <v>41122</v>
      </c>
      <c r="B1197">
        <v>202.7</v>
      </c>
      <c r="C1197" s="4">
        <f t="shared" si="48"/>
        <v>1.2993503248375893E-2</v>
      </c>
      <c r="D1197" s="4">
        <f t="shared" si="47"/>
        <v>-2.4606299212598381E-3</v>
      </c>
    </row>
    <row r="1198" spans="1:4" x14ac:dyDescent="0.25">
      <c r="A1198" s="3">
        <v>41153</v>
      </c>
      <c r="B1198">
        <v>204.4</v>
      </c>
      <c r="C1198" s="4">
        <f t="shared" si="48"/>
        <v>8.3867784903799425E-3</v>
      </c>
      <c r="D1198" s="4">
        <f t="shared" si="47"/>
        <v>3.4364261168384758E-3</v>
      </c>
    </row>
    <row r="1199" spans="1:4" x14ac:dyDescent="0.25">
      <c r="A1199" s="3">
        <v>41183</v>
      </c>
      <c r="B1199">
        <v>203.5</v>
      </c>
      <c r="C1199" s="4">
        <f t="shared" si="48"/>
        <v>-4.4031311154598685E-3</v>
      </c>
      <c r="D1199" s="4">
        <f t="shared" si="47"/>
        <v>1.1934361014420691E-2</v>
      </c>
    </row>
    <row r="1200" spans="1:4" x14ac:dyDescent="0.25">
      <c r="A1200" s="3">
        <v>41214</v>
      </c>
      <c r="B1200">
        <v>201.8</v>
      </c>
      <c r="C1200" s="4">
        <f t="shared" si="48"/>
        <v>-8.3538083538082786E-3</v>
      </c>
      <c r="D1200" s="4">
        <f t="shared" si="47"/>
        <v>1.9860973187686426E-3</v>
      </c>
    </row>
    <row r="1201" spans="1:4" x14ac:dyDescent="0.25">
      <c r="A1201" s="3">
        <v>41244</v>
      </c>
      <c r="B1201">
        <v>201.5</v>
      </c>
      <c r="C1201" s="4">
        <f t="shared" si="48"/>
        <v>-1.4866204162538033E-3</v>
      </c>
      <c r="D1201" s="4">
        <f t="shared" si="47"/>
        <v>8.5085085085083723E-3</v>
      </c>
    </row>
    <row r="1202" spans="1:4" x14ac:dyDescent="0.25">
      <c r="A1202" s="3">
        <v>41275</v>
      </c>
      <c r="B1202">
        <v>202.5</v>
      </c>
      <c r="C1202" s="4">
        <f t="shared" si="48"/>
        <v>4.9627791563275903E-3</v>
      </c>
      <c r="D1202" s="4">
        <f t="shared" si="47"/>
        <v>8.9686098654708779E-3</v>
      </c>
    </row>
    <row r="1203" spans="1:4" x14ac:dyDescent="0.25">
      <c r="A1203" s="3">
        <v>41306</v>
      </c>
      <c r="B1203">
        <v>204.3</v>
      </c>
      <c r="C1203" s="4">
        <f t="shared" si="48"/>
        <v>8.8888888888889461E-3</v>
      </c>
      <c r="D1203" s="4">
        <f t="shared" si="47"/>
        <v>1.3392857142857206E-2</v>
      </c>
    </row>
    <row r="1204" spans="1:4" x14ac:dyDescent="0.25">
      <c r="A1204" s="3">
        <v>41334</v>
      </c>
      <c r="B1204">
        <v>204</v>
      </c>
      <c r="C1204" s="4">
        <f t="shared" si="48"/>
        <v>-1.468428781204123E-3</v>
      </c>
      <c r="D1204" s="4">
        <f t="shared" si="47"/>
        <v>-9.7943192948080071E-4</v>
      </c>
    </row>
    <row r="1205" spans="1:4" x14ac:dyDescent="0.25">
      <c r="A1205" s="3">
        <v>41365</v>
      </c>
      <c r="B1205">
        <v>203.5</v>
      </c>
      <c r="C1205" s="4">
        <f t="shared" si="48"/>
        <v>-2.450980392156854E-3</v>
      </c>
      <c r="D1205" s="4">
        <f t="shared" si="47"/>
        <v>-9.8183603338242165E-4</v>
      </c>
    </row>
    <row r="1206" spans="1:4" x14ac:dyDescent="0.25">
      <c r="A1206" s="3">
        <v>41395</v>
      </c>
      <c r="B1206">
        <v>204.1</v>
      </c>
      <c r="C1206" s="4">
        <f t="shared" si="48"/>
        <v>2.9484029484028174E-3</v>
      </c>
      <c r="D1206" s="4">
        <f t="shared" si="47"/>
        <v>1.08964834076275E-2</v>
      </c>
    </row>
    <row r="1207" spans="1:4" x14ac:dyDescent="0.25">
      <c r="A1207" s="3">
        <v>41426</v>
      </c>
      <c r="B1207">
        <v>204.3</v>
      </c>
      <c r="C1207" s="4">
        <f t="shared" si="48"/>
        <v>9.7991180793743915E-4</v>
      </c>
      <c r="D1207" s="4">
        <f t="shared" si="47"/>
        <v>2.2522522522522515E-2</v>
      </c>
    </row>
    <row r="1208" spans="1:4" x14ac:dyDescent="0.25">
      <c r="A1208" s="3">
        <v>41456</v>
      </c>
      <c r="B1208">
        <v>204.4</v>
      </c>
      <c r="C1208" s="4">
        <f t="shared" si="48"/>
        <v>4.8947626040130032E-4</v>
      </c>
      <c r="D1208" s="4">
        <f t="shared" si="47"/>
        <v>2.1489255372313831E-2</v>
      </c>
    </row>
    <row r="1209" spans="1:4" x14ac:dyDescent="0.25">
      <c r="A1209" s="3">
        <v>41487</v>
      </c>
      <c r="B1209">
        <v>204.2</v>
      </c>
      <c r="C1209" s="4">
        <f t="shared" si="48"/>
        <v>-9.7847358121339045E-4</v>
      </c>
      <c r="D1209" s="4">
        <f t="shared" si="47"/>
        <v>7.4000986679823022E-3</v>
      </c>
    </row>
    <row r="1210" spans="1:4" x14ac:dyDescent="0.25">
      <c r="A1210" s="3">
        <v>41518</v>
      </c>
      <c r="B1210">
        <v>203.9</v>
      </c>
      <c r="C1210" s="4">
        <f t="shared" si="48"/>
        <v>-1.4691478942212566E-3</v>
      </c>
      <c r="D1210" s="4">
        <f t="shared" si="47"/>
        <v>-2.4461839530333096E-3</v>
      </c>
    </row>
    <row r="1211" spans="1:4" x14ac:dyDescent="0.25">
      <c r="A1211" s="3">
        <v>41548</v>
      </c>
      <c r="B1211">
        <v>202.5</v>
      </c>
      <c r="C1211" s="4">
        <f t="shared" si="48"/>
        <v>-6.8661108386464109E-3</v>
      </c>
      <c r="D1211" s="4">
        <f t="shared" ref="D1211:D1274" si="49">B1211/B1199-1</f>
        <v>-4.9140049140049546E-3</v>
      </c>
    </row>
    <row r="1212" spans="1:4" x14ac:dyDescent="0.25">
      <c r="A1212" s="3">
        <v>41579</v>
      </c>
      <c r="B1212">
        <v>201.2</v>
      </c>
      <c r="C1212" s="4">
        <f t="shared" si="48"/>
        <v>-6.4197530864198438E-3</v>
      </c>
      <c r="D1212" s="4">
        <f t="shared" si="49"/>
        <v>-2.9732408325074955E-3</v>
      </c>
    </row>
    <row r="1213" spans="1:4" x14ac:dyDescent="0.25">
      <c r="A1213" s="3">
        <v>41609</v>
      </c>
      <c r="B1213">
        <v>202</v>
      </c>
      <c r="C1213" s="4">
        <f t="shared" si="48"/>
        <v>3.9761431411531323E-3</v>
      </c>
      <c r="D1213" s="4">
        <f t="shared" si="49"/>
        <v>2.4813895781636841E-3</v>
      </c>
    </row>
    <row r="1214" spans="1:4" x14ac:dyDescent="0.25">
      <c r="A1214" s="3">
        <v>41640</v>
      </c>
      <c r="B1214">
        <v>203.8</v>
      </c>
      <c r="C1214" s="4">
        <f t="shared" si="48"/>
        <v>8.9108910891089188E-3</v>
      </c>
      <c r="D1214" s="4">
        <f t="shared" si="49"/>
        <v>6.4197530864198438E-3</v>
      </c>
    </row>
    <row r="1215" spans="1:4" x14ac:dyDescent="0.25">
      <c r="A1215" s="3">
        <v>41671</v>
      </c>
      <c r="B1215">
        <v>205.7</v>
      </c>
      <c r="C1215" s="4">
        <f t="shared" si="48"/>
        <v>9.3228655544650429E-3</v>
      </c>
      <c r="D1215" s="4">
        <f t="shared" si="49"/>
        <v>6.8526676456190927E-3</v>
      </c>
    </row>
    <row r="1216" spans="1:4" x14ac:dyDescent="0.25">
      <c r="A1216" s="3">
        <v>41699</v>
      </c>
      <c r="B1216">
        <v>207</v>
      </c>
      <c r="C1216" s="4">
        <f t="shared" si="48"/>
        <v>6.3198833252309239E-3</v>
      </c>
      <c r="D1216" s="4">
        <f t="shared" si="49"/>
        <v>1.4705882352941124E-2</v>
      </c>
    </row>
    <row r="1217" spans="1:4" x14ac:dyDescent="0.25">
      <c r="A1217" s="3">
        <v>41730</v>
      </c>
      <c r="B1217">
        <v>208.3</v>
      </c>
      <c r="C1217" s="4">
        <f t="shared" si="48"/>
        <v>6.280193236715137E-3</v>
      </c>
      <c r="D1217" s="4">
        <f t="shared" si="49"/>
        <v>2.3587223587223649E-2</v>
      </c>
    </row>
    <row r="1218" spans="1:4" x14ac:dyDescent="0.25">
      <c r="A1218" s="3">
        <v>41760</v>
      </c>
      <c r="B1218">
        <v>208</v>
      </c>
      <c r="C1218" s="4">
        <f t="shared" si="48"/>
        <v>-1.4402304368699159E-3</v>
      </c>
      <c r="D1218" s="4">
        <f t="shared" si="49"/>
        <v>1.9108280254777066E-2</v>
      </c>
    </row>
    <row r="1219" spans="1:4" x14ac:dyDescent="0.25">
      <c r="A1219" s="3">
        <v>41791</v>
      </c>
      <c r="B1219">
        <v>208.3</v>
      </c>
      <c r="C1219" s="4">
        <f t="shared" si="48"/>
        <v>1.4423076923077982E-3</v>
      </c>
      <c r="D1219" s="4">
        <f t="shared" si="49"/>
        <v>1.9579050416054899E-2</v>
      </c>
    </row>
    <row r="1220" spans="1:4" x14ac:dyDescent="0.25">
      <c r="A1220" s="3">
        <v>41821</v>
      </c>
      <c r="B1220">
        <v>208</v>
      </c>
      <c r="C1220" s="4">
        <f t="shared" ref="C1220:C1283" si="50">B1220/B1219-1</f>
        <v>-1.4402304368699159E-3</v>
      </c>
      <c r="D1220" s="4">
        <f t="shared" si="49"/>
        <v>1.7612524461839474E-2</v>
      </c>
    </row>
    <row r="1221" spans="1:4" x14ac:dyDescent="0.25">
      <c r="A1221" s="3">
        <v>41852</v>
      </c>
      <c r="B1221">
        <v>207</v>
      </c>
      <c r="C1221" s="4">
        <f t="shared" si="50"/>
        <v>-4.8076923076922906E-3</v>
      </c>
      <c r="D1221" s="4">
        <f t="shared" si="49"/>
        <v>1.3712047012732764E-2</v>
      </c>
    </row>
    <row r="1222" spans="1:4" x14ac:dyDescent="0.25">
      <c r="A1222" s="3">
        <v>41883</v>
      </c>
      <c r="B1222">
        <v>206.4</v>
      </c>
      <c r="C1222" s="4">
        <f t="shared" si="50"/>
        <v>-2.8985507246376274E-3</v>
      </c>
      <c r="D1222" s="4">
        <f t="shared" si="49"/>
        <v>1.2260912211868646E-2</v>
      </c>
    </row>
    <row r="1223" spans="1:4" x14ac:dyDescent="0.25">
      <c r="A1223" s="3">
        <v>41913</v>
      </c>
      <c r="B1223">
        <v>203.4</v>
      </c>
      <c r="C1223" s="4">
        <f t="shared" si="50"/>
        <v>-1.4534883720930258E-2</v>
      </c>
      <c r="D1223" s="4">
        <f t="shared" si="49"/>
        <v>4.4444444444444731E-3</v>
      </c>
    </row>
    <row r="1224" spans="1:4" x14ac:dyDescent="0.25">
      <c r="A1224" s="3">
        <v>41944</v>
      </c>
      <c r="B1224">
        <v>200.9</v>
      </c>
      <c r="C1224" s="4">
        <f t="shared" si="50"/>
        <v>-1.2291052114061007E-2</v>
      </c>
      <c r="D1224" s="4">
        <f t="shared" si="49"/>
        <v>-1.4910536779323413E-3</v>
      </c>
    </row>
    <row r="1225" spans="1:4" x14ac:dyDescent="0.25">
      <c r="A1225" s="3">
        <v>41974</v>
      </c>
      <c r="B1225">
        <v>197</v>
      </c>
      <c r="C1225" s="4">
        <f t="shared" si="50"/>
        <v>-1.9412643106022975E-2</v>
      </c>
      <c r="D1225" s="4">
        <f t="shared" si="49"/>
        <v>-2.4752475247524774E-2</v>
      </c>
    </row>
    <row r="1226" spans="1:4" x14ac:dyDescent="0.25">
      <c r="A1226" s="3">
        <v>42005</v>
      </c>
      <c r="B1226">
        <v>192</v>
      </c>
      <c r="C1226" s="4">
        <f t="shared" si="50"/>
        <v>-2.5380710659898442E-2</v>
      </c>
      <c r="D1226" s="4">
        <f t="shared" si="49"/>
        <v>-5.7899901864573167E-2</v>
      </c>
    </row>
    <row r="1227" spans="1:4" x14ac:dyDescent="0.25">
      <c r="A1227" s="3">
        <v>42036</v>
      </c>
      <c r="B1227">
        <v>191.1</v>
      </c>
      <c r="C1227" s="4">
        <f t="shared" si="50"/>
        <v>-4.6875000000000666E-3</v>
      </c>
      <c r="D1227" s="4">
        <f t="shared" si="49"/>
        <v>-7.0977151191054966E-2</v>
      </c>
    </row>
    <row r="1228" spans="1:4" x14ac:dyDescent="0.25">
      <c r="A1228" s="3">
        <v>42064</v>
      </c>
      <c r="B1228">
        <v>191.5</v>
      </c>
      <c r="C1228" s="4">
        <f t="shared" si="50"/>
        <v>2.0931449502878952E-3</v>
      </c>
      <c r="D1228" s="4">
        <f t="shared" si="49"/>
        <v>-7.4879227053140096E-2</v>
      </c>
    </row>
    <row r="1229" spans="1:4" x14ac:dyDescent="0.25">
      <c r="A1229" s="3">
        <v>42095</v>
      </c>
      <c r="B1229">
        <v>190.9</v>
      </c>
      <c r="C1229" s="4">
        <f t="shared" si="50"/>
        <v>-3.1331592689294308E-3</v>
      </c>
      <c r="D1229" s="4">
        <f t="shared" si="49"/>
        <v>-8.3533365338454124E-2</v>
      </c>
    </row>
    <row r="1230" spans="1:4" x14ac:dyDescent="0.25">
      <c r="A1230" s="3">
        <v>42125</v>
      </c>
      <c r="B1230">
        <v>193.4</v>
      </c>
      <c r="C1230" s="4">
        <f t="shared" si="50"/>
        <v>1.3095861707700385E-2</v>
      </c>
      <c r="D1230" s="4">
        <f t="shared" si="49"/>
        <v>-7.0192307692307665E-2</v>
      </c>
    </row>
    <row r="1231" spans="1:4" x14ac:dyDescent="0.25">
      <c r="A1231" s="3">
        <v>42156</v>
      </c>
      <c r="B1231">
        <v>194.8</v>
      </c>
      <c r="C1231" s="4">
        <f t="shared" si="50"/>
        <v>7.2388831437435464E-3</v>
      </c>
      <c r="D1231" s="4">
        <f t="shared" si="49"/>
        <v>-6.4810369659145439E-2</v>
      </c>
    </row>
    <row r="1232" spans="1:4" x14ac:dyDescent="0.25">
      <c r="A1232" s="3">
        <v>42186</v>
      </c>
      <c r="B1232">
        <v>193.9</v>
      </c>
      <c r="C1232" s="4">
        <f t="shared" si="50"/>
        <v>-4.62012320328542E-3</v>
      </c>
      <c r="D1232" s="4">
        <f t="shared" si="49"/>
        <v>-6.778846153846152E-2</v>
      </c>
    </row>
    <row r="1233" spans="1:4" x14ac:dyDescent="0.25">
      <c r="A1233" s="3">
        <v>42217</v>
      </c>
      <c r="B1233">
        <v>191.9</v>
      </c>
      <c r="C1233" s="4">
        <f t="shared" si="50"/>
        <v>-1.0314595152140282E-2</v>
      </c>
      <c r="D1233" s="4">
        <f t="shared" si="49"/>
        <v>-7.2946859903381567E-2</v>
      </c>
    </row>
    <row r="1234" spans="1:4" x14ac:dyDescent="0.25">
      <c r="A1234" s="3">
        <v>42248</v>
      </c>
      <c r="B1234">
        <v>189.1</v>
      </c>
      <c r="C1234" s="4">
        <f t="shared" si="50"/>
        <v>-1.4590932777488352E-2</v>
      </c>
      <c r="D1234" s="4">
        <f t="shared" si="49"/>
        <v>-8.3817829457364379E-2</v>
      </c>
    </row>
    <row r="1235" spans="1:4" x14ac:dyDescent="0.25">
      <c r="A1235" s="3">
        <v>42278</v>
      </c>
      <c r="B1235">
        <v>187.5</v>
      </c>
      <c r="C1235" s="4">
        <f t="shared" si="50"/>
        <v>-8.461131676361644E-3</v>
      </c>
      <c r="D1235" s="4">
        <f t="shared" si="49"/>
        <v>-7.8171091445427776E-2</v>
      </c>
    </row>
    <row r="1236" spans="1:4" x14ac:dyDescent="0.25">
      <c r="A1236" s="3">
        <v>42309</v>
      </c>
      <c r="B1236">
        <v>185.7</v>
      </c>
      <c r="C1236" s="4">
        <f t="shared" si="50"/>
        <v>-9.6000000000000529E-3</v>
      </c>
      <c r="D1236" s="4">
        <f t="shared" si="49"/>
        <v>-7.5659532105525229E-2</v>
      </c>
    </row>
    <row r="1237" spans="1:4" x14ac:dyDescent="0.25">
      <c r="A1237" s="3">
        <v>42339</v>
      </c>
      <c r="B1237">
        <v>183.5</v>
      </c>
      <c r="C1237" s="4">
        <f t="shared" si="50"/>
        <v>-1.1847065158858361E-2</v>
      </c>
      <c r="D1237" s="4">
        <f t="shared" si="49"/>
        <v>-6.8527918781725927E-2</v>
      </c>
    </row>
    <row r="1238" spans="1:4" x14ac:dyDescent="0.25">
      <c r="A1238" s="3">
        <v>42370</v>
      </c>
      <c r="B1238">
        <v>182.6</v>
      </c>
      <c r="C1238" s="4">
        <f t="shared" si="50"/>
        <v>-4.9046321525886283E-3</v>
      </c>
      <c r="D1238" s="4">
        <f t="shared" si="49"/>
        <v>-4.8958333333333326E-2</v>
      </c>
    </row>
    <row r="1239" spans="1:4" x14ac:dyDescent="0.25">
      <c r="A1239" s="3">
        <v>42401</v>
      </c>
      <c r="B1239">
        <v>181.3</v>
      </c>
      <c r="C1239" s="4">
        <f t="shared" si="50"/>
        <v>-7.1193866374588133E-3</v>
      </c>
      <c r="D1239" s="4">
        <f t="shared" si="49"/>
        <v>-5.1282051282051211E-2</v>
      </c>
    </row>
    <row r="1240" spans="1:4" x14ac:dyDescent="0.25">
      <c r="A1240" s="3">
        <v>42430</v>
      </c>
      <c r="B1240">
        <v>182.1</v>
      </c>
      <c r="C1240" s="4">
        <f t="shared" si="50"/>
        <v>4.4125758411470706E-3</v>
      </c>
      <c r="D1240" s="4">
        <f t="shared" si="49"/>
        <v>-4.9086161879895562E-2</v>
      </c>
    </row>
    <row r="1241" spans="1:4" x14ac:dyDescent="0.25">
      <c r="A1241" s="3">
        <v>42461</v>
      </c>
      <c r="B1241">
        <v>183.2</v>
      </c>
      <c r="C1241" s="4">
        <f t="shared" si="50"/>
        <v>6.0406370126304676E-3</v>
      </c>
      <c r="D1241" s="4">
        <f t="shared" si="49"/>
        <v>-4.0335254059717163E-2</v>
      </c>
    </row>
    <row r="1242" spans="1:4" x14ac:dyDescent="0.25">
      <c r="A1242" s="3">
        <v>42491</v>
      </c>
      <c r="B1242">
        <v>185.3</v>
      </c>
      <c r="C1242" s="4">
        <f t="shared" si="50"/>
        <v>1.1462882096070048E-2</v>
      </c>
      <c r="D1242" s="4">
        <f t="shared" si="49"/>
        <v>-4.1882109617373264E-2</v>
      </c>
    </row>
    <row r="1243" spans="1:4" x14ac:dyDescent="0.25">
      <c r="A1243" s="3">
        <v>42522</v>
      </c>
      <c r="B1243">
        <v>187.6</v>
      </c>
      <c r="C1243" s="4">
        <f t="shared" si="50"/>
        <v>1.2412304371289817E-2</v>
      </c>
      <c r="D1243" s="4">
        <f t="shared" si="49"/>
        <v>-3.6960985626283471E-2</v>
      </c>
    </row>
    <row r="1244" spans="1:4" x14ac:dyDescent="0.25">
      <c r="A1244" s="3">
        <v>42552</v>
      </c>
      <c r="B1244">
        <v>187.7</v>
      </c>
      <c r="C1244" s="4">
        <f t="shared" si="50"/>
        <v>5.3304904051176827E-4</v>
      </c>
      <c r="D1244" s="4">
        <f t="shared" si="49"/>
        <v>-3.1975244971634953E-2</v>
      </c>
    </row>
    <row r="1245" spans="1:4" x14ac:dyDescent="0.25">
      <c r="A1245" s="3">
        <v>42583</v>
      </c>
      <c r="B1245">
        <v>186.6</v>
      </c>
      <c r="C1245" s="4">
        <f t="shared" si="50"/>
        <v>-5.86041555673944E-3</v>
      </c>
      <c r="D1245" s="4">
        <f t="shared" si="49"/>
        <v>-2.7618551328817187E-2</v>
      </c>
    </row>
    <row r="1246" spans="1:4" x14ac:dyDescent="0.25">
      <c r="A1246" s="3">
        <v>42614</v>
      </c>
      <c r="B1246">
        <v>186.9</v>
      </c>
      <c r="C1246" s="4">
        <f t="shared" si="50"/>
        <v>1.607717041800738E-3</v>
      </c>
      <c r="D1246" s="4">
        <f t="shared" si="49"/>
        <v>-1.1634056054997344E-2</v>
      </c>
    </row>
    <row r="1247" spans="1:4" x14ac:dyDescent="0.25">
      <c r="A1247" s="3">
        <v>42644</v>
      </c>
      <c r="B1247">
        <v>186.7</v>
      </c>
      <c r="C1247" s="4">
        <f t="shared" si="50"/>
        <v>-1.0700909577314732E-3</v>
      </c>
      <c r="D1247" s="4">
        <f t="shared" si="49"/>
        <v>-4.2666666666667519E-3</v>
      </c>
    </row>
    <row r="1248" spans="1:4" x14ac:dyDescent="0.25">
      <c r="A1248" s="3">
        <v>42675</v>
      </c>
      <c r="B1248">
        <v>186.3</v>
      </c>
      <c r="C1248" s="4">
        <f t="shared" si="50"/>
        <v>-2.1424745581144489E-3</v>
      </c>
      <c r="D1248" s="4">
        <f t="shared" si="49"/>
        <v>3.231017770597866E-3</v>
      </c>
    </row>
    <row r="1249" spans="1:4" x14ac:dyDescent="0.25">
      <c r="A1249" s="3">
        <v>42705</v>
      </c>
      <c r="B1249">
        <v>188.2</v>
      </c>
      <c r="C1249" s="4">
        <f t="shared" si="50"/>
        <v>1.0198604401502775E-2</v>
      </c>
      <c r="D1249" s="4">
        <f t="shared" si="49"/>
        <v>2.5613079019073615E-2</v>
      </c>
    </row>
    <row r="1250" spans="1:4" x14ac:dyDescent="0.25">
      <c r="A1250" s="3">
        <v>42736</v>
      </c>
      <c r="B1250">
        <v>190.7</v>
      </c>
      <c r="C1250" s="4">
        <f t="shared" si="50"/>
        <v>1.3283740701381497E-2</v>
      </c>
      <c r="D1250" s="4">
        <f t="shared" si="49"/>
        <v>4.4359255202628622E-2</v>
      </c>
    </row>
    <row r="1251" spans="1:4" x14ac:dyDescent="0.25">
      <c r="A1251" s="3">
        <v>42767</v>
      </c>
      <c r="B1251">
        <v>191.6</v>
      </c>
      <c r="C1251" s="4">
        <f t="shared" si="50"/>
        <v>4.7194546407971494E-3</v>
      </c>
      <c r="D1251" s="4">
        <f t="shared" si="49"/>
        <v>5.6811913954770921E-2</v>
      </c>
    </row>
    <row r="1252" spans="1:4" x14ac:dyDescent="0.25">
      <c r="A1252" s="3">
        <v>42795</v>
      </c>
      <c r="B1252">
        <v>191.5</v>
      </c>
      <c r="C1252" s="4">
        <f t="shared" si="50"/>
        <v>-5.2192066805845094E-4</v>
      </c>
      <c r="D1252" s="4">
        <f t="shared" si="49"/>
        <v>5.1619989017023693E-2</v>
      </c>
    </row>
    <row r="1253" spans="1:4" x14ac:dyDescent="0.25">
      <c r="A1253" s="3">
        <v>42826</v>
      </c>
      <c r="B1253">
        <v>193</v>
      </c>
      <c r="C1253" s="4">
        <f t="shared" si="50"/>
        <v>7.8328981723236879E-3</v>
      </c>
      <c r="D1253" s="4">
        <f t="shared" si="49"/>
        <v>5.3493449781659486E-2</v>
      </c>
    </row>
    <row r="1254" spans="1:4" x14ac:dyDescent="0.25">
      <c r="A1254" s="3">
        <v>42856</v>
      </c>
      <c r="B1254">
        <v>192.8</v>
      </c>
      <c r="C1254" s="4">
        <f t="shared" si="50"/>
        <v>-1.0362694300517505E-3</v>
      </c>
      <c r="D1254" s="4">
        <f t="shared" si="49"/>
        <v>4.0474905558553598E-2</v>
      </c>
    </row>
    <row r="1255" spans="1:4" x14ac:dyDescent="0.25">
      <c r="A1255" s="3">
        <v>42887</v>
      </c>
      <c r="B1255">
        <v>193.6</v>
      </c>
      <c r="C1255" s="4">
        <f t="shared" si="50"/>
        <v>4.1493775933609811E-3</v>
      </c>
      <c r="D1255" s="4">
        <f t="shared" si="49"/>
        <v>3.1982942430703654E-2</v>
      </c>
    </row>
    <row r="1256" spans="1:4" x14ac:dyDescent="0.25">
      <c r="A1256" s="3">
        <v>42917</v>
      </c>
      <c r="B1256">
        <v>193.5</v>
      </c>
      <c r="C1256" s="4">
        <f t="shared" si="50"/>
        <v>-5.1652892561981911E-4</v>
      </c>
      <c r="D1256" s="4">
        <f t="shared" si="49"/>
        <v>3.0900372935535492E-2</v>
      </c>
    </row>
    <row r="1257" spans="1:4" x14ac:dyDescent="0.25">
      <c r="A1257" s="3">
        <v>42948</v>
      </c>
      <c r="B1257">
        <v>193.8</v>
      </c>
      <c r="C1257" s="4">
        <f t="shared" si="50"/>
        <v>1.5503875968991832E-3</v>
      </c>
      <c r="D1257" s="4">
        <f t="shared" si="49"/>
        <v>3.8585209003215493E-2</v>
      </c>
    </row>
    <row r="1258" spans="1:4" x14ac:dyDescent="0.25">
      <c r="A1258" s="3">
        <v>42979</v>
      </c>
      <c r="B1258">
        <v>194.8</v>
      </c>
      <c r="C1258" s="4">
        <f t="shared" si="50"/>
        <v>5.1599587203301489E-3</v>
      </c>
      <c r="D1258" s="4">
        <f t="shared" si="49"/>
        <v>4.2268592830390528E-2</v>
      </c>
    </row>
    <row r="1259" spans="1:4" x14ac:dyDescent="0.25">
      <c r="A1259" s="3">
        <v>43009</v>
      </c>
      <c r="B1259">
        <v>194.9</v>
      </c>
      <c r="C1259" s="4">
        <f t="shared" si="50"/>
        <v>5.1334702258731824E-4</v>
      </c>
      <c r="D1259" s="4">
        <f t="shared" si="49"/>
        <v>4.3920728441349866E-2</v>
      </c>
    </row>
    <row r="1260" spans="1:4" x14ac:dyDescent="0.25">
      <c r="A1260" s="3">
        <v>43040</v>
      </c>
      <c r="B1260">
        <v>195.9</v>
      </c>
      <c r="C1260" s="4">
        <f t="shared" si="50"/>
        <v>5.1308363263211643E-3</v>
      </c>
      <c r="D1260" s="4">
        <f t="shared" si="49"/>
        <v>5.152979066022545E-2</v>
      </c>
    </row>
    <row r="1261" spans="1:4" x14ac:dyDescent="0.25">
      <c r="A1261" s="3">
        <v>43070</v>
      </c>
      <c r="B1261">
        <v>196.3</v>
      </c>
      <c r="C1261" s="4">
        <f t="shared" si="50"/>
        <v>2.0418580908627693E-3</v>
      </c>
      <c r="D1261" s="4">
        <f t="shared" si="49"/>
        <v>4.3039319872476112E-2</v>
      </c>
    </row>
    <row r="1262" spans="1:4" x14ac:dyDescent="0.25">
      <c r="A1262" s="3">
        <v>43101</v>
      </c>
      <c r="B1262">
        <v>197.9</v>
      </c>
      <c r="C1262" s="4">
        <f t="shared" si="50"/>
        <v>8.1507896077432918E-3</v>
      </c>
      <c r="D1262" s="4">
        <f t="shared" si="49"/>
        <v>3.7755637126376529E-2</v>
      </c>
    </row>
    <row r="1263" spans="1:4" x14ac:dyDescent="0.25">
      <c r="A1263" s="3">
        <v>43132</v>
      </c>
      <c r="B1263">
        <v>199.3</v>
      </c>
      <c r="C1263" s="4">
        <f t="shared" si="50"/>
        <v>7.0742799393632705E-3</v>
      </c>
      <c r="D1263" s="4">
        <f t="shared" si="49"/>
        <v>4.0187891440501167E-2</v>
      </c>
    </row>
    <row r="1264" spans="1:4" x14ac:dyDescent="0.25">
      <c r="A1264" s="3">
        <v>43160</v>
      </c>
      <c r="B1264">
        <v>199.3</v>
      </c>
      <c r="C1264" s="4">
        <f t="shared" si="50"/>
        <v>0</v>
      </c>
      <c r="D1264" s="4">
        <f t="shared" si="49"/>
        <v>4.073107049608371E-2</v>
      </c>
    </row>
    <row r="1265" spans="1:4" x14ac:dyDescent="0.25">
      <c r="A1265" s="3">
        <v>43191</v>
      </c>
      <c r="B1265">
        <v>200.3</v>
      </c>
      <c r="C1265" s="4">
        <f t="shared" si="50"/>
        <v>5.0175614651279954E-3</v>
      </c>
      <c r="D1265" s="4">
        <f t="shared" si="49"/>
        <v>3.7823834196891282E-2</v>
      </c>
    </row>
    <row r="1266" spans="1:4" x14ac:dyDescent="0.25">
      <c r="A1266" s="3">
        <v>43221</v>
      </c>
      <c r="B1266">
        <v>203.2</v>
      </c>
      <c r="C1266" s="4">
        <f t="shared" si="50"/>
        <v>1.4478282576135593E-2</v>
      </c>
      <c r="D1266" s="4">
        <f t="shared" si="49"/>
        <v>5.3941908713692754E-2</v>
      </c>
    </row>
    <row r="1267" spans="1:4" x14ac:dyDescent="0.25">
      <c r="A1267" s="3">
        <v>43252</v>
      </c>
      <c r="B1267">
        <v>204.2</v>
      </c>
      <c r="C1267" s="4">
        <f t="shared" si="50"/>
        <v>4.9212598425196763E-3</v>
      </c>
      <c r="D1267" s="4">
        <f t="shared" si="49"/>
        <v>5.475206611570238E-2</v>
      </c>
    </row>
    <row r="1268" spans="1:4" x14ac:dyDescent="0.25">
      <c r="A1268" s="3">
        <v>43282</v>
      </c>
      <c r="B1268">
        <v>204.3</v>
      </c>
      <c r="C1268" s="4">
        <f t="shared" si="50"/>
        <v>4.8971596474056689E-4</v>
      </c>
      <c r="D1268" s="4">
        <f t="shared" si="49"/>
        <v>5.5813953488372148E-2</v>
      </c>
    </row>
    <row r="1269" spans="1:4" x14ac:dyDescent="0.25">
      <c r="A1269" s="3">
        <v>43313</v>
      </c>
      <c r="B1269">
        <v>203.4</v>
      </c>
      <c r="C1269" s="4">
        <f t="shared" si="50"/>
        <v>-4.405286343612369E-3</v>
      </c>
      <c r="D1269" s="4">
        <f t="shared" si="49"/>
        <v>4.9535603715170184E-2</v>
      </c>
    </row>
    <row r="1270" spans="1:4" x14ac:dyDescent="0.25">
      <c r="A1270" s="3">
        <v>43344</v>
      </c>
      <c r="B1270">
        <v>203.6</v>
      </c>
      <c r="C1270" s="4">
        <f t="shared" si="50"/>
        <v>9.8328416912485395E-4</v>
      </c>
      <c r="D1270" s="4">
        <f t="shared" si="49"/>
        <v>4.5174537987679564E-2</v>
      </c>
    </row>
    <row r="1271" spans="1:4" x14ac:dyDescent="0.25">
      <c r="A1271" s="3">
        <v>43374</v>
      </c>
      <c r="B1271">
        <v>204.6</v>
      </c>
      <c r="C1271" s="4">
        <f t="shared" si="50"/>
        <v>4.9115913555992652E-3</v>
      </c>
      <c r="D1271" s="4">
        <f t="shared" si="49"/>
        <v>4.9769112365315449E-2</v>
      </c>
    </row>
    <row r="1272" spans="1:4" x14ac:dyDescent="0.25">
      <c r="A1272" s="3">
        <v>43405</v>
      </c>
      <c r="B1272">
        <v>202.3</v>
      </c>
      <c r="C1272" s="4">
        <f t="shared" si="50"/>
        <v>-1.1241446725317572E-2</v>
      </c>
      <c r="D1272" s="4">
        <f t="shared" si="49"/>
        <v>3.2669729453802976E-2</v>
      </c>
    </row>
    <row r="1273" spans="1:4" x14ac:dyDescent="0.25">
      <c r="A1273" s="3">
        <v>43435</v>
      </c>
      <c r="B1273">
        <v>201</v>
      </c>
      <c r="C1273" s="4">
        <f t="shared" si="50"/>
        <v>-6.4260998517053913E-3</v>
      </c>
      <c r="D1273" s="4">
        <f t="shared" si="49"/>
        <v>2.3942944472745697E-2</v>
      </c>
    </row>
    <row r="1274" spans="1:4" x14ac:dyDescent="0.25">
      <c r="A1274" s="3">
        <v>43466</v>
      </c>
      <c r="B1274">
        <v>199.1</v>
      </c>
      <c r="C1274" s="4">
        <f t="shared" si="50"/>
        <v>-9.4527363184080393E-3</v>
      </c>
      <c r="D1274" s="4">
        <f t="shared" si="49"/>
        <v>6.0636685194541684E-3</v>
      </c>
    </row>
    <row r="1275" spans="1:4" x14ac:dyDescent="0.25">
      <c r="A1275" s="3">
        <v>43497</v>
      </c>
      <c r="B1275">
        <v>199.2</v>
      </c>
      <c r="C1275" s="4">
        <f t="shared" si="50"/>
        <v>5.0226017076848706E-4</v>
      </c>
      <c r="D1275" s="4">
        <f t="shared" ref="D1275:D1298" si="51">B1275/B1263-1</f>
        <v>-5.0175614651293277E-4</v>
      </c>
    </row>
    <row r="1276" spans="1:4" x14ac:dyDescent="0.25">
      <c r="A1276" s="3">
        <v>43525</v>
      </c>
      <c r="B1276">
        <v>200.8</v>
      </c>
      <c r="C1276" s="4">
        <f t="shared" si="50"/>
        <v>8.0321285140563248E-3</v>
      </c>
      <c r="D1276" s="4">
        <f t="shared" si="51"/>
        <v>7.5263421976918821E-3</v>
      </c>
    </row>
    <row r="1277" spans="1:4" x14ac:dyDescent="0.25">
      <c r="A1277" s="3">
        <v>43556</v>
      </c>
      <c r="B1277">
        <v>202.1</v>
      </c>
      <c r="C1277" s="4">
        <f t="shared" si="50"/>
        <v>6.4741035856572537E-3</v>
      </c>
      <c r="D1277" s="4">
        <f t="shared" si="51"/>
        <v>8.9865202196703908E-3</v>
      </c>
    </row>
    <row r="1278" spans="1:4" x14ac:dyDescent="0.25">
      <c r="A1278" s="3">
        <v>43586</v>
      </c>
      <c r="B1278">
        <v>201.7</v>
      </c>
      <c r="C1278" s="4">
        <f t="shared" si="50"/>
        <v>-1.9792182088075316E-3</v>
      </c>
      <c r="D1278" s="4">
        <f t="shared" si="51"/>
        <v>-7.3818897637795144E-3</v>
      </c>
    </row>
    <row r="1279" spans="1:4" x14ac:dyDescent="0.25">
      <c r="A1279" s="3">
        <v>43617</v>
      </c>
      <c r="B1279">
        <v>200.3</v>
      </c>
      <c r="C1279" s="4">
        <f t="shared" si="50"/>
        <v>-6.9410014873573234E-3</v>
      </c>
      <c r="D1279" s="4">
        <f t="shared" si="51"/>
        <v>-1.9098922624877446E-2</v>
      </c>
    </row>
    <row r="1280" spans="1:4" x14ac:dyDescent="0.25">
      <c r="A1280" s="3">
        <v>43647</v>
      </c>
      <c r="B1280">
        <v>200.7</v>
      </c>
      <c r="C1280" s="4">
        <f t="shared" si="50"/>
        <v>1.9970044932600128E-3</v>
      </c>
      <c r="D1280" s="4">
        <f t="shared" si="51"/>
        <v>-1.7621145374449476E-2</v>
      </c>
    </row>
    <row r="1281" spans="1:4" x14ac:dyDescent="0.25">
      <c r="A1281" s="3">
        <v>43678</v>
      </c>
      <c r="B1281">
        <v>199.2</v>
      </c>
      <c r="C1281" s="4">
        <f t="shared" si="50"/>
        <v>-7.4738415545589909E-3</v>
      </c>
      <c r="D1281" s="4">
        <f t="shared" si="51"/>
        <v>-2.0648967551622488E-2</v>
      </c>
    </row>
    <row r="1282" spans="1:4" x14ac:dyDescent="0.25">
      <c r="A1282" s="3">
        <v>43709</v>
      </c>
      <c r="B1282">
        <v>198.4</v>
      </c>
      <c r="C1282" s="4">
        <f t="shared" si="50"/>
        <v>-4.0160642570280514E-3</v>
      </c>
      <c r="D1282" s="4">
        <f t="shared" si="51"/>
        <v>-2.5540275049115824E-2</v>
      </c>
    </row>
    <row r="1283" spans="1:4" x14ac:dyDescent="0.25">
      <c r="A1283" s="3">
        <v>43739</v>
      </c>
      <c r="B1283">
        <v>198.6</v>
      </c>
      <c r="C1283" s="4">
        <f t="shared" si="50"/>
        <v>1.0080645161290036E-3</v>
      </c>
      <c r="D1283" s="4">
        <f t="shared" si="51"/>
        <v>-2.9325513196480912E-2</v>
      </c>
    </row>
    <row r="1284" spans="1:4" x14ac:dyDescent="0.25">
      <c r="A1284" s="3">
        <v>43770</v>
      </c>
      <c r="B1284">
        <v>199</v>
      </c>
      <c r="C1284" s="4">
        <f t="shared" ref="C1284:C1298" si="52">B1284/B1283-1</f>
        <v>2.0140986908359082E-3</v>
      </c>
      <c r="D1284" s="4">
        <f t="shared" si="51"/>
        <v>-1.6312407315867583E-2</v>
      </c>
    </row>
    <row r="1285" spans="1:4" x14ac:dyDescent="0.25">
      <c r="A1285" s="3">
        <v>43800</v>
      </c>
      <c r="B1285">
        <v>199</v>
      </c>
      <c r="C1285" s="4">
        <f t="shared" si="52"/>
        <v>0</v>
      </c>
      <c r="D1285" s="4">
        <f t="shared" si="51"/>
        <v>-9.9502487562188602E-3</v>
      </c>
    </row>
    <row r="1286" spans="1:4" x14ac:dyDescent="0.25">
      <c r="A1286" s="3">
        <v>43831</v>
      </c>
      <c r="B1286">
        <v>199.3</v>
      </c>
      <c r="C1286" s="4">
        <f t="shared" si="52"/>
        <v>1.5075376884423619E-3</v>
      </c>
      <c r="D1286" s="4">
        <f t="shared" si="51"/>
        <v>1.0045203415369741E-3</v>
      </c>
    </row>
    <row r="1287" spans="1:4" x14ac:dyDescent="0.25">
      <c r="A1287" s="3">
        <v>43862</v>
      </c>
      <c r="B1287">
        <v>196.7</v>
      </c>
      <c r="C1287" s="4">
        <f t="shared" si="52"/>
        <v>-1.304565980933281E-2</v>
      </c>
      <c r="D1287" s="4">
        <f t="shared" si="51"/>
        <v>-1.2550200803212896E-2</v>
      </c>
    </row>
    <row r="1288" spans="1:4" x14ac:dyDescent="0.25">
      <c r="A1288" s="3">
        <v>43891</v>
      </c>
      <c r="B1288">
        <v>193.1</v>
      </c>
      <c r="C1288" s="4">
        <f t="shared" si="52"/>
        <v>-1.8301982714794107E-2</v>
      </c>
      <c r="D1288" s="4">
        <f t="shared" si="51"/>
        <v>-3.834661354581681E-2</v>
      </c>
    </row>
    <row r="1289" spans="1:4" x14ac:dyDescent="0.25">
      <c r="A1289" s="3">
        <v>43922</v>
      </c>
      <c r="B1289">
        <v>185.5</v>
      </c>
      <c r="C1289" s="4">
        <f t="shared" si="52"/>
        <v>-3.9357845675815573E-2</v>
      </c>
      <c r="D1289" s="4">
        <f t="shared" si="51"/>
        <v>-8.2137555665512063E-2</v>
      </c>
    </row>
    <row r="1290" spans="1:4" x14ac:dyDescent="0.25">
      <c r="A1290" s="3">
        <v>43952</v>
      </c>
      <c r="B1290">
        <v>188.6</v>
      </c>
      <c r="C1290" s="4">
        <f t="shared" si="52"/>
        <v>1.6711590296495826E-2</v>
      </c>
      <c r="D1290" s="4">
        <f t="shared" si="51"/>
        <v>-6.4947942488844834E-2</v>
      </c>
    </row>
    <row r="1291" spans="1:4" x14ac:dyDescent="0.25">
      <c r="A1291" s="3">
        <v>43983</v>
      </c>
      <c r="B1291">
        <v>191.2</v>
      </c>
      <c r="C1291" s="4">
        <f t="shared" si="52"/>
        <v>1.3785790031813239E-2</v>
      </c>
      <c r="D1291" s="4">
        <f t="shared" si="51"/>
        <v>-4.5431852221667568E-2</v>
      </c>
    </row>
    <row r="1292" spans="1:4" x14ac:dyDescent="0.25">
      <c r="A1292" s="3">
        <v>44013</v>
      </c>
      <c r="B1292">
        <v>193</v>
      </c>
      <c r="C1292" s="4">
        <f t="shared" si="52"/>
        <v>9.4142259414227158E-3</v>
      </c>
      <c r="D1292" s="4">
        <f t="shared" si="51"/>
        <v>-3.8365719980069657E-2</v>
      </c>
    </row>
    <row r="1293" spans="1:4" x14ac:dyDescent="0.25">
      <c r="A1293" s="3">
        <v>44044</v>
      </c>
      <c r="B1293">
        <v>194.3</v>
      </c>
      <c r="C1293" s="4">
        <f t="shared" si="52"/>
        <v>6.7357512953367671E-3</v>
      </c>
      <c r="D1293" s="4">
        <f t="shared" si="51"/>
        <v>-2.4598393574297051E-2</v>
      </c>
    </row>
    <row r="1294" spans="1:4" x14ac:dyDescent="0.25">
      <c r="A1294" s="3">
        <v>44075</v>
      </c>
      <c r="B1294">
        <v>195.5</v>
      </c>
      <c r="C1294" s="4">
        <f t="shared" si="52"/>
        <v>6.1760164693771546E-3</v>
      </c>
      <c r="D1294" s="4">
        <f t="shared" si="51"/>
        <v>-1.4616935483870996E-2</v>
      </c>
    </row>
    <row r="1295" spans="1:4" x14ac:dyDescent="0.25">
      <c r="A1295" s="3">
        <v>44105</v>
      </c>
      <c r="B1295">
        <v>195.9</v>
      </c>
      <c r="C1295" s="4">
        <f t="shared" si="52"/>
        <v>2.0460358056266781E-3</v>
      </c>
      <c r="D1295" s="4">
        <f t="shared" si="51"/>
        <v>-1.3595166163141936E-2</v>
      </c>
    </row>
    <row r="1296" spans="1:4" x14ac:dyDescent="0.25">
      <c r="A1296" s="3">
        <v>44136</v>
      </c>
      <c r="B1296">
        <v>198.2</v>
      </c>
      <c r="C1296" s="4">
        <f t="shared" si="52"/>
        <v>1.1740684022460313E-2</v>
      </c>
      <c r="D1296" s="4">
        <f t="shared" si="51"/>
        <v>-4.020100502512669E-3</v>
      </c>
    </row>
    <row r="1297" spans="1:4" x14ac:dyDescent="0.25">
      <c r="A1297" s="3">
        <v>44166</v>
      </c>
      <c r="B1297">
        <v>200.6</v>
      </c>
      <c r="C1297" s="4">
        <f t="shared" si="52"/>
        <v>1.2108980827447047E-2</v>
      </c>
      <c r="D1297" s="4">
        <f t="shared" si="51"/>
        <v>8.040201005025116E-3</v>
      </c>
    </row>
    <row r="1298" spans="1:4" x14ac:dyDescent="0.25">
      <c r="A1298" s="3">
        <v>44197</v>
      </c>
      <c r="B1298">
        <v>204.3</v>
      </c>
      <c r="C1298" s="4">
        <f t="shared" si="52"/>
        <v>1.8444666001994126E-2</v>
      </c>
      <c r="D1298" s="4">
        <f t="shared" si="51"/>
        <v>2.5087807325639755E-2</v>
      </c>
    </row>
  </sheetData>
  <mergeCells count="2">
    <mergeCell ref="G1:L1"/>
    <mergeCell ref="N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CPI All Items</vt:lpstr>
      <vt:lpstr>CPI All Items Less F&amp;E</vt:lpstr>
      <vt:lpstr>PCE All Items</vt:lpstr>
      <vt:lpstr>PCE All Items Less F&amp;E</vt:lpstr>
      <vt:lpstr>PPI All 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Quill</dc:creator>
  <cp:lastModifiedBy>Mark Vyvoda</cp:lastModifiedBy>
  <dcterms:created xsi:type="dcterms:W3CDTF">2015-06-05T18:17:20Z</dcterms:created>
  <dcterms:modified xsi:type="dcterms:W3CDTF">2025-04-09T20:49:43Z</dcterms:modified>
</cp:coreProperties>
</file>