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ЭтаКнига"/>
  <bookViews>
    <workbookView xWindow="-120" yWindow="-120" windowWidth="29040" windowHeight="15840"/>
  </bookViews>
  <sheets>
    <sheet name="Пиление проката" sheetId="1" r:id="rId1"/>
    <sheet name="Резка плазмой" sheetId="7" r:id="rId2"/>
    <sheet name="Сварка" sheetId="20" r:id="rId3"/>
    <sheet name="Вырезка пазов и фаска" sheetId="10" r:id="rId4"/>
    <sheet name="Покраска" sheetId="13" r:id="rId5"/>
    <sheet name="Фрезеровка листа" sheetId="14" r:id="rId6"/>
    <sheet name="Стыковка листа и проката" sheetId="16" r:id="rId7"/>
    <sheet name="Снятие усиления шва" sheetId="17" r:id="rId8"/>
    <sheet name="Рубка листа на гильотине" sheetId="18" r:id="rId9"/>
    <sheet name="Стыковка сорт.проката(нормы БНП" sheetId="19" r:id="rId10"/>
    <sheet name="Дробеструйка" sheetId="15" r:id="rId11"/>
    <sheet name="Сверление (ЕНиР)" sheetId="5" r:id="rId12"/>
    <sheet name="Правка (ЕНиР)" sheetId="6" r:id="rId13"/>
    <sheet name="Зачистка после плазмы (ЕНиР)" sheetId="4" r:id="rId14"/>
    <sheet name="Сборка (ЕНиР)" sheetId="9" r:id="rId15"/>
    <sheet name="Вальцовка со сваркой" sheetId="22" r:id="rId16"/>
    <sheet name="Вальцовка (ЕНиР)" sheetId="12" r:id="rId17"/>
    <sheet name="Гибка (ЕНиР)" sheetId="11" r:id="rId18"/>
    <sheet name="Лист1" sheetId="21" r:id="rId19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" i="21"/>
  <c r="O32"/>
  <c r="O33"/>
  <c r="O34"/>
  <c r="O35"/>
  <c r="O36"/>
  <c r="O37"/>
  <c r="O38"/>
  <c r="O39"/>
  <c r="O40"/>
  <c r="O41"/>
  <c r="O30"/>
  <c r="H39" i="6" l="1"/>
  <c r="G70" i="21"/>
  <c r="H70"/>
  <c r="I70"/>
  <c r="J70"/>
  <c r="K70"/>
  <c r="L70"/>
  <c r="M70"/>
  <c r="G71"/>
  <c r="H71"/>
  <c r="I71"/>
  <c r="J71"/>
  <c r="K71"/>
  <c r="L71"/>
  <c r="M71"/>
  <c r="G72"/>
  <c r="H72"/>
  <c r="I72"/>
  <c r="J72"/>
  <c r="K72"/>
  <c r="L72"/>
  <c r="M72"/>
  <c r="G73"/>
  <c r="H73"/>
  <c r="I73"/>
  <c r="J73"/>
  <c r="K73"/>
  <c r="L73"/>
  <c r="M73"/>
  <c r="G74"/>
  <c r="H74"/>
  <c r="I74"/>
  <c r="J74"/>
  <c r="K74"/>
  <c r="L74"/>
  <c r="M74"/>
  <c r="G75"/>
  <c r="H75"/>
  <c r="I75"/>
  <c r="J75"/>
  <c r="K75"/>
  <c r="L75"/>
  <c r="M75"/>
  <c r="G76"/>
  <c r="H76"/>
  <c r="I76"/>
  <c r="J76"/>
  <c r="K76"/>
  <c r="L76"/>
  <c r="M76"/>
  <c r="G77"/>
  <c r="H77"/>
  <c r="I77"/>
  <c r="J77"/>
  <c r="K77"/>
  <c r="L77"/>
  <c r="M77"/>
  <c r="G78"/>
  <c r="H78"/>
  <c r="I78"/>
  <c r="J78"/>
  <c r="K78"/>
  <c r="L78"/>
  <c r="M78"/>
  <c r="G79"/>
  <c r="H79"/>
  <c r="I79"/>
  <c r="J79"/>
  <c r="K79"/>
  <c r="L79"/>
  <c r="M79"/>
  <c r="H69"/>
  <c r="I69"/>
  <c r="J69"/>
  <c r="K69"/>
  <c r="L69"/>
  <c r="M69"/>
  <c r="G69"/>
  <c r="D62"/>
  <c r="D63"/>
  <c r="D64"/>
  <c r="D65"/>
  <c r="D66"/>
  <c r="D67"/>
  <c r="D68"/>
  <c r="D69"/>
  <c r="D61"/>
  <c r="D56"/>
  <c r="D57"/>
  <c r="D58"/>
  <c r="D59"/>
  <c r="D55"/>
  <c r="S5"/>
  <c r="T5"/>
  <c r="U5"/>
  <c r="S6"/>
  <c r="T6"/>
  <c r="U6"/>
  <c r="S7"/>
  <c r="T7"/>
  <c r="U7"/>
  <c r="S8"/>
  <c r="T8"/>
  <c r="U8"/>
  <c r="S10"/>
  <c r="T10"/>
  <c r="U10"/>
  <c r="S11"/>
  <c r="T11"/>
  <c r="U11"/>
  <c r="S12"/>
  <c r="T12"/>
  <c r="U12"/>
  <c r="S13"/>
  <c r="T13"/>
  <c r="U13"/>
  <c r="S15"/>
  <c r="T15"/>
  <c r="U15"/>
  <c r="S16"/>
  <c r="T16"/>
  <c r="U16"/>
  <c r="S17"/>
  <c r="T17"/>
  <c r="U17"/>
  <c r="S18"/>
  <c r="T18"/>
  <c r="U18"/>
  <c r="S20"/>
  <c r="T20"/>
  <c r="U20"/>
  <c r="S21"/>
  <c r="T21"/>
  <c r="U21"/>
  <c r="S22"/>
  <c r="T22"/>
  <c r="U22"/>
  <c r="S23"/>
  <c r="T23"/>
  <c r="U23"/>
  <c r="R6"/>
  <c r="R7"/>
  <c r="R8"/>
  <c r="R10"/>
  <c r="R11"/>
  <c r="R12"/>
  <c r="R13"/>
  <c r="R15"/>
  <c r="R16"/>
  <c r="R17"/>
  <c r="R18"/>
  <c r="R20"/>
  <c r="R21"/>
  <c r="R22"/>
  <c r="R23"/>
  <c r="R5"/>
  <c r="I13"/>
  <c r="I14"/>
  <c r="I15"/>
  <c r="I16"/>
  <c r="I17"/>
  <c r="I18"/>
  <c r="I19"/>
  <c r="I21"/>
  <c r="I22"/>
  <c r="I23"/>
  <c r="I24"/>
  <c r="I25"/>
  <c r="I26"/>
  <c r="I27"/>
  <c r="I29"/>
  <c r="I30"/>
  <c r="I31"/>
  <c r="I32"/>
  <c r="I33"/>
  <c r="I34"/>
  <c r="I35"/>
  <c r="I37"/>
  <c r="I38"/>
  <c r="I39"/>
  <c r="I40"/>
  <c r="I41"/>
  <c r="I42"/>
  <c r="I43"/>
  <c r="I45"/>
  <c r="I46"/>
  <c r="I47"/>
  <c r="I48"/>
  <c r="I49"/>
  <c r="I50"/>
  <c r="I51"/>
  <c r="H13"/>
  <c r="H14"/>
  <c r="H15"/>
  <c r="H16"/>
  <c r="H17"/>
  <c r="H18"/>
  <c r="H19"/>
  <c r="H21"/>
  <c r="H22"/>
  <c r="H23"/>
  <c r="H24"/>
  <c r="H25"/>
  <c r="H26"/>
  <c r="H27"/>
  <c r="H29"/>
  <c r="H30"/>
  <c r="H31"/>
  <c r="H32"/>
  <c r="H33"/>
  <c r="H34"/>
  <c r="H35"/>
  <c r="H37"/>
  <c r="H38"/>
  <c r="H39"/>
  <c r="H40"/>
  <c r="H41"/>
  <c r="H42"/>
  <c r="H43"/>
  <c r="H45"/>
  <c r="H46"/>
  <c r="H47"/>
  <c r="H48"/>
  <c r="H49"/>
  <c r="H50"/>
  <c r="H51"/>
  <c r="H6"/>
  <c r="I6"/>
  <c r="H7"/>
  <c r="I7"/>
  <c r="H8"/>
  <c r="I8"/>
  <c r="H9"/>
  <c r="I9"/>
  <c r="H10"/>
  <c r="I10"/>
  <c r="H11"/>
  <c r="I11"/>
  <c r="I5"/>
  <c r="H5"/>
  <c r="H40" i="6"/>
  <c r="H41"/>
  <c r="H42"/>
  <c r="H43"/>
  <c r="H44"/>
  <c r="H45"/>
  <c r="I40"/>
  <c r="I41"/>
  <c r="I42"/>
  <c r="I43"/>
  <c r="I44"/>
  <c r="I45"/>
  <c r="I39"/>
  <c r="J40"/>
  <c r="J41"/>
  <c r="J42"/>
  <c r="J43"/>
  <c r="J44"/>
  <c r="J45"/>
  <c r="J39"/>
  <c r="K40"/>
  <c r="K41"/>
  <c r="K42"/>
  <c r="K43"/>
  <c r="K44"/>
  <c r="K45"/>
  <c r="K39"/>
  <c r="L40"/>
  <c r="L41"/>
  <c r="L42"/>
  <c r="L43"/>
  <c r="L44"/>
  <c r="L45"/>
  <c r="L39"/>
  <c r="M40"/>
  <c r="M41"/>
  <c r="M42"/>
  <c r="M43"/>
  <c r="M44"/>
  <c r="M45"/>
  <c r="M39"/>
  <c r="N40"/>
  <c r="N41"/>
  <c r="N42"/>
  <c r="N43"/>
  <c r="N44"/>
  <c r="N45"/>
  <c r="N39"/>
  <c r="O40"/>
  <c r="O41"/>
  <c r="O42"/>
  <c r="O43"/>
  <c r="O45"/>
  <c r="O39"/>
</calcChain>
</file>

<file path=xl/sharedStrings.xml><?xml version="1.0" encoding="utf-8"?>
<sst xmlns="http://schemas.openxmlformats.org/spreadsheetml/2006/main" count="723" uniqueCount="524">
  <si>
    <t>№ п/п</t>
  </si>
  <si>
    <t>Технологическая операция</t>
  </si>
  <si>
    <t>Фрезеровка листа в т.ч. фаска станком</t>
  </si>
  <si>
    <t>δ=25-30</t>
  </si>
  <si>
    <r>
      <t>δ=</t>
    </r>
    <r>
      <rPr>
        <sz val="11"/>
        <color theme="1"/>
        <rFont val="Calibri"/>
        <family val="1"/>
        <charset val="204"/>
        <scheme val="minor"/>
      </rPr>
      <t>35-40</t>
    </r>
  </si>
  <si>
    <t>Швеллер</t>
  </si>
  <si>
    <t>Состав работы:</t>
  </si>
  <si>
    <t>Толщина листа, мм</t>
  </si>
  <si>
    <t>1. Подача деталей к станку</t>
  </si>
  <si>
    <t>Кол-во отверстий в детали, шт., до..</t>
  </si>
  <si>
    <t>Диаметр отверстий, мм, до..</t>
  </si>
  <si>
    <t>Толщина листа до 10мм</t>
  </si>
  <si>
    <t>Толщина листа до 20мм</t>
  </si>
  <si>
    <t>Толщина листа до 25мм</t>
  </si>
  <si>
    <t>Толщина листа до 30мм</t>
  </si>
  <si>
    <t>Толщина листа до 40мм</t>
  </si>
  <si>
    <t>При пакетном сверлении за толщину принимать сумму толщин в пакете.</t>
  </si>
  <si>
    <t>Толщина профиля до 10мм</t>
  </si>
  <si>
    <t>Толщина профиля до 15мм</t>
  </si>
  <si>
    <t>Толщина профиля до 20мм</t>
  </si>
  <si>
    <t>Толщина профиля до 25мм</t>
  </si>
  <si>
    <t>Толщина листа до 15мм</t>
  </si>
  <si>
    <t>1. Подача металла на стол пресса</t>
  </si>
  <si>
    <t>2. Правка с кантовкой и передвижкой металла</t>
  </si>
  <si>
    <t>3. Снятие металла с пресса и укладка в штабель</t>
  </si>
  <si>
    <t>Ширина полки, мм, до..</t>
  </si>
  <si>
    <t>Н/вр</t>
  </si>
  <si>
    <t>Номер профиля, до..</t>
  </si>
  <si>
    <t>1. Подача листа к машине</t>
  </si>
  <si>
    <t>2. Резка деталей машиной</t>
  </si>
  <si>
    <t>3. Снятие деталей с машины с укладкой в штабель</t>
  </si>
  <si>
    <t>толщина стали,мм</t>
  </si>
  <si>
    <t>Площадь деталей, м2,до..</t>
  </si>
  <si>
    <t>0.26</t>
  </si>
  <si>
    <t>Толщина стали, мм, до..</t>
  </si>
  <si>
    <t>Нвр. умножать на 0,6</t>
  </si>
  <si>
    <t>При правке мелких деталей S менее 0,015м2(шайбы, прокладки и т.п.)</t>
  </si>
  <si>
    <t xml:space="preserve">Сборка </t>
  </si>
  <si>
    <t>1. Подачадеталей на стеллажи с раскладкой</t>
  </si>
  <si>
    <t>2. Разметка мест установки и наметка рисок на деталях</t>
  </si>
  <si>
    <t>3. Построение геометрической схемы</t>
  </si>
  <si>
    <t>4. Сборка копира, установка кондуктора или упоров</t>
  </si>
  <si>
    <t>5. Сборка конструкций по копиру, кондуктору, по упорам или разметке под сварку с прихватками.</t>
  </si>
  <si>
    <t>6. Кантовка собираемых конструкций в процессе сборки.</t>
  </si>
  <si>
    <t>При сборке малого количества марок применять повышающий коэффициент:</t>
  </si>
  <si>
    <t>1 изделий</t>
  </si>
  <si>
    <t>К=1,3</t>
  </si>
  <si>
    <t>2 изделия</t>
  </si>
  <si>
    <t>К=1,2</t>
  </si>
  <si>
    <t>3 изделия</t>
  </si>
  <si>
    <t>К=1,1</t>
  </si>
  <si>
    <t>4 изделия и более</t>
  </si>
  <si>
    <t>К=1,0</t>
  </si>
  <si>
    <t>Кол-во деталей, шт., до..</t>
  </si>
  <si>
    <t>Масса марки, тн, до..</t>
  </si>
  <si>
    <t>При сборке сплошных колонн из швеллера либо балки Нвр. умножать на 0,6</t>
  </si>
  <si>
    <t>При сборке решетчатых колонн, в которых пояса ветвей соединены планками Нвр. умножать на 0,6</t>
  </si>
  <si>
    <t>Нормы для подкр.балок из листа.</t>
  </si>
  <si>
    <t>Нормы для сборки из сортового м/проката.</t>
  </si>
  <si>
    <t>При сборки балок, ригелей, прогонов из листа нормировать по подкрановым балкам.</t>
  </si>
  <si>
    <r>
      <t>L</t>
    </r>
    <r>
      <rPr>
        <b/>
        <sz val="6"/>
        <color theme="1"/>
        <rFont val="Calibri"/>
        <family val="2"/>
        <charset val="204"/>
        <scheme val="minor"/>
      </rPr>
      <t>дет.</t>
    </r>
    <r>
      <rPr>
        <b/>
        <sz val="11"/>
        <color theme="1"/>
        <rFont val="Calibri"/>
        <family val="2"/>
        <charset val="204"/>
        <scheme val="minor"/>
      </rPr>
      <t xml:space="preserve"> до 3м</t>
    </r>
  </si>
  <si>
    <r>
      <t>L</t>
    </r>
    <r>
      <rPr>
        <b/>
        <sz val="6"/>
        <color theme="1"/>
        <rFont val="Calibri"/>
        <family val="2"/>
        <charset val="204"/>
        <scheme val="minor"/>
      </rPr>
      <t>дет.</t>
    </r>
    <r>
      <rPr>
        <b/>
        <sz val="11"/>
        <color theme="1"/>
        <rFont val="Calibri"/>
        <family val="2"/>
        <charset val="204"/>
        <scheme val="minor"/>
      </rPr>
      <t xml:space="preserve"> свыше 3м</t>
    </r>
  </si>
  <si>
    <t>Норма на 1 метр</t>
  </si>
  <si>
    <t>2. Разметка и накернение</t>
  </si>
  <si>
    <t>3. Сверление отверстий с передвижкой и кантовкой детали</t>
  </si>
  <si>
    <t>4. Снятие деталей со станка с укладкой в штабель</t>
  </si>
  <si>
    <t>Фаска 45 град</t>
  </si>
  <si>
    <t>Прямой рез</t>
  </si>
  <si>
    <t>Толщина листа, мм, до..</t>
  </si>
  <si>
    <t>Норма на 1м реза</t>
  </si>
  <si>
    <r>
      <rPr>
        <sz val="11"/>
        <color theme="1"/>
        <rFont val="Calibri"/>
        <family val="2"/>
        <charset val="204"/>
      </rPr>
      <t>4</t>
    </r>
    <r>
      <rPr>
        <sz val="11"/>
        <color theme="1"/>
        <rFont val="Times New Roman"/>
        <family val="1"/>
        <charset val="204"/>
      </rPr>
      <t>-6 мм</t>
    </r>
  </si>
  <si>
    <r>
      <rPr>
        <sz val="11"/>
        <color theme="1"/>
        <rFont val="Calibri"/>
        <family val="2"/>
        <charset val="204"/>
      </rPr>
      <t>8</t>
    </r>
    <r>
      <rPr>
        <sz val="11"/>
        <color theme="1"/>
        <rFont val="Times New Roman"/>
        <family val="1"/>
        <charset val="204"/>
      </rPr>
      <t>-12 мм</t>
    </r>
  </si>
  <si>
    <t>14-18 мм</t>
  </si>
  <si>
    <r>
      <rPr>
        <sz val="11"/>
        <color theme="1"/>
        <rFont val="Calibri"/>
        <family val="2"/>
        <charset val="204"/>
      </rPr>
      <t>27</t>
    </r>
    <r>
      <rPr>
        <sz val="11"/>
        <color theme="1"/>
        <rFont val="Times New Roman"/>
        <family val="1"/>
        <charset val="204"/>
      </rPr>
      <t>-32 мм</t>
    </r>
  </si>
  <si>
    <r>
      <rPr>
        <sz val="11"/>
        <color theme="1"/>
        <rFont val="Calibri"/>
        <family val="2"/>
        <charset val="204"/>
      </rPr>
      <t>40-50</t>
    </r>
    <r>
      <rPr>
        <sz val="11"/>
        <color theme="1"/>
        <rFont val="Times New Roman"/>
        <family val="1"/>
        <charset val="204"/>
      </rPr>
      <t xml:space="preserve"> мм</t>
    </r>
  </si>
  <si>
    <t>80 мм</t>
  </si>
  <si>
    <r>
      <rPr>
        <sz val="11"/>
        <color theme="1"/>
        <rFont val="Calibri"/>
        <family val="2"/>
        <charset val="204"/>
      </rPr>
      <t>20</t>
    </r>
    <r>
      <rPr>
        <sz val="11"/>
        <color theme="1"/>
        <rFont val="Times New Roman"/>
        <family val="1"/>
        <charset val="204"/>
      </rPr>
      <t>-25 мм</t>
    </r>
  </si>
  <si>
    <t>1. Разметка</t>
  </si>
  <si>
    <t>2. Настройка плазменного резака;</t>
  </si>
  <si>
    <t>3. Подсоединение баллона</t>
  </si>
  <si>
    <t>4. Установление технологического режима и его регулирование в процессе работы</t>
  </si>
  <si>
    <t>6. Зажигание разака</t>
  </si>
  <si>
    <t>7. Резка</t>
  </si>
  <si>
    <t>8. Зачистка</t>
  </si>
  <si>
    <t>5. Кантование</t>
  </si>
  <si>
    <t>1. Подача металла на рольганг</t>
  </si>
  <si>
    <t>2. Разметка</t>
  </si>
  <si>
    <t>3. Закрепление в тисах</t>
  </si>
  <si>
    <t>4. Выставление режимов пиления</t>
  </si>
  <si>
    <t>5. Пиление</t>
  </si>
  <si>
    <t>6. Проверка размеров</t>
  </si>
  <si>
    <t>7. Складирование заготовок в штабель</t>
  </si>
  <si>
    <t>8. Передвижка металла по рольгангу</t>
  </si>
  <si>
    <t>Состав:</t>
  </si>
  <si>
    <t>1. Наметка линии гибки.</t>
  </si>
  <si>
    <t>2. Нагрев заготовок или деталей.</t>
  </si>
  <si>
    <t>3. Гибка вручную с помощью приспособлений.</t>
  </si>
  <si>
    <t>4. Правка места изгиба гладилкой.</t>
  </si>
  <si>
    <t>5. Проверка угла или радиуса изгиба по шаблону.</t>
  </si>
  <si>
    <t>6. Снятие и укладка деталей.</t>
  </si>
  <si>
    <t>Угол изгиба, град., до…</t>
  </si>
  <si>
    <t>14-16</t>
  </si>
  <si>
    <t>18-20</t>
  </si>
  <si>
    <t>25-30</t>
  </si>
  <si>
    <t>6-8.</t>
  </si>
  <si>
    <t>10-12.</t>
  </si>
  <si>
    <t>Толщина стали, мм</t>
  </si>
  <si>
    <t>Прим.:  нормы на длину линии гиба 100мм, при изгибе более на каждые 100мм Нвр.увеличивать на 40%</t>
  </si>
  <si>
    <t>Листовая сталь, минут/гиб</t>
  </si>
  <si>
    <t>Уловая сталь, минут/гиб</t>
  </si>
  <si>
    <t>1. Подача листов краном</t>
  </si>
  <si>
    <t>2. Вальцовка обечаек с контролем по шаблону</t>
  </si>
  <si>
    <t>3. Прихватки места стыка сваркой</t>
  </si>
  <si>
    <t>4. Сварка стыка под полный провар</t>
  </si>
  <si>
    <t>5. Снятие свальцованных обечаек с укладкой.</t>
  </si>
  <si>
    <t>Диаметр обечайки,м, до…</t>
  </si>
  <si>
    <t>4-6.</t>
  </si>
  <si>
    <t>7-9.</t>
  </si>
  <si>
    <t>10-14.</t>
  </si>
  <si>
    <t>16-20.</t>
  </si>
  <si>
    <t>Нвр. на одну обечайку</t>
  </si>
  <si>
    <t>2. Удаление наплывов при помощи зубила и молотка;</t>
  </si>
  <si>
    <t>4. Укладка деталей в штабель</t>
  </si>
  <si>
    <t>3. Зачистка кромок детали вручную шлифавальной машинкой;</t>
  </si>
  <si>
    <t>1. Установка деталей на верстак</t>
  </si>
  <si>
    <t>Сортовой, одно отверстие, минут</t>
  </si>
  <si>
    <t>Листовой, одно отверстие, минут</t>
  </si>
  <si>
    <t>2. Правка с помощью кувалды</t>
  </si>
  <si>
    <t>1. Подача и укладка металла на плиту</t>
  </si>
  <si>
    <t>3. Снятие металла с плиты и укладка в штабель</t>
  </si>
  <si>
    <t>Уголок, минут/метр</t>
  </si>
  <si>
    <t>Швеллер и балка, минут/метр</t>
  </si>
  <si>
    <t>Листовой, минут/деталь</t>
  </si>
  <si>
    <t>Колонны сплошные из листа, часов/1шт.</t>
  </si>
  <si>
    <t>Решетчатые (сквозные) из профильной стали,часов/1 шт.</t>
  </si>
  <si>
    <t>Фермы и связи в виде ферм,часов/1 шт.</t>
  </si>
  <si>
    <t>Подкрановые балки, часов/1 тн</t>
  </si>
  <si>
    <t>Балки, ригеля и прогоны, часов/1 тн</t>
  </si>
  <si>
    <t>Связи из отдельных стержней и крестов, часов/1 тн</t>
  </si>
  <si>
    <t>Связи в виде ферм, часов/1 тн</t>
  </si>
  <si>
    <t>Тормозные площадки,площадки, мостики, часов/1 тн</t>
  </si>
  <si>
    <t>минут/метр</t>
  </si>
  <si>
    <t>Арматура 32</t>
  </si>
  <si>
    <t>Балка 24М</t>
  </si>
  <si>
    <t>Балка 30 М</t>
  </si>
  <si>
    <t>Балка 36 М</t>
  </si>
  <si>
    <t>Квадрат 20</t>
  </si>
  <si>
    <t>Квадрат 40</t>
  </si>
  <si>
    <t>Круг 10 ст3</t>
  </si>
  <si>
    <t>Круг 110 ст3</t>
  </si>
  <si>
    <t>Круг 12 ст3</t>
  </si>
  <si>
    <t>Круг 120 ст3</t>
  </si>
  <si>
    <t>Круг 135 ст3</t>
  </si>
  <si>
    <t>Круг 14 ст3</t>
  </si>
  <si>
    <t>Круг 16 ст3</t>
  </si>
  <si>
    <t>Круг 18 ст3</t>
  </si>
  <si>
    <t>Круг 20 ст20</t>
  </si>
  <si>
    <t>Круг 20 ст3</t>
  </si>
  <si>
    <t>Круг 22 ст3</t>
  </si>
  <si>
    <t>Круг 25 ст3</t>
  </si>
  <si>
    <t>Круг 28 ст3</t>
  </si>
  <si>
    <t>Круг 30 ст3</t>
  </si>
  <si>
    <t>Круг 30 ст40</t>
  </si>
  <si>
    <t>Круг 36 ст20</t>
  </si>
  <si>
    <t>Круг 40 ст20</t>
  </si>
  <si>
    <t>Круг 60 ст3</t>
  </si>
  <si>
    <t>Круг 8 ст3</t>
  </si>
  <si>
    <t>Труба 102х3,5</t>
  </si>
  <si>
    <t>Труба 102х4</t>
  </si>
  <si>
    <t>Труба 108х4</t>
  </si>
  <si>
    <t>Труба 114х4</t>
  </si>
  <si>
    <t>Труба 152х8</t>
  </si>
  <si>
    <t>Труба 159х6</t>
  </si>
  <si>
    <t>Труба 159х12</t>
  </si>
  <si>
    <t>Балка 20Б1</t>
  </si>
  <si>
    <t xml:space="preserve">Балка 20К1 </t>
  </si>
  <si>
    <t xml:space="preserve">Балка 20Ш1 </t>
  </si>
  <si>
    <t xml:space="preserve">Балка 20К2 </t>
  </si>
  <si>
    <t xml:space="preserve">Балка 25Б2 </t>
  </si>
  <si>
    <t xml:space="preserve">Балка 25К2 </t>
  </si>
  <si>
    <t xml:space="preserve">Балка 25Ш1 </t>
  </si>
  <si>
    <t xml:space="preserve">Балка 30Б1 </t>
  </si>
  <si>
    <t xml:space="preserve">Балка 30Б2 </t>
  </si>
  <si>
    <t xml:space="preserve">Балка 30К1 </t>
  </si>
  <si>
    <t xml:space="preserve">Балка 30К2 </t>
  </si>
  <si>
    <t>Балка 30Ш1</t>
  </si>
  <si>
    <t xml:space="preserve">Балка 30Ш2 </t>
  </si>
  <si>
    <t xml:space="preserve">Балка 35Б1 </t>
  </si>
  <si>
    <t xml:space="preserve">Балка 35Ш1 </t>
  </si>
  <si>
    <t xml:space="preserve">Балка 35Ш2 </t>
  </si>
  <si>
    <t>Балка 40Б1</t>
  </si>
  <si>
    <t>Балка 40Б2</t>
  </si>
  <si>
    <t xml:space="preserve">Балка 40Ш1 </t>
  </si>
  <si>
    <t xml:space="preserve">Балка 45Б2 </t>
  </si>
  <si>
    <t xml:space="preserve">Балка 50Ш1 </t>
  </si>
  <si>
    <t>Балка 60Б1</t>
  </si>
  <si>
    <t xml:space="preserve">Балка 60Ш1 </t>
  </si>
  <si>
    <t xml:space="preserve">Швеллер 16 </t>
  </si>
  <si>
    <t xml:space="preserve">Уголок 100х8 </t>
  </si>
  <si>
    <t xml:space="preserve">Уголок 125х10 </t>
  </si>
  <si>
    <t xml:space="preserve">Уголок 125х8 </t>
  </si>
  <si>
    <t xml:space="preserve">Уголок 90х7 </t>
  </si>
  <si>
    <t xml:space="preserve">Уголок 90х6 </t>
  </si>
  <si>
    <t xml:space="preserve">Уголок 80х6 </t>
  </si>
  <si>
    <t xml:space="preserve">Уголок 75х6 </t>
  </si>
  <si>
    <t xml:space="preserve">Уголок 63х6 </t>
  </si>
  <si>
    <t xml:space="preserve">Уголок 125х9 </t>
  </si>
  <si>
    <t xml:space="preserve">Уголок 140х10 </t>
  </si>
  <si>
    <t>Уголок 140х12</t>
  </si>
  <si>
    <t>Уголок 160х100х10</t>
  </si>
  <si>
    <t xml:space="preserve">Уголок 160х10 </t>
  </si>
  <si>
    <t>Уголок 160х12</t>
  </si>
  <si>
    <t xml:space="preserve">Уголок 180х11 </t>
  </si>
  <si>
    <t>Уголок 180х12</t>
  </si>
  <si>
    <t xml:space="preserve">Уголок 25х3 </t>
  </si>
  <si>
    <t xml:space="preserve">Уголок 25х4 </t>
  </si>
  <si>
    <t>Уголок 32х4</t>
  </si>
  <si>
    <t xml:space="preserve">Уголок 40х4 </t>
  </si>
  <si>
    <t xml:space="preserve">Уголок 45х4 </t>
  </si>
  <si>
    <t xml:space="preserve">Уголок 50х4 </t>
  </si>
  <si>
    <t xml:space="preserve">Уголок 50х5 </t>
  </si>
  <si>
    <t xml:space="preserve">Уголок 63х5 </t>
  </si>
  <si>
    <t xml:space="preserve">Швеллер 10 </t>
  </si>
  <si>
    <t xml:space="preserve">Швеллер 12 </t>
  </si>
  <si>
    <t>Швеллер 14</t>
  </si>
  <si>
    <t xml:space="preserve">Швеллер 18 </t>
  </si>
  <si>
    <t>Швеллер 20</t>
  </si>
  <si>
    <t>Швеллер 27</t>
  </si>
  <si>
    <t>Арматура, круг, квадрат</t>
  </si>
  <si>
    <t>Балка</t>
  </si>
  <si>
    <t>Труба профильная</t>
  </si>
  <si>
    <t>Уголок</t>
  </si>
  <si>
    <t>Наименование сортамента</t>
  </si>
  <si>
    <t>Прямой рез, минут/рез</t>
  </si>
  <si>
    <t>Скос, минут/рез</t>
  </si>
  <si>
    <t>δ=16-20</t>
  </si>
  <si>
    <t>δ=6-8</t>
  </si>
  <si>
    <r>
      <t>δ=10-14</t>
    </r>
    <r>
      <rPr>
        <sz val="11"/>
        <color theme="1"/>
        <rFont val="Calibri"/>
        <family val="2"/>
        <charset val="204"/>
        <scheme val="minor"/>
      </rPr>
      <t/>
    </r>
  </si>
  <si>
    <t>1.Стропление марок на сборочно-сварочном участке</t>
  </si>
  <si>
    <t>2. Завозка на телеги марок в малярку</t>
  </si>
  <si>
    <t>3. Раскладывание марок на покрасочные козелки</t>
  </si>
  <si>
    <t>1. Подача металла настол</t>
  </si>
  <si>
    <t>2. Закрепление на столе</t>
  </si>
  <si>
    <t>3. Выставление режимов фрезерования</t>
  </si>
  <si>
    <t>4. Фрезерование</t>
  </si>
  <si>
    <t>5. Складирование заготовок в штабель</t>
  </si>
  <si>
    <t>Толщина листа,мм</t>
  </si>
  <si>
    <t>6. Зачистка сварочного шва</t>
  </si>
  <si>
    <t>1. Стропление металла и укладка на рольганг;</t>
  </si>
  <si>
    <t>2. Запуск машины и выставление режимов дробеструйки</t>
  </si>
  <si>
    <t>4. Возврат металла к месту старта(только для листового металла)</t>
  </si>
  <si>
    <t>5. Снятие отдробеструенного металла и укладка его в штабеля</t>
  </si>
  <si>
    <t>Наименование проката</t>
  </si>
  <si>
    <t>Листовой</t>
  </si>
  <si>
    <t>ед.изм.</t>
  </si>
  <si>
    <t>Кол-во</t>
  </si>
  <si>
    <t>Уголок до 125</t>
  </si>
  <si>
    <t>Уголок 140-160</t>
  </si>
  <si>
    <t>Уголок 180-220</t>
  </si>
  <si>
    <t>лист</t>
  </si>
  <si>
    <t>шт</t>
  </si>
  <si>
    <t>Швеллер до 12</t>
  </si>
  <si>
    <t>Швеллер до 16</t>
  </si>
  <si>
    <t>Швеллер до 27</t>
  </si>
  <si>
    <t>Швеллер до 40</t>
  </si>
  <si>
    <t>Труба до 120</t>
  </si>
  <si>
    <t>Труба до 160</t>
  </si>
  <si>
    <t>Труба до 200</t>
  </si>
  <si>
    <t>Труба до 250</t>
  </si>
  <si>
    <t>Время одного прохода, минут</t>
  </si>
  <si>
    <t>3. Очистка металла</t>
  </si>
  <si>
    <t>минут</t>
  </si>
  <si>
    <t>Состав работ:</t>
  </si>
  <si>
    <t>Укладка металла на стол и проверка размеров;</t>
  </si>
  <si>
    <t xml:space="preserve">Снятие фаски </t>
  </si>
  <si>
    <t xml:space="preserve"> Прихватка с установкой выводных планок</t>
  </si>
  <si>
    <t>толщина до 16мм</t>
  </si>
  <si>
    <t>толщина до 25мм</t>
  </si>
  <si>
    <t>Сварка с 1 проходной зачисткой шва</t>
  </si>
  <si>
    <t>Сварка с 2 проходной зачисткой шва</t>
  </si>
  <si>
    <t>Сварка с 3проходной зачисткой шва</t>
  </si>
  <si>
    <t>Сварка корня шва с зачисткой и переворотом</t>
  </si>
  <si>
    <t xml:space="preserve"> Прихватка</t>
  </si>
  <si>
    <t>Уголок 90-125</t>
  </si>
  <si>
    <t>Уголок 200</t>
  </si>
  <si>
    <t>Труба 120-140</t>
  </si>
  <si>
    <t>Балка 50Ш1</t>
  </si>
  <si>
    <t xml:space="preserve">Снятие усиления шва </t>
  </si>
  <si>
    <t>1. Укладка детали на стол</t>
  </si>
  <si>
    <t>2. Зачистка детали УШМ.</t>
  </si>
  <si>
    <t>Норма времени мин/м</t>
  </si>
  <si>
    <t>катет 4</t>
  </si>
  <si>
    <t>катет 6</t>
  </si>
  <si>
    <t>катет 8</t>
  </si>
  <si>
    <t>катет 10</t>
  </si>
  <si>
    <t xml:space="preserve">катет 12 </t>
  </si>
  <si>
    <t>катет 14</t>
  </si>
  <si>
    <t>катет 16</t>
  </si>
  <si>
    <t>Рубка листа на гильотине</t>
  </si>
  <si>
    <t>1. Разметка листа рулеткой и угольником;</t>
  </si>
  <si>
    <t>2. Рубка заготовок;</t>
  </si>
  <si>
    <t>3. Укладка заготовок в штабель</t>
  </si>
  <si>
    <t>Норма мин/руб</t>
  </si>
  <si>
    <t>длина руба</t>
  </si>
  <si>
    <t>до 500мм</t>
  </si>
  <si>
    <t>до 1000мм</t>
  </si>
  <si>
    <t>до 1500мм</t>
  </si>
  <si>
    <t>до 2000мм</t>
  </si>
  <si>
    <t>до 3000мм</t>
  </si>
  <si>
    <t>б=до 5мм</t>
  </si>
  <si>
    <t>б=до 10мм</t>
  </si>
  <si>
    <t>б=до 16мм</t>
  </si>
  <si>
    <t>б=до 20мм</t>
  </si>
  <si>
    <t>Правка листа площадью более 1м2:</t>
  </si>
  <si>
    <t>1.Укладка листа на рольганг перед вальцами</t>
  </si>
  <si>
    <t>2. Прокатка листа на вальцах в две стороны</t>
  </si>
  <si>
    <t>3. Переворачивание листа</t>
  </si>
  <si>
    <t>4. Прокатка листа на вальцах в две стороны</t>
  </si>
  <si>
    <t>5. Промер плоскостности листа</t>
  </si>
  <si>
    <t>6. Термическая правка отдельных мест</t>
  </si>
  <si>
    <t>7. Контрольный замер всего листа</t>
  </si>
  <si>
    <t>8. Снятие листа с рольганга и укладка в штабель</t>
  </si>
  <si>
    <t>Резка листа на ЦПМ</t>
  </si>
  <si>
    <t>Подварка, зачистка, правка заготовок</t>
  </si>
  <si>
    <t>Сборка карты под сварку на столе манипулятора;</t>
  </si>
  <si>
    <t>Переворот листа с зачисткой корня шва</t>
  </si>
  <si>
    <t xml:space="preserve">Сварка лицевой стороны шва </t>
  </si>
  <si>
    <t>Сварка обратной стороны шва</t>
  </si>
  <si>
    <t>Зачистка шва заподлицо</t>
  </si>
  <si>
    <t>Демонтаж выводных планок с зачисткой прихваток</t>
  </si>
  <si>
    <t>толщина до 10мм</t>
  </si>
  <si>
    <t>толщина до 20мм</t>
  </si>
  <si>
    <t>норма по раскрою</t>
  </si>
  <si>
    <t>м2</t>
  </si>
  <si>
    <t>м/п</t>
  </si>
  <si>
    <t>кол-во стыков</t>
  </si>
  <si>
    <t>норма в минутах</t>
  </si>
  <si>
    <t>по норме</t>
  </si>
  <si>
    <t>снять хронометраж</t>
  </si>
  <si>
    <t>Ед.изм.</t>
  </si>
  <si>
    <t>Стыковка листа на манипуляторе на полный провар</t>
  </si>
  <si>
    <t>Стыковка профиля на полный провар</t>
  </si>
  <si>
    <t>Торцовка в размер на ленточнопильном станке</t>
  </si>
  <si>
    <t>стык</t>
  </si>
  <si>
    <t>Снятие фаски УШМ(плазморез) с зачисткой</t>
  </si>
  <si>
    <t>Зачистка шва для проведения УЗК</t>
  </si>
  <si>
    <t>УЗК шва</t>
  </si>
  <si>
    <t>Стыковка листа на полуавтомате на полный провар</t>
  </si>
  <si>
    <t>Сборка карты под сварку на столе</t>
  </si>
  <si>
    <t>толщина до 6мм</t>
  </si>
  <si>
    <t>Снятие фаски (плазморезом/газом/станком)</t>
  </si>
  <si>
    <t xml:space="preserve">Сварка подварочного шва </t>
  </si>
  <si>
    <t>Сварка основного шва</t>
  </si>
  <si>
    <t>Балка двутавровая(Б,Ш,К,М)</t>
  </si>
  <si>
    <t>до 20</t>
  </si>
  <si>
    <t>20-25</t>
  </si>
  <si>
    <t>30-35</t>
  </si>
  <si>
    <t>40-50</t>
  </si>
  <si>
    <t>Резка проката (2шт.)</t>
  </si>
  <si>
    <t>Резка фаски(2шт.газом</t>
  </si>
  <si>
    <t>Сборка</t>
  </si>
  <si>
    <t>Сварка переворотом</t>
  </si>
  <si>
    <t>60-70(резак)</t>
  </si>
  <si>
    <t>Труба квадратная,прямоугольная</t>
  </si>
  <si>
    <t>до 40</t>
  </si>
  <si>
    <t>40-70</t>
  </si>
  <si>
    <t>80-120</t>
  </si>
  <si>
    <t>140-180</t>
  </si>
  <si>
    <t>200-300</t>
  </si>
  <si>
    <t>Труба круглая</t>
  </si>
  <si>
    <t>диам.до 40</t>
  </si>
  <si>
    <t>40-57</t>
  </si>
  <si>
    <t>60-83</t>
  </si>
  <si>
    <t>89-114</t>
  </si>
  <si>
    <t>127-168</t>
  </si>
  <si>
    <t>177-219</t>
  </si>
  <si>
    <t>244-325</t>
  </si>
  <si>
    <t>355-426</t>
  </si>
  <si>
    <t>478-630(резак)</t>
  </si>
  <si>
    <t>720-920(резак)</t>
  </si>
  <si>
    <t>до 8</t>
  </si>
  <si>
    <t>0,84(стык 0,6)</t>
  </si>
  <si>
    <t>до 45</t>
  </si>
  <si>
    <t>50-63</t>
  </si>
  <si>
    <t>75-90</t>
  </si>
  <si>
    <t>100-125</t>
  </si>
  <si>
    <t>200-250</t>
  </si>
  <si>
    <t>30-40</t>
  </si>
  <si>
    <t>20-27</t>
  </si>
  <si>
    <t>14-18</t>
  </si>
  <si>
    <t>Прим.: Все нормы в часах на один стык</t>
  </si>
  <si>
    <t>Норма времени на 1 т ( в 1 слой)</t>
  </si>
  <si>
    <t>84 мин</t>
  </si>
  <si>
    <t>Норма времени на 1 м2 ( в 1 слой)</t>
  </si>
  <si>
    <t>3,5 мин</t>
  </si>
  <si>
    <t>1 т = 24 м2</t>
  </si>
  <si>
    <t>катет</t>
  </si>
  <si>
    <t xml:space="preserve">н/вр мин. на 1 м шва </t>
  </si>
  <si>
    <t>СЧИТАЛИ ПО ВРЕМЕНИ УКАЗАННОМ В ПРОГРАММЕ РАСКРОЯ</t>
  </si>
  <si>
    <t>3. Снятие свальцованных обечаек с укладкой.</t>
  </si>
  <si>
    <t>Прим.: при гибке угла полкой внутрь Нвр. умножить на 1,2</t>
  </si>
  <si>
    <t>ЕНиР Сборник Е40, выпуск 2, Металлические конструкции, стр 11-13</t>
  </si>
  <si>
    <t>ЕНиР Сборник Е40, выпуск 2, Металлические конструкции, стр 14-16</t>
  </si>
  <si>
    <t>ЕНиР Сборник Е40, выпуск 2, Металлические конструкции, стр 19-26</t>
  </si>
  <si>
    <t>ЕНиР Сборник Е40, выпуск 2, Металлические конструкции, стр 9</t>
  </si>
  <si>
    <t>ЕНиР Сборник Е40, выпуск 2, Металлические конструкции, стр 16</t>
  </si>
  <si>
    <t>ЕНиР Сборник Е40, выпуск 2, Металлические конструкции, стр 18</t>
  </si>
  <si>
    <t>ЮСВ</t>
  </si>
  <si>
    <t>Балка 20Б1 ст09Г2С</t>
  </si>
  <si>
    <t>Балка 20Б1 ст3</t>
  </si>
  <si>
    <t>Балка 20К1 ст3</t>
  </si>
  <si>
    <t>Балка 20К2 ст3</t>
  </si>
  <si>
    <t>Балка 20Ш1 ст3</t>
  </si>
  <si>
    <t>Балка 25Б2 ст09Г2С</t>
  </si>
  <si>
    <t>Балка 25К2 ст09Г2С</t>
  </si>
  <si>
    <t>Балка 25Ш1 ст09Г2С</t>
  </si>
  <si>
    <t>Балка 30Б1 ст3</t>
  </si>
  <si>
    <t>Балка 30Б2 ст3</t>
  </si>
  <si>
    <t>Балка 30К1 ст09Г2С</t>
  </si>
  <si>
    <t>Балка 30К2 ст09Г2С</t>
  </si>
  <si>
    <t>Балка 30Ш1 ст09Г2С</t>
  </si>
  <si>
    <t>Балка 30Ш1 ст3</t>
  </si>
  <si>
    <t>Балка 30Ш2 ст09Г2С</t>
  </si>
  <si>
    <t>Балка 35Б1 ст3</t>
  </si>
  <si>
    <t>Балка 35Ш1 ст09Г2С</t>
  </si>
  <si>
    <t>Балка 35Ш2 ст3</t>
  </si>
  <si>
    <t>Балка 40Б1 ст09Г2С</t>
  </si>
  <si>
    <t>Балка 40Б2 ст3</t>
  </si>
  <si>
    <t>Балка 40Ш1 ст3</t>
  </si>
  <si>
    <t>Балка 45Б2 ст3</t>
  </si>
  <si>
    <t>Балка 50Ш1 ст09Г2С</t>
  </si>
  <si>
    <t>Балка 60Б1 ст3</t>
  </si>
  <si>
    <t>Балка 60Ш1 ст3</t>
  </si>
  <si>
    <t>Труба 159х16</t>
  </si>
  <si>
    <t>Труба 15х2,8</t>
  </si>
  <si>
    <t>Труба 20х2,8</t>
  </si>
  <si>
    <t>Труба 219х6</t>
  </si>
  <si>
    <t>Труба 25х3</t>
  </si>
  <si>
    <t>Труба 325х10</t>
  </si>
  <si>
    <t>Труба 325х6</t>
  </si>
  <si>
    <t>Труба 325х8</t>
  </si>
  <si>
    <t>Труба 40х3,5</t>
  </si>
  <si>
    <t>Труба 57х6</t>
  </si>
  <si>
    <t>Труба 76х3,5</t>
  </si>
  <si>
    <t>Труба вгп 32х2,8</t>
  </si>
  <si>
    <t>Труба вгп 32х3,2</t>
  </si>
  <si>
    <t>Труба кв. 100х3 ст3</t>
  </si>
  <si>
    <t>Труба кв. 100х4 ст09Г2С</t>
  </si>
  <si>
    <t>Труба кв. 100х4 ст3</t>
  </si>
  <si>
    <t>Труба кв. 100х5 ст3</t>
  </si>
  <si>
    <t>Труба кв. 120х4 ст3</t>
  </si>
  <si>
    <t>Труба кв. 120х5 ст09Г2С</t>
  </si>
  <si>
    <t>Труба кв. 120х5 ст3</t>
  </si>
  <si>
    <t>Труба кв. 120х6 ст3</t>
  </si>
  <si>
    <t>Труба кв. 140х5 ст3</t>
  </si>
  <si>
    <t>Труба кв. 140х6 ст09Г2С</t>
  </si>
  <si>
    <t>Труба кв. 160х4 ст3</t>
  </si>
  <si>
    <t>Труба кв. 160х5 ст3</t>
  </si>
  <si>
    <t>Труба кв. 160х6 ст09Г2С</t>
  </si>
  <si>
    <t>Труба кв. 160х6 ст3</t>
  </si>
  <si>
    <t>Труба кв. 20х1,5 ст3</t>
  </si>
  <si>
    <t>Труба кв. 20х2 ст3</t>
  </si>
  <si>
    <t>Труба кв. 250х10 ст3</t>
  </si>
  <si>
    <t>Труба кв. 250х8 ст09Г2С</t>
  </si>
  <si>
    <t>Труба кв. 25х2 ст3</t>
  </si>
  <si>
    <t>Труба кв. 30х1,5 ст3</t>
  </si>
  <si>
    <t>Труба кв. 30х2 ст3</t>
  </si>
  <si>
    <t>Труба кв. 40х2 ст3</t>
  </si>
  <si>
    <t>Труба кв. 40х20х2 ст3</t>
  </si>
  <si>
    <t>Труба кв. 40х3 ст3</t>
  </si>
  <si>
    <t>Труба кв. 40х4 ст3</t>
  </si>
  <si>
    <t>Труба кв. 50х3 ст3</t>
  </si>
  <si>
    <t>Труба кв. 60х2 ст3</t>
  </si>
  <si>
    <t>Труба кв. 60х3 ст3</t>
  </si>
  <si>
    <t>Труба кв. 60х30х2 ст3</t>
  </si>
  <si>
    <t>Труба кв. 60х4 ст3</t>
  </si>
  <si>
    <t>Труба кв. 60х40х3 ст3</t>
  </si>
  <si>
    <t>Труба кв. 80х3 ст3</t>
  </si>
  <si>
    <t>Труба кв. 80х4 ст3</t>
  </si>
  <si>
    <t>Труба кв. 80х40х3 ст3</t>
  </si>
  <si>
    <t>Труба кв. 80х5 ст09Г2С</t>
  </si>
  <si>
    <t>Уголок 100х63х8 ст3</t>
  </si>
  <si>
    <t>Уголок 100х7 ст09Г2С</t>
  </si>
  <si>
    <t>Уголок 100х7 ст3</t>
  </si>
  <si>
    <t>Уголок 100х8 ст09Г2С</t>
  </si>
  <si>
    <t>Уголок 100х8 ст3</t>
  </si>
  <si>
    <t>Уголок 125х10 ст3</t>
  </si>
  <si>
    <t>Уголок 125х8 ст09Г2С</t>
  </si>
  <si>
    <t>Уголок 125х8 ст3</t>
  </si>
  <si>
    <t>Уголок 125х9 ст3</t>
  </si>
  <si>
    <t>Уголок 140х10 ст3</t>
  </si>
  <si>
    <t>Уголок 140х12 ст3</t>
  </si>
  <si>
    <t>Уголок 160х10 ст3</t>
  </si>
  <si>
    <t>Уголок 160х100х10 ст3</t>
  </si>
  <si>
    <t>Уголок 160х12 ст3</t>
  </si>
  <si>
    <t>Уголок 180х11 ст3</t>
  </si>
  <si>
    <t>Уголок 180х12 ст3</t>
  </si>
  <si>
    <t>Уголок 25х3 ст3</t>
  </si>
  <si>
    <t>Уголок 25х4 ст3</t>
  </si>
  <si>
    <t>Уголок 32х4 ст3</t>
  </si>
  <si>
    <t>Уголок 40х4 ст3</t>
  </si>
  <si>
    <t>Уголок 45х4 ст3</t>
  </si>
  <si>
    <t>Уголок 50х4 ст3</t>
  </si>
  <si>
    <t>Уголок 50х5 ст3</t>
  </si>
  <si>
    <t>Уголок 63х5 ст3</t>
  </si>
  <si>
    <t>Уголок 63х6 ст3</t>
  </si>
  <si>
    <t>Уголок 75х6 ст09Г2С</t>
  </si>
  <si>
    <t>Уголок 75х6 ст3</t>
  </si>
  <si>
    <t>Уголок 80х6 ст3</t>
  </si>
  <si>
    <t>Уголок 90х6 ст3</t>
  </si>
  <si>
    <t>Уголок 90х7 ст3</t>
  </si>
  <si>
    <t>Швеллер 10П ст3</t>
  </si>
  <si>
    <t>Швеллер 12П ст3</t>
  </si>
  <si>
    <t>Швеллер 14П ст3</t>
  </si>
  <si>
    <t>Швеллер 14У ст3</t>
  </si>
  <si>
    <t>Швеллер 16 ст3</t>
  </si>
  <si>
    <t>Швеллер 18П ст3</t>
  </si>
  <si>
    <t>Швеллер 18У ст3</t>
  </si>
  <si>
    <t>Швеллер 20У ст3</t>
  </si>
  <si>
    <t>Чистый рез (Кожухов А.П+Ушнурцева М.В.)</t>
  </si>
  <si>
    <t>Ю.С.В. (чистый рез*2)</t>
  </si>
  <si>
    <t>Нет учета времени подготовительных работ</t>
  </si>
  <si>
    <t>фотография раб.времени</t>
  </si>
  <si>
    <t>ЮСВ (норму дал Власов С.В)</t>
  </si>
</sst>
</file>

<file path=xl/styles.xml><?xml version="1.0" encoding="utf-8"?>
<styleSheet xmlns="http://schemas.openxmlformats.org/spreadsheetml/2006/main">
  <numFmts count="2">
    <numFmt numFmtId="164" formatCode="_-* #,##0.00[$€-1]_-;\-* #,##0.00[$€-1]_-;_-* &quot;-&quot;??[$€-1]_-"/>
    <numFmt numFmtId="165" formatCode="0.0"/>
  </numFmts>
  <fonts count="17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1"/>
      <name val="Times New Roman"/>
      <family val="2"/>
      <charset val="204"/>
    </font>
    <font>
      <sz val="11"/>
      <color theme="1"/>
      <name val="Calibri"/>
      <family val="1"/>
      <charset val="204"/>
      <scheme val="minor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b/>
      <i/>
      <u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164" fontId="7" fillId="0" borderId="0" applyFont="0" applyFill="0" applyBorder="0" applyAlignment="0" applyProtection="0"/>
  </cellStyleXfs>
  <cellXfs count="17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8" fillId="0" borderId="0" xfId="0" applyFont="1"/>
    <xf numFmtId="0" fontId="8" fillId="0" borderId="3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11" fillId="0" borderId="0" xfId="0" applyFont="1"/>
    <xf numFmtId="0" fontId="10" fillId="0" borderId="1" xfId="0" applyFont="1" applyBorder="1" applyAlignment="1">
      <alignment horizontal="center" wrapText="1"/>
    </xf>
    <xf numFmtId="1" fontId="0" fillId="0" borderId="0" xfId="0" applyNumberFormat="1"/>
    <xf numFmtId="0" fontId="0" fillId="0" borderId="28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5" fillId="0" borderId="5" xfId="0" applyFont="1" applyBorder="1"/>
    <xf numFmtId="0" fontId="5" fillId="0" borderId="26" xfId="0" applyFont="1" applyBorder="1"/>
    <xf numFmtId="0" fontId="2" fillId="0" borderId="26" xfId="0" applyFont="1" applyBorder="1"/>
    <xf numFmtId="0" fontId="2" fillId="0" borderId="27" xfId="0" applyFont="1" applyBorder="1"/>
    <xf numFmtId="0" fontId="0" fillId="0" borderId="1" xfId="0" applyBorder="1" applyAlignment="1">
      <alignment horizontal="center"/>
    </xf>
    <xf numFmtId="0" fontId="0" fillId="0" borderId="0" xfId="0" applyFont="1"/>
    <xf numFmtId="0" fontId="8" fillId="0" borderId="5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16" fontId="0" fillId="0" borderId="1" xfId="0" applyNumberFormat="1" applyBorder="1" applyAlignment="1">
      <alignment horizontal="center"/>
    </xf>
    <xf numFmtId="0" fontId="0" fillId="0" borderId="23" xfId="0" applyBorder="1"/>
    <xf numFmtId="0" fontId="0" fillId="0" borderId="34" xfId="0" applyBorder="1"/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0" xfId="0" applyFont="1"/>
    <xf numFmtId="165" fontId="0" fillId="0" borderId="0" xfId="0" applyNumberFormat="1"/>
    <xf numFmtId="0" fontId="8" fillId="0" borderId="1" xfId="0" applyFont="1" applyBorder="1" applyAlignment="1">
      <alignment horizontal="center" wrapText="1"/>
    </xf>
    <xf numFmtId="165" fontId="0" fillId="0" borderId="8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3" borderId="1" xfId="0" applyFill="1" applyBorder="1"/>
    <xf numFmtId="0" fontId="0" fillId="0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Border="1"/>
    <xf numFmtId="0" fontId="0" fillId="3" borderId="0" xfId="0" applyFill="1" applyBorder="1" applyAlignment="1">
      <alignment horizontal="center"/>
    </xf>
    <xf numFmtId="0" fontId="0" fillId="0" borderId="1" xfId="0" applyBorder="1" applyAlignment="1">
      <alignment vertical="center"/>
    </xf>
    <xf numFmtId="165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8" fillId="0" borderId="1" xfId="0" applyFont="1" applyBorder="1" applyAlignment="1">
      <alignment wrapText="1"/>
    </xf>
    <xf numFmtId="165" fontId="0" fillId="0" borderId="13" xfId="0" applyNumberForma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13" fillId="0" borderId="0" xfId="0" applyFont="1"/>
    <xf numFmtId="0" fontId="13" fillId="0" borderId="39" xfId="0" applyFont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8" fillId="0" borderId="1" xfId="0" applyFont="1" applyBorder="1"/>
    <xf numFmtId="0" fontId="14" fillId="0" borderId="0" xfId="0" applyFont="1"/>
    <xf numFmtId="0" fontId="0" fillId="0" borderId="1" xfId="0" applyFont="1" applyFill="1" applyBorder="1" applyAlignment="1">
      <alignment horizontal="center" wrapText="1"/>
    </xf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8" fillId="0" borderId="0" xfId="0" applyFont="1" applyBorder="1" applyAlignment="1"/>
    <xf numFmtId="0" fontId="0" fillId="0" borderId="17" xfId="0" applyBorder="1" applyAlignment="1">
      <alignment horizontal="left"/>
    </xf>
    <xf numFmtId="0" fontId="13" fillId="0" borderId="0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2" fontId="0" fillId="0" borderId="1" xfId="0" applyNumberFormat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6" fillId="0" borderId="27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2" fontId="8" fillId="0" borderId="38" xfId="0" applyNumberFormat="1" applyFont="1" applyFill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/>
    </xf>
    <xf numFmtId="0" fontId="0" fillId="4" borderId="2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5" fillId="0" borderId="0" xfId="0" applyFont="1"/>
    <xf numFmtId="2" fontId="0" fillId="0" borderId="0" xfId="0" applyNumberFormat="1"/>
    <xf numFmtId="2" fontId="0" fillId="0" borderId="1" xfId="0" applyNumberFormat="1" applyBorder="1" applyAlignment="1">
      <alignment horizontal="center" wrapText="1"/>
    </xf>
    <xf numFmtId="2" fontId="0" fillId="0" borderId="9" xfId="0" applyNumberFormat="1" applyBorder="1" applyAlignment="1">
      <alignment horizontal="center"/>
    </xf>
    <xf numFmtId="2" fontId="0" fillId="0" borderId="8" xfId="0" applyNumberFormat="1" applyBorder="1" applyAlignment="1">
      <alignment horizontal="center" wrapText="1"/>
    </xf>
    <xf numFmtId="2" fontId="0" fillId="0" borderId="8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" fontId="8" fillId="0" borderId="2" xfId="0" applyNumberFormat="1" applyFont="1" applyBorder="1" applyAlignment="1">
      <alignment horizontal="center"/>
    </xf>
    <xf numFmtId="1" fontId="8" fillId="0" borderId="15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14" fillId="5" borderId="0" xfId="0" applyFont="1" applyFill="1"/>
    <xf numFmtId="0" fontId="0" fillId="5" borderId="0" xfId="0" applyFill="1"/>
    <xf numFmtId="0" fontId="8" fillId="6" borderId="0" xfId="0" applyFont="1" applyFill="1"/>
    <xf numFmtId="0" fontId="0" fillId="6" borderId="0" xfId="0" applyFill="1"/>
    <xf numFmtId="0" fontId="0" fillId="0" borderId="4" xfId="0" applyBorder="1" applyAlignment="1">
      <alignment horizontal="right" vertical="center" wrapText="1"/>
    </xf>
    <xf numFmtId="0" fontId="0" fillId="3" borderId="1" xfId="0" applyFont="1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right" vertical="center" wrapText="1"/>
    </xf>
    <xf numFmtId="0" fontId="0" fillId="0" borderId="1" xfId="0" applyFont="1" applyBorder="1"/>
    <xf numFmtId="0" fontId="2" fillId="6" borderId="0" xfId="0" applyFont="1" applyFill="1"/>
    <xf numFmtId="0" fontId="2" fillId="7" borderId="0" xfId="0" applyFont="1" applyFill="1"/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8" fillId="0" borderId="1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0" fillId="0" borderId="17" xfId="0" applyFont="1" applyBorder="1" applyAlignment="1">
      <alignment horizontal="center" wrapText="1"/>
    </xf>
    <xf numFmtId="0" fontId="0" fillId="0" borderId="33" xfId="0" applyFont="1" applyBorder="1" applyAlignment="1">
      <alignment horizontal="center" wrapText="1"/>
    </xf>
    <xf numFmtId="0" fontId="0" fillId="0" borderId="21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16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10" fillId="2" borderId="29" xfId="0" applyFont="1" applyFill="1" applyBorder="1" applyAlignment="1">
      <alignment horizontal="center"/>
    </xf>
    <xf numFmtId="0" fontId="8" fillId="0" borderId="14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0" fontId="8" fillId="0" borderId="20" xfId="0" applyFont="1" applyBorder="1" applyAlignment="1">
      <alignment horizontal="center" wrapText="1"/>
    </xf>
    <xf numFmtId="0" fontId="8" fillId="0" borderId="18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6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0" fillId="2" borderId="32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2" fillId="2" borderId="17" xfId="0" applyFont="1" applyFill="1" applyBorder="1" applyAlignment="1">
      <alignment horizontal="center"/>
    </xf>
    <xf numFmtId="0" fontId="12" fillId="2" borderId="33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0" fontId="0" fillId="0" borderId="17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12" fillId="2" borderId="1" xfId="0" applyFont="1" applyFill="1" applyBorder="1" applyAlignment="1">
      <alignment horizontal="center"/>
    </xf>
    <xf numFmtId="0" fontId="8" fillId="0" borderId="38" xfId="0" applyFont="1" applyBorder="1" applyAlignment="1">
      <alignment horizontal="center" wrapText="1"/>
    </xf>
    <xf numFmtId="0" fontId="8" fillId="2" borderId="1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</cellXfs>
  <cellStyles count="3">
    <cellStyle name="Euro" xfId="2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AC232"/>
  <sheetViews>
    <sheetView tabSelected="1" workbookViewId="0">
      <selection activeCell="F25" sqref="F25"/>
    </sheetView>
  </sheetViews>
  <sheetFormatPr defaultRowHeight="15"/>
  <cols>
    <col min="1" max="1" width="16.140625" style="1" customWidth="1"/>
    <col min="2" max="2" width="13.7109375" style="1" customWidth="1"/>
    <col min="3" max="3" width="11.5703125" style="1" customWidth="1"/>
    <col min="4" max="4" width="7" style="1" customWidth="1"/>
    <col min="5" max="5" width="14.42578125" style="1" customWidth="1"/>
    <col min="6" max="6" width="22.85546875" style="1" customWidth="1"/>
    <col min="7" max="7" width="12.140625" style="1" customWidth="1"/>
    <col min="8" max="8" width="13.5703125" style="1" customWidth="1"/>
    <col min="9" max="9" width="16.42578125" style="1" customWidth="1"/>
    <col min="10" max="10" width="13.28515625" style="1" customWidth="1"/>
    <col min="11" max="11" width="11" style="1" customWidth="1"/>
    <col min="12" max="12" width="4.42578125" style="1" customWidth="1"/>
    <col min="13" max="13" width="17.7109375" style="1" customWidth="1"/>
    <col min="14" max="14" width="13.85546875" style="1" customWidth="1"/>
    <col min="15" max="15" width="12.28515625" style="1" customWidth="1"/>
    <col min="16" max="16" width="3.85546875" style="1" customWidth="1"/>
    <col min="17" max="17" width="16.140625" style="1" customWidth="1"/>
    <col min="18" max="18" width="12.85546875" style="1" customWidth="1"/>
    <col min="19" max="19" width="11.5703125" style="1" customWidth="1"/>
    <col min="20" max="21" width="11.140625" style="1" customWidth="1"/>
    <col min="22" max="22" width="9.140625" style="1"/>
    <col min="23" max="23" width="20.85546875" style="1" customWidth="1"/>
    <col min="24" max="24" width="12" style="1" customWidth="1"/>
    <col min="25" max="25" width="11.28515625" style="1" customWidth="1"/>
    <col min="26" max="26" width="9.140625" style="1"/>
    <col min="27" max="27" width="16.5703125" style="1" customWidth="1"/>
    <col min="28" max="28" width="11.42578125" style="1" customWidth="1"/>
    <col min="29" max="29" width="12.42578125" style="1" customWidth="1"/>
  </cols>
  <sheetData>
    <row r="1" spans="1:19">
      <c r="A1" s="29" t="s">
        <v>6</v>
      </c>
    </row>
    <row r="2" spans="1:19" ht="15" customHeight="1">
      <c r="A2" s="1" t="s">
        <v>85</v>
      </c>
    </row>
    <row r="3" spans="1:19" ht="15" customHeight="1">
      <c r="A3" s="1" t="s">
        <v>86</v>
      </c>
    </row>
    <row r="4" spans="1:19" ht="15" customHeight="1">
      <c r="A4" s="1" t="s">
        <v>87</v>
      </c>
      <c r="F4" s="106" t="s">
        <v>520</v>
      </c>
    </row>
    <row r="5" spans="1:19">
      <c r="A5" s="1" t="s">
        <v>88</v>
      </c>
    </row>
    <row r="6" spans="1:19">
      <c r="A6" s="1" t="s">
        <v>89</v>
      </c>
      <c r="F6" s="107" t="s">
        <v>521</v>
      </c>
      <c r="G6" s="107"/>
      <c r="H6" s="107"/>
    </row>
    <row r="7" spans="1:19">
      <c r="A7" s="1" t="s">
        <v>90</v>
      </c>
    </row>
    <row r="8" spans="1:19">
      <c r="A8" s="1" t="s">
        <v>91</v>
      </c>
    </row>
    <row r="9" spans="1:19">
      <c r="A9" s="1" t="s">
        <v>92</v>
      </c>
    </row>
    <row r="11" spans="1:19" ht="15" customHeight="1">
      <c r="A11" s="108" t="s">
        <v>232</v>
      </c>
      <c r="B11" s="108" t="s">
        <v>233</v>
      </c>
      <c r="C11" s="108" t="s">
        <v>234</v>
      </c>
      <c r="D11" s="47"/>
      <c r="E11" s="108" t="s">
        <v>232</v>
      </c>
      <c r="F11" s="108" t="s">
        <v>233</v>
      </c>
      <c r="G11" s="108" t="s">
        <v>234</v>
      </c>
      <c r="H11" s="47"/>
      <c r="I11" s="108" t="s">
        <v>232</v>
      </c>
      <c r="J11" s="108" t="s">
        <v>233</v>
      </c>
      <c r="K11" s="108" t="s">
        <v>234</v>
      </c>
      <c r="L11" s="47"/>
      <c r="M11" s="108" t="s">
        <v>232</v>
      </c>
      <c r="N11" s="108" t="s">
        <v>233</v>
      </c>
      <c r="O11" s="108" t="s">
        <v>234</v>
      </c>
      <c r="P11" s="47"/>
      <c r="Q11" s="108" t="s">
        <v>232</v>
      </c>
      <c r="R11" s="108" t="s">
        <v>233</v>
      </c>
      <c r="S11" s="108" t="s">
        <v>234</v>
      </c>
    </row>
    <row r="12" spans="1:19" ht="15.75" customHeight="1">
      <c r="A12" s="109"/>
      <c r="B12" s="109"/>
      <c r="C12" s="109"/>
      <c r="D12" s="47"/>
      <c r="E12" s="109"/>
      <c r="F12" s="109"/>
      <c r="G12" s="109"/>
      <c r="H12" s="47"/>
      <c r="I12" s="109"/>
      <c r="J12" s="109"/>
      <c r="K12" s="109"/>
      <c r="L12" s="47"/>
      <c r="M12" s="109"/>
      <c r="N12" s="109"/>
      <c r="O12" s="109"/>
      <c r="P12" s="47"/>
      <c r="Q12" s="109"/>
      <c r="R12" s="109"/>
      <c r="S12" s="109"/>
    </row>
    <row r="13" spans="1:19" ht="15" customHeight="1">
      <c r="A13" s="110" t="s">
        <v>228</v>
      </c>
      <c r="B13" s="111"/>
      <c r="C13" s="112"/>
      <c r="E13" s="110" t="s">
        <v>229</v>
      </c>
      <c r="F13" s="111"/>
      <c r="G13" s="112"/>
      <c r="I13" s="110" t="s">
        <v>230</v>
      </c>
      <c r="J13" s="111"/>
      <c r="K13" s="112"/>
      <c r="M13" s="110" t="s">
        <v>231</v>
      </c>
      <c r="N13" s="111"/>
      <c r="O13" s="112"/>
      <c r="Q13" s="110" t="s">
        <v>5</v>
      </c>
      <c r="R13" s="111"/>
      <c r="S13" s="112"/>
    </row>
    <row r="14" spans="1:19">
      <c r="A14" s="36" t="s">
        <v>142</v>
      </c>
      <c r="B14" s="37">
        <v>1.5</v>
      </c>
      <c r="C14" s="37"/>
      <c r="E14" s="2" t="s">
        <v>174</v>
      </c>
      <c r="F14" s="40">
        <v>6.4</v>
      </c>
      <c r="G14" s="40">
        <v>8.6</v>
      </c>
      <c r="I14" s="2" t="s">
        <v>167</v>
      </c>
      <c r="J14" s="40">
        <v>3.46</v>
      </c>
      <c r="K14" s="40">
        <v>5.2</v>
      </c>
      <c r="M14" s="2" t="s">
        <v>198</v>
      </c>
      <c r="N14" s="40">
        <v>3.12</v>
      </c>
      <c r="O14" s="40">
        <v>4.8</v>
      </c>
      <c r="Q14" s="2" t="s">
        <v>222</v>
      </c>
      <c r="R14" s="41">
        <v>2.5</v>
      </c>
      <c r="S14" s="40">
        <v>2.94</v>
      </c>
    </row>
    <row r="15" spans="1:19">
      <c r="A15" s="38" t="s">
        <v>146</v>
      </c>
      <c r="B15" s="40">
        <v>1.5</v>
      </c>
      <c r="C15" s="40">
        <v>1.6</v>
      </c>
      <c r="E15" s="2" t="s">
        <v>175</v>
      </c>
      <c r="F15" s="40">
        <v>9</v>
      </c>
      <c r="G15" s="40">
        <v>11.76</v>
      </c>
      <c r="I15" s="2" t="s">
        <v>168</v>
      </c>
      <c r="J15" s="40">
        <v>3.6</v>
      </c>
      <c r="K15" s="40">
        <v>5.4</v>
      </c>
      <c r="M15" s="2" t="s">
        <v>199</v>
      </c>
      <c r="N15" s="40">
        <v>4.4400000000000004</v>
      </c>
      <c r="O15" s="40">
        <v>6.8</v>
      </c>
      <c r="Q15" s="2" t="s">
        <v>223</v>
      </c>
      <c r="R15" s="41">
        <v>2.8</v>
      </c>
      <c r="S15" s="40">
        <v>3.2</v>
      </c>
    </row>
    <row r="16" spans="1:19">
      <c r="A16" s="38" t="s">
        <v>147</v>
      </c>
      <c r="B16" s="40">
        <v>3</v>
      </c>
      <c r="C16" s="40">
        <v>3.26</v>
      </c>
      <c r="E16" s="2" t="s">
        <v>177</v>
      </c>
      <c r="F16" s="40">
        <v>9.1999999999999993</v>
      </c>
      <c r="G16" s="40">
        <v>11.88</v>
      </c>
      <c r="I16" s="2" t="s">
        <v>169</v>
      </c>
      <c r="J16" s="40">
        <v>3.64</v>
      </c>
      <c r="K16" s="40">
        <v>5.5</v>
      </c>
      <c r="M16" s="2" t="s">
        <v>200</v>
      </c>
      <c r="N16" s="40">
        <v>3.8</v>
      </c>
      <c r="O16" s="40">
        <v>5.74</v>
      </c>
      <c r="Q16" s="2" t="s">
        <v>224</v>
      </c>
      <c r="R16" s="41">
        <v>2.94</v>
      </c>
      <c r="S16" s="40">
        <v>3.5</v>
      </c>
    </row>
    <row r="17" spans="1:19">
      <c r="A17" s="38" t="s">
        <v>148</v>
      </c>
      <c r="B17" s="40">
        <v>0.56000000000000005</v>
      </c>
      <c r="C17" s="40"/>
      <c r="E17" s="2" t="s">
        <v>176</v>
      </c>
      <c r="F17" s="40">
        <v>8</v>
      </c>
      <c r="G17" s="40">
        <v>10.199999999999999</v>
      </c>
      <c r="I17" s="2" t="s">
        <v>170</v>
      </c>
      <c r="J17" s="40">
        <v>3.7</v>
      </c>
      <c r="K17" s="40">
        <v>5.6</v>
      </c>
      <c r="M17" s="2" t="s">
        <v>206</v>
      </c>
      <c r="N17" s="40">
        <v>4</v>
      </c>
      <c r="O17" s="40">
        <v>6</v>
      </c>
      <c r="Q17" s="2" t="s">
        <v>197</v>
      </c>
      <c r="R17" s="41">
        <v>3.06</v>
      </c>
      <c r="S17" s="40">
        <v>3.8</v>
      </c>
    </row>
    <row r="18" spans="1:19">
      <c r="A18" s="38" t="s">
        <v>149</v>
      </c>
      <c r="B18" s="40">
        <v>4.4000000000000004</v>
      </c>
      <c r="C18" s="40"/>
      <c r="E18" s="38" t="s">
        <v>143</v>
      </c>
      <c r="F18" s="40">
        <v>7.4</v>
      </c>
      <c r="G18" s="40">
        <v>9.8000000000000007</v>
      </c>
      <c r="I18" s="2" t="s">
        <v>171</v>
      </c>
      <c r="J18" s="40">
        <v>4.2</v>
      </c>
      <c r="K18" s="40">
        <v>6.66</v>
      </c>
      <c r="M18" s="2" t="s">
        <v>207</v>
      </c>
      <c r="N18" s="40">
        <v>4.9000000000000004</v>
      </c>
      <c r="O18" s="40">
        <v>7.06</v>
      </c>
      <c r="Q18" s="2" t="s">
        <v>225</v>
      </c>
      <c r="R18" s="41">
        <v>3.36</v>
      </c>
      <c r="S18" s="40">
        <v>4.2</v>
      </c>
    </row>
    <row r="19" spans="1:19">
      <c r="A19" s="38" t="s">
        <v>150</v>
      </c>
      <c r="B19" s="40">
        <v>0.7</v>
      </c>
      <c r="C19" s="40"/>
      <c r="E19" s="2" t="s">
        <v>178</v>
      </c>
      <c r="F19" s="40">
        <v>7.8</v>
      </c>
      <c r="G19" s="40">
        <v>10</v>
      </c>
      <c r="I19" s="2" t="s">
        <v>172</v>
      </c>
      <c r="J19" s="40">
        <v>3.7</v>
      </c>
      <c r="K19" s="40">
        <v>6.1</v>
      </c>
      <c r="M19" s="2" t="s">
        <v>208</v>
      </c>
      <c r="N19" s="40">
        <v>5</v>
      </c>
      <c r="O19" s="40">
        <v>7.2</v>
      </c>
      <c r="Q19" s="2" t="s">
        <v>226</v>
      </c>
      <c r="R19" s="40">
        <v>3.66</v>
      </c>
      <c r="S19" s="40">
        <v>4.5999999999999996</v>
      </c>
    </row>
    <row r="20" spans="1:19">
      <c r="A20" s="38" t="s">
        <v>151</v>
      </c>
      <c r="B20" s="40">
        <v>4.68</v>
      </c>
      <c r="C20" s="40"/>
      <c r="E20" s="2" t="s">
        <v>179</v>
      </c>
      <c r="F20" s="40">
        <v>12.8</v>
      </c>
      <c r="G20" s="40">
        <v>15.4</v>
      </c>
      <c r="I20" s="2" t="s">
        <v>173</v>
      </c>
      <c r="J20" s="40">
        <v>5</v>
      </c>
      <c r="K20" s="40">
        <v>7</v>
      </c>
      <c r="M20" s="2" t="s">
        <v>210</v>
      </c>
      <c r="N20" s="40">
        <v>5.4</v>
      </c>
      <c r="O20" s="40">
        <v>7.6</v>
      </c>
      <c r="Q20" s="38" t="s">
        <v>227</v>
      </c>
      <c r="R20" s="40">
        <v>5</v>
      </c>
      <c r="S20" s="40">
        <v>6</v>
      </c>
    </row>
    <row r="21" spans="1:19">
      <c r="A21" s="38" t="s">
        <v>152</v>
      </c>
      <c r="B21" s="40">
        <v>6</v>
      </c>
      <c r="C21" s="40"/>
      <c r="E21" s="2" t="s">
        <v>180</v>
      </c>
      <c r="F21" s="40">
        <v>10.199999999999999</v>
      </c>
      <c r="G21" s="40">
        <v>12.64</v>
      </c>
      <c r="M21" s="2" t="s">
        <v>209</v>
      </c>
      <c r="N21" s="40">
        <v>5.16</v>
      </c>
      <c r="O21" s="40">
        <v>7.18</v>
      </c>
    </row>
    <row r="22" spans="1:19">
      <c r="A22" s="38" t="s">
        <v>153</v>
      </c>
      <c r="B22" s="40">
        <v>0.8</v>
      </c>
      <c r="C22" s="40"/>
      <c r="E22" s="38" t="s">
        <v>144</v>
      </c>
      <c r="F22" s="40">
        <v>8.4</v>
      </c>
      <c r="G22" s="40">
        <v>11.16</v>
      </c>
      <c r="M22" s="2" t="s">
        <v>211</v>
      </c>
      <c r="N22" s="40">
        <v>6</v>
      </c>
      <c r="O22" s="40">
        <v>8</v>
      </c>
    </row>
    <row r="23" spans="1:19">
      <c r="A23" s="38" t="s">
        <v>154</v>
      </c>
      <c r="B23" s="40">
        <v>0.85</v>
      </c>
      <c r="C23" s="40"/>
      <c r="E23" s="2" t="s">
        <v>181</v>
      </c>
      <c r="F23" s="40">
        <v>9</v>
      </c>
      <c r="G23" s="40">
        <v>12</v>
      </c>
      <c r="M23" s="2" t="s">
        <v>212</v>
      </c>
      <c r="N23" s="40">
        <v>6.2</v>
      </c>
      <c r="O23" s="40">
        <v>8.4</v>
      </c>
    </row>
    <row r="24" spans="1:19">
      <c r="A24" s="38" t="s">
        <v>155</v>
      </c>
      <c r="B24" s="40">
        <v>1</v>
      </c>
      <c r="C24" s="40"/>
      <c r="E24" s="2" t="s">
        <v>182</v>
      </c>
      <c r="F24" s="40">
        <v>9.1999999999999993</v>
      </c>
      <c r="G24" s="40">
        <v>12.2</v>
      </c>
      <c r="M24" s="2" t="s">
        <v>213</v>
      </c>
      <c r="N24" s="40">
        <v>7</v>
      </c>
      <c r="O24" s="40">
        <v>9.4</v>
      </c>
    </row>
    <row r="25" spans="1:19">
      <c r="A25" s="38" t="s">
        <v>156</v>
      </c>
      <c r="B25" s="40">
        <v>1.2</v>
      </c>
      <c r="C25" s="40"/>
      <c r="E25" s="2" t="s">
        <v>183</v>
      </c>
      <c r="F25" s="40">
        <v>14</v>
      </c>
      <c r="G25" s="40">
        <v>17.8</v>
      </c>
      <c r="M25" s="2" t="s">
        <v>214</v>
      </c>
      <c r="N25" s="40">
        <v>0.8</v>
      </c>
      <c r="O25" s="40">
        <v>1.34</v>
      </c>
    </row>
    <row r="26" spans="1:19">
      <c r="A26" s="38" t="s">
        <v>157</v>
      </c>
      <c r="B26" s="40">
        <v>1.2</v>
      </c>
      <c r="C26" s="40"/>
      <c r="E26" s="38" t="s">
        <v>184</v>
      </c>
      <c r="F26" s="40">
        <v>14</v>
      </c>
      <c r="G26" s="40">
        <v>17.8</v>
      </c>
      <c r="M26" s="2" t="s">
        <v>215</v>
      </c>
      <c r="N26" s="40">
        <v>0.9</v>
      </c>
      <c r="O26" s="40">
        <v>1.4</v>
      </c>
    </row>
    <row r="27" spans="1:19">
      <c r="A27" s="38" t="s">
        <v>158</v>
      </c>
      <c r="B27" s="40">
        <v>1.24</v>
      </c>
      <c r="C27" s="40"/>
      <c r="E27" s="2" t="s">
        <v>185</v>
      </c>
      <c r="F27" s="40">
        <v>12.2</v>
      </c>
      <c r="G27" s="40">
        <v>14.8</v>
      </c>
      <c r="M27" s="2" t="s">
        <v>216</v>
      </c>
      <c r="N27" s="40">
        <v>1.1000000000000001</v>
      </c>
      <c r="O27" s="40">
        <v>1.6</v>
      </c>
    </row>
    <row r="28" spans="1:19">
      <c r="A28" s="39" t="s">
        <v>159</v>
      </c>
      <c r="B28" s="40">
        <v>1.3</v>
      </c>
      <c r="C28" s="40"/>
      <c r="E28" s="2" t="s">
        <v>186</v>
      </c>
      <c r="F28" s="40">
        <v>12.6</v>
      </c>
      <c r="G28" s="40">
        <v>15.6</v>
      </c>
      <c r="M28" s="2" t="s">
        <v>217</v>
      </c>
      <c r="N28" s="40">
        <v>1.18</v>
      </c>
      <c r="O28" s="40">
        <v>1.74</v>
      </c>
    </row>
    <row r="29" spans="1:19">
      <c r="A29" s="39" t="s">
        <v>160</v>
      </c>
      <c r="B29" s="40">
        <v>1.4</v>
      </c>
      <c r="C29" s="40"/>
      <c r="E29" s="2" t="s">
        <v>187</v>
      </c>
      <c r="F29" s="40">
        <v>10.6</v>
      </c>
      <c r="G29" s="40">
        <v>14</v>
      </c>
      <c r="M29" s="2" t="s">
        <v>218</v>
      </c>
      <c r="N29" s="40">
        <v>1.24</v>
      </c>
      <c r="O29" s="40">
        <v>1.82</v>
      </c>
    </row>
    <row r="30" spans="1:19">
      <c r="A30" s="39" t="s">
        <v>161</v>
      </c>
      <c r="B30" s="40">
        <v>1.5</v>
      </c>
      <c r="C30" s="40"/>
      <c r="E30" s="38" t="s">
        <v>188</v>
      </c>
      <c r="F30" s="40">
        <v>12.8</v>
      </c>
      <c r="G30" s="40">
        <v>16.2</v>
      </c>
      <c r="M30" s="38" t="s">
        <v>219</v>
      </c>
      <c r="N30" s="40">
        <v>1.68</v>
      </c>
      <c r="O30" s="40">
        <v>2.2400000000000002</v>
      </c>
    </row>
    <row r="31" spans="1:19">
      <c r="A31" s="39" t="s">
        <v>162</v>
      </c>
      <c r="B31" s="40">
        <v>1.5</v>
      </c>
      <c r="C31" s="40"/>
      <c r="E31" s="38" t="s">
        <v>189</v>
      </c>
      <c r="F31" s="40">
        <v>13</v>
      </c>
      <c r="G31" s="40">
        <v>16.399999999999999</v>
      </c>
      <c r="M31" s="38" t="s">
        <v>220</v>
      </c>
      <c r="N31" s="40">
        <v>1.9</v>
      </c>
      <c r="O31" s="40">
        <v>2.5</v>
      </c>
    </row>
    <row r="32" spans="1:19">
      <c r="A32" s="39" t="s">
        <v>163</v>
      </c>
      <c r="B32" s="40">
        <v>1.76</v>
      </c>
      <c r="C32" s="40"/>
      <c r="E32" s="38" t="s">
        <v>145</v>
      </c>
      <c r="F32" s="40">
        <v>10.199999999999999</v>
      </c>
      <c r="G32" s="40">
        <v>12.98</v>
      </c>
      <c r="M32" s="2" t="s">
        <v>221</v>
      </c>
      <c r="N32" s="40">
        <v>2.1</v>
      </c>
      <c r="O32" s="40">
        <v>2.8</v>
      </c>
    </row>
    <row r="33" spans="1:15" ht="15" customHeight="1">
      <c r="A33" s="2" t="s">
        <v>164</v>
      </c>
      <c r="B33" s="40">
        <v>2</v>
      </c>
      <c r="C33" s="40"/>
      <c r="E33" s="2" t="s">
        <v>190</v>
      </c>
      <c r="F33" s="40">
        <v>11.8</v>
      </c>
      <c r="G33" s="40">
        <v>15.6</v>
      </c>
      <c r="M33" s="2" t="s">
        <v>205</v>
      </c>
      <c r="N33" s="40">
        <v>2.2200000000000002</v>
      </c>
      <c r="O33" s="40">
        <v>3</v>
      </c>
    </row>
    <row r="34" spans="1:15">
      <c r="A34" s="39" t="s">
        <v>165</v>
      </c>
      <c r="B34" s="40">
        <v>2.4</v>
      </c>
      <c r="C34" s="40"/>
      <c r="E34" s="2" t="s">
        <v>191</v>
      </c>
      <c r="F34" s="40">
        <v>12</v>
      </c>
      <c r="G34" s="40">
        <v>16</v>
      </c>
      <c r="M34" s="2" t="s">
        <v>204</v>
      </c>
      <c r="N34" s="40">
        <v>2.36</v>
      </c>
      <c r="O34" s="40">
        <v>3.8</v>
      </c>
    </row>
    <row r="35" spans="1:15" ht="1.5" hidden="1" customHeight="1" thickBot="1">
      <c r="A35" s="39" t="s">
        <v>166</v>
      </c>
      <c r="B35" s="40">
        <v>0.4</v>
      </c>
      <c r="C35" s="40">
        <v>0</v>
      </c>
      <c r="E35" s="38" t="s">
        <v>192</v>
      </c>
      <c r="F35" s="40">
        <v>13.8</v>
      </c>
      <c r="G35" s="40">
        <v>17.739999999999998</v>
      </c>
      <c r="M35" s="2" t="s">
        <v>203</v>
      </c>
      <c r="N35" s="40">
        <v>2.44</v>
      </c>
      <c r="O35" s="40">
        <v>3.96</v>
      </c>
    </row>
    <row r="36" spans="1:15" ht="15" hidden="1" customHeight="1">
      <c r="E36" s="2" t="s">
        <v>193</v>
      </c>
      <c r="F36" s="40">
        <v>13</v>
      </c>
      <c r="G36" s="40">
        <v>17.399999999999999</v>
      </c>
      <c r="M36" s="2" t="s">
        <v>202</v>
      </c>
      <c r="N36" s="40">
        <v>2.6</v>
      </c>
      <c r="O36" s="40">
        <v>4.0999999999999996</v>
      </c>
    </row>
    <row r="37" spans="1:15" ht="15" hidden="1" customHeight="1">
      <c r="E37" s="2" t="s">
        <v>194</v>
      </c>
      <c r="F37" s="40">
        <v>15.2</v>
      </c>
      <c r="G37" s="40">
        <v>19.399999999999999</v>
      </c>
      <c r="M37" s="2" t="s">
        <v>201</v>
      </c>
      <c r="N37" s="40">
        <v>2.8</v>
      </c>
      <c r="O37" s="40">
        <v>4.4000000000000004</v>
      </c>
    </row>
    <row r="38" spans="1:15" ht="15" hidden="1" customHeight="1">
      <c r="E38" s="2" t="s">
        <v>195</v>
      </c>
      <c r="F38" s="40">
        <v>15.2</v>
      </c>
      <c r="G38" s="40">
        <v>19.2</v>
      </c>
    </row>
    <row r="39" spans="1:15" ht="14.25" hidden="1" customHeight="1" thickBot="1">
      <c r="E39" s="2" t="s">
        <v>196</v>
      </c>
      <c r="F39" s="40">
        <v>16.62</v>
      </c>
      <c r="G39" s="40">
        <v>20.72</v>
      </c>
    </row>
    <row r="40" spans="1:15" ht="15" hidden="1" customHeight="1">
      <c r="E40" s="42"/>
      <c r="F40" s="43"/>
      <c r="G40" s="43"/>
    </row>
    <row r="41" spans="1:15" ht="15" hidden="1" customHeight="1"/>
    <row r="42" spans="1:15" ht="15" hidden="1" customHeight="1"/>
    <row r="43" spans="1:15" ht="15" hidden="1" customHeight="1"/>
    <row r="44" spans="1:15" ht="15" hidden="1" customHeight="1"/>
    <row r="45" spans="1:15" ht="15" hidden="1" customHeight="1"/>
    <row r="46" spans="1:15" ht="15" hidden="1" customHeight="1"/>
    <row r="47" spans="1:15" ht="15" hidden="1" customHeight="1"/>
    <row r="48" spans="1:15" ht="15" hidden="1" customHeight="1"/>
    <row r="49" ht="15" hidden="1" customHeight="1"/>
    <row r="50" ht="15" hidden="1" customHeight="1"/>
    <row r="51" ht="15" hidden="1" customHeight="1"/>
    <row r="52" ht="15" hidden="1" customHeight="1"/>
    <row r="53" ht="15" hidden="1" customHeight="1"/>
    <row r="54" ht="15" hidden="1" customHeight="1"/>
    <row r="55" ht="15" hidden="1" customHeight="1"/>
    <row r="56" ht="12" hidden="1" customHeight="1" thickBot="1"/>
    <row r="57" ht="15" hidden="1" customHeight="1"/>
    <row r="58" ht="15" hidden="1" customHeight="1"/>
    <row r="59" ht="15" hidden="1" customHeight="1"/>
    <row r="60" ht="15" hidden="1" customHeight="1"/>
    <row r="61" ht="15" hidden="1" customHeight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t="0.75" customHeight="1"/>
    <row r="77" hidden="1"/>
    <row r="78" ht="38.25" hidden="1" customHeight="1"/>
    <row r="79" hidden="1"/>
    <row r="80" hidden="1"/>
    <row r="81" spans="1:29" hidden="1"/>
    <row r="82" spans="1:29" hidden="1"/>
    <row r="83" spans="1:29" ht="15.75" hidden="1" customHeight="1" thickBot="1"/>
    <row r="88" spans="1:29">
      <c r="A88" s="1" t="s">
        <v>519</v>
      </c>
      <c r="D88" s="1" t="s">
        <v>522</v>
      </c>
      <c r="AA88"/>
      <c r="AB88"/>
      <c r="AC88"/>
    </row>
    <row r="89" spans="1:29">
      <c r="AA89"/>
      <c r="AB89"/>
      <c r="AC89"/>
    </row>
    <row r="90" spans="1:29">
      <c r="A90" s="36" t="s">
        <v>142</v>
      </c>
      <c r="B90" s="101">
        <v>0.75</v>
      </c>
      <c r="C90" s="37"/>
      <c r="AA90"/>
      <c r="AB90"/>
      <c r="AC90"/>
    </row>
    <row r="91" spans="1:29">
      <c r="A91" s="2" t="s">
        <v>408</v>
      </c>
      <c r="B91" s="38">
        <v>3.2</v>
      </c>
      <c r="C91" s="38">
        <v>4.3</v>
      </c>
      <c r="AA91"/>
      <c r="AB91"/>
      <c r="AC91"/>
    </row>
    <row r="92" spans="1:29">
      <c r="A92" s="2" t="s">
        <v>409</v>
      </c>
      <c r="B92" s="38">
        <v>3.2</v>
      </c>
      <c r="C92" s="38">
        <v>4.3</v>
      </c>
      <c r="AA92"/>
      <c r="AB92"/>
      <c r="AC92"/>
    </row>
    <row r="93" spans="1:29">
      <c r="A93" s="2" t="s">
        <v>410</v>
      </c>
      <c r="B93" s="38">
        <v>4.5</v>
      </c>
      <c r="C93" s="38">
        <v>5.88</v>
      </c>
      <c r="AA93"/>
      <c r="AB93"/>
      <c r="AC93"/>
    </row>
    <row r="94" spans="1:29">
      <c r="A94" s="2" t="s">
        <v>411</v>
      </c>
      <c r="B94" s="38">
        <v>4.5999999999999996</v>
      </c>
      <c r="C94" s="38">
        <v>5.94</v>
      </c>
      <c r="AA94"/>
      <c r="AB94"/>
      <c r="AC94"/>
    </row>
    <row r="95" spans="1:29">
      <c r="A95" s="2" t="s">
        <v>412</v>
      </c>
      <c r="B95" s="38">
        <v>4</v>
      </c>
      <c r="C95" s="38">
        <v>5.0999999999999996</v>
      </c>
      <c r="AA95"/>
      <c r="AB95"/>
      <c r="AC95"/>
    </row>
    <row r="96" spans="1:29">
      <c r="A96" s="38" t="s">
        <v>143</v>
      </c>
      <c r="B96" s="38">
        <v>3.7</v>
      </c>
      <c r="C96" s="38">
        <v>4.9000000000000004</v>
      </c>
      <c r="AA96"/>
      <c r="AB96"/>
      <c r="AC96"/>
    </row>
    <row r="97" spans="1:29">
      <c r="A97" s="2" t="s">
        <v>413</v>
      </c>
      <c r="B97" s="38">
        <v>3.9</v>
      </c>
      <c r="C97" s="38">
        <v>5</v>
      </c>
      <c r="AA97"/>
      <c r="AB97"/>
      <c r="AC97"/>
    </row>
    <row r="98" spans="1:29">
      <c r="A98" s="2" t="s">
        <v>414</v>
      </c>
      <c r="B98" s="38">
        <v>6.4</v>
      </c>
      <c r="C98" s="38">
        <v>7.7</v>
      </c>
      <c r="AA98"/>
      <c r="AB98"/>
      <c r="AC98"/>
    </row>
    <row r="99" spans="1:29">
      <c r="A99" s="2" t="s">
        <v>415</v>
      </c>
      <c r="B99" s="38">
        <v>5.0999999999999996</v>
      </c>
      <c r="C99" s="38">
        <v>6.32</v>
      </c>
      <c r="AA99"/>
      <c r="AB99"/>
      <c r="AC99"/>
    </row>
    <row r="100" spans="1:29">
      <c r="A100" s="38" t="s">
        <v>144</v>
      </c>
      <c r="B100" s="38">
        <v>4.2</v>
      </c>
      <c r="C100" s="38">
        <v>5.58</v>
      </c>
      <c r="AA100"/>
      <c r="AB100"/>
      <c r="AC100"/>
    </row>
    <row r="101" spans="1:29">
      <c r="A101" s="2" t="s">
        <v>416</v>
      </c>
      <c r="B101" s="38">
        <v>4.5</v>
      </c>
      <c r="C101" s="38">
        <v>6</v>
      </c>
      <c r="AA101"/>
      <c r="AB101"/>
      <c r="AC101"/>
    </row>
    <row r="102" spans="1:29">
      <c r="A102" s="2" t="s">
        <v>417</v>
      </c>
      <c r="B102" s="38">
        <v>4.5999999999999996</v>
      </c>
      <c r="C102" s="38">
        <v>6.1</v>
      </c>
      <c r="AA102"/>
      <c r="AB102"/>
      <c r="AC102"/>
    </row>
    <row r="103" spans="1:29">
      <c r="A103" s="2" t="s">
        <v>418</v>
      </c>
      <c r="B103" s="38">
        <v>7</v>
      </c>
      <c r="C103" s="38">
        <v>8.9</v>
      </c>
      <c r="AA103"/>
      <c r="AB103"/>
      <c r="AC103"/>
    </row>
    <row r="104" spans="1:29">
      <c r="A104" s="38" t="s">
        <v>419</v>
      </c>
      <c r="B104" s="38">
        <v>7</v>
      </c>
      <c r="C104" s="38">
        <v>8.9</v>
      </c>
      <c r="AA104"/>
      <c r="AB104"/>
      <c r="AC104"/>
    </row>
    <row r="105" spans="1:29">
      <c r="A105" s="2" t="s">
        <v>420</v>
      </c>
      <c r="B105" s="38">
        <v>6.1</v>
      </c>
      <c r="C105" s="38">
        <v>7.4</v>
      </c>
      <c r="AA105"/>
      <c r="AB105"/>
      <c r="AC105"/>
    </row>
    <row r="106" spans="1:29">
      <c r="A106" s="2" t="s">
        <v>421</v>
      </c>
      <c r="B106" s="38">
        <v>6.1</v>
      </c>
      <c r="C106" s="38">
        <v>7.4</v>
      </c>
      <c r="AA106"/>
      <c r="AB106"/>
      <c r="AC106"/>
    </row>
    <row r="107" spans="1:29">
      <c r="A107" s="2" t="s">
        <v>422</v>
      </c>
      <c r="B107" s="38">
        <v>6.3</v>
      </c>
      <c r="C107" s="38">
        <v>7.8</v>
      </c>
      <c r="AA107"/>
      <c r="AB107"/>
      <c r="AC107"/>
    </row>
    <row r="108" spans="1:29">
      <c r="A108" s="2" t="s">
        <v>423</v>
      </c>
      <c r="B108" s="38">
        <v>5.3</v>
      </c>
      <c r="C108" s="38">
        <v>7</v>
      </c>
      <c r="AA108"/>
      <c r="AB108"/>
      <c r="AC108"/>
    </row>
    <row r="109" spans="1:29">
      <c r="A109" s="38" t="s">
        <v>424</v>
      </c>
      <c r="B109" s="38">
        <v>6.4</v>
      </c>
      <c r="C109" s="38">
        <v>8.1</v>
      </c>
      <c r="AA109"/>
      <c r="AB109"/>
      <c r="AC109"/>
    </row>
    <row r="110" spans="1:29">
      <c r="A110" s="38" t="s">
        <v>425</v>
      </c>
      <c r="B110" s="38">
        <v>6.5</v>
      </c>
      <c r="C110" s="38">
        <v>8.1999999999999993</v>
      </c>
      <c r="AA110"/>
      <c r="AB110"/>
      <c r="AC110"/>
    </row>
    <row r="111" spans="1:29">
      <c r="A111" s="38" t="s">
        <v>145</v>
      </c>
      <c r="B111" s="38">
        <v>5.0999999999999996</v>
      </c>
      <c r="C111" s="38">
        <v>6.49</v>
      </c>
      <c r="AA111"/>
      <c r="AB111"/>
      <c r="AC111"/>
    </row>
    <row r="112" spans="1:29">
      <c r="A112" s="2" t="s">
        <v>426</v>
      </c>
      <c r="B112" s="38">
        <v>5.9</v>
      </c>
      <c r="C112" s="38">
        <v>7.8</v>
      </c>
      <c r="AA112"/>
      <c r="AB112"/>
      <c r="AC112"/>
    </row>
    <row r="113" spans="1:29">
      <c r="A113" s="2" t="s">
        <v>427</v>
      </c>
      <c r="B113" s="38">
        <v>6</v>
      </c>
      <c r="C113" s="38">
        <v>8</v>
      </c>
      <c r="AA113"/>
      <c r="AB113"/>
      <c r="AC113"/>
    </row>
    <row r="114" spans="1:29">
      <c r="A114" s="38" t="s">
        <v>428</v>
      </c>
      <c r="B114" s="38">
        <v>6.9</v>
      </c>
      <c r="C114" s="38">
        <v>8.8699999999999992</v>
      </c>
      <c r="AA114"/>
      <c r="AB114"/>
      <c r="AC114"/>
    </row>
    <row r="115" spans="1:29">
      <c r="A115" s="2" t="s">
        <v>429</v>
      </c>
      <c r="B115" s="38">
        <v>6.5</v>
      </c>
      <c r="C115" s="38">
        <v>8.6999999999999993</v>
      </c>
      <c r="AA115"/>
      <c r="AB115"/>
      <c r="AC115"/>
    </row>
    <row r="116" spans="1:29">
      <c r="A116" s="2" t="s">
        <v>430</v>
      </c>
      <c r="B116" s="38">
        <v>7.6</v>
      </c>
      <c r="C116" s="38">
        <v>9.6999999999999993</v>
      </c>
      <c r="AA116"/>
      <c r="AB116"/>
      <c r="AC116"/>
    </row>
    <row r="117" spans="1:29">
      <c r="A117" s="2" t="s">
        <v>431</v>
      </c>
      <c r="B117" s="38">
        <v>7.6</v>
      </c>
      <c r="C117" s="38">
        <v>9.6</v>
      </c>
      <c r="AA117"/>
      <c r="AB117"/>
      <c r="AC117"/>
    </row>
    <row r="118" spans="1:29">
      <c r="A118" s="2" t="s">
        <v>432</v>
      </c>
      <c r="B118" s="38">
        <v>8.31</v>
      </c>
      <c r="C118" s="38">
        <v>10.36</v>
      </c>
      <c r="AA118"/>
      <c r="AB118"/>
      <c r="AC118"/>
    </row>
    <row r="119" spans="1:29">
      <c r="A119" s="38" t="s">
        <v>146</v>
      </c>
      <c r="B119" s="38">
        <v>0.75</v>
      </c>
      <c r="C119" s="38">
        <v>0.8</v>
      </c>
      <c r="AA119"/>
      <c r="AB119"/>
      <c r="AC119"/>
    </row>
    <row r="120" spans="1:29">
      <c r="A120" s="38" t="s">
        <v>147</v>
      </c>
      <c r="B120" s="38">
        <v>1.5</v>
      </c>
      <c r="C120" s="38">
        <v>1.63</v>
      </c>
      <c r="AA120"/>
      <c r="AB120"/>
      <c r="AC120"/>
    </row>
    <row r="121" spans="1:29">
      <c r="A121" s="38" t="s">
        <v>148</v>
      </c>
      <c r="B121" s="38">
        <v>0.28000000000000003</v>
      </c>
      <c r="C121" s="38"/>
      <c r="AA121"/>
      <c r="AB121"/>
      <c r="AC121"/>
    </row>
    <row r="122" spans="1:29">
      <c r="A122" s="38" t="s">
        <v>149</v>
      </c>
      <c r="B122" s="38">
        <v>2.2000000000000002</v>
      </c>
      <c r="C122" s="38"/>
      <c r="AA122"/>
      <c r="AB122"/>
      <c r="AC122"/>
    </row>
    <row r="123" spans="1:29">
      <c r="A123" s="38" t="s">
        <v>150</v>
      </c>
      <c r="B123" s="38">
        <v>0.35</v>
      </c>
      <c r="C123" s="38"/>
      <c r="AA123"/>
      <c r="AB123"/>
      <c r="AC123"/>
    </row>
    <row r="124" spans="1:29">
      <c r="A124" s="38" t="s">
        <v>151</v>
      </c>
      <c r="B124" s="38">
        <v>2.34</v>
      </c>
      <c r="C124" s="38"/>
      <c r="AA124"/>
      <c r="AB124"/>
      <c r="AC124"/>
    </row>
    <row r="125" spans="1:29">
      <c r="A125" s="38" t="s">
        <v>152</v>
      </c>
      <c r="B125" s="38">
        <v>3</v>
      </c>
      <c r="C125" s="38"/>
      <c r="AA125"/>
      <c r="AB125"/>
      <c r="AC125"/>
    </row>
    <row r="126" spans="1:29">
      <c r="A126" s="38" t="s">
        <v>153</v>
      </c>
      <c r="B126" s="38">
        <v>0.4</v>
      </c>
      <c r="C126" s="38"/>
      <c r="AA126"/>
      <c r="AB126"/>
      <c r="AC126"/>
    </row>
    <row r="127" spans="1:29">
      <c r="A127" s="38" t="s">
        <v>154</v>
      </c>
      <c r="B127" s="38">
        <v>0.42499999999999999</v>
      </c>
      <c r="C127" s="38"/>
      <c r="AA127"/>
      <c r="AB127"/>
      <c r="AC127"/>
    </row>
    <row r="128" spans="1:29">
      <c r="A128" s="38" t="s">
        <v>155</v>
      </c>
      <c r="B128" s="38">
        <v>0.5</v>
      </c>
      <c r="C128" s="38"/>
      <c r="AA128"/>
      <c r="AB128"/>
      <c r="AC128"/>
    </row>
    <row r="129" spans="1:29">
      <c r="A129" s="38" t="s">
        <v>156</v>
      </c>
      <c r="B129" s="38">
        <v>0.6</v>
      </c>
      <c r="C129" s="38"/>
      <c r="AA129"/>
      <c r="AB129"/>
      <c r="AC129"/>
    </row>
    <row r="130" spans="1:29">
      <c r="A130" s="38" t="s">
        <v>157</v>
      </c>
      <c r="B130" s="38">
        <v>0.6</v>
      </c>
      <c r="C130" s="38"/>
      <c r="AA130"/>
      <c r="AB130"/>
      <c r="AC130"/>
    </row>
    <row r="131" spans="1:29">
      <c r="A131" s="38" t="s">
        <v>158</v>
      </c>
      <c r="B131" s="38">
        <v>0.62</v>
      </c>
      <c r="C131" s="38"/>
      <c r="AA131"/>
      <c r="AB131"/>
      <c r="AC131"/>
    </row>
    <row r="132" spans="1:29">
      <c r="A132" s="39" t="s">
        <v>159</v>
      </c>
      <c r="B132" s="38">
        <v>0.65</v>
      </c>
      <c r="C132" s="38"/>
      <c r="AA132"/>
      <c r="AB132"/>
      <c r="AC132"/>
    </row>
    <row r="133" spans="1:29">
      <c r="A133" s="39" t="s">
        <v>160</v>
      </c>
      <c r="B133" s="38">
        <v>0.7</v>
      </c>
      <c r="C133" s="38"/>
      <c r="AA133"/>
      <c r="AB133"/>
      <c r="AC133"/>
    </row>
    <row r="134" spans="1:29">
      <c r="A134" s="39" t="s">
        <v>161</v>
      </c>
      <c r="B134" s="38">
        <v>0.75</v>
      </c>
      <c r="C134" s="38"/>
      <c r="AA134"/>
      <c r="AB134"/>
      <c r="AC134"/>
    </row>
    <row r="135" spans="1:29">
      <c r="A135" s="39" t="s">
        <v>162</v>
      </c>
      <c r="B135" s="38">
        <v>0.75</v>
      </c>
      <c r="C135" s="38"/>
      <c r="AA135"/>
      <c r="AB135"/>
      <c r="AC135"/>
    </row>
    <row r="136" spans="1:29">
      <c r="A136" s="39" t="s">
        <v>163</v>
      </c>
      <c r="B136" s="38">
        <v>0.88</v>
      </c>
      <c r="C136" s="38"/>
      <c r="AA136"/>
      <c r="AB136"/>
      <c r="AC136"/>
    </row>
    <row r="137" spans="1:29">
      <c r="A137" s="2" t="s">
        <v>164</v>
      </c>
      <c r="B137" s="38">
        <v>1</v>
      </c>
      <c r="C137" s="38"/>
      <c r="AA137"/>
      <c r="AB137"/>
      <c r="AC137"/>
    </row>
    <row r="138" spans="1:29">
      <c r="A138" s="39" t="s">
        <v>165</v>
      </c>
      <c r="B138" s="38">
        <v>1.2</v>
      </c>
      <c r="C138" s="38"/>
      <c r="AA138"/>
      <c r="AB138"/>
      <c r="AC138"/>
    </row>
    <row r="139" spans="1:29">
      <c r="A139" s="39" t="s">
        <v>166</v>
      </c>
      <c r="B139" s="38">
        <v>0.2</v>
      </c>
      <c r="C139" s="38"/>
      <c r="AA139"/>
      <c r="AB139"/>
      <c r="AC139"/>
    </row>
    <row r="140" spans="1:29">
      <c r="A140" s="2" t="s">
        <v>167</v>
      </c>
      <c r="B140" s="38">
        <v>1.73</v>
      </c>
      <c r="C140" s="38">
        <v>2.6</v>
      </c>
      <c r="AA140"/>
      <c r="AB140"/>
      <c r="AC140"/>
    </row>
    <row r="141" spans="1:29">
      <c r="A141" s="2" t="s">
        <v>168</v>
      </c>
      <c r="B141" s="38">
        <v>1.8</v>
      </c>
      <c r="C141" s="38">
        <v>2.7</v>
      </c>
      <c r="AA141"/>
      <c r="AB141"/>
      <c r="AC141"/>
    </row>
    <row r="142" spans="1:29">
      <c r="A142" s="2" t="s">
        <v>169</v>
      </c>
      <c r="B142" s="38">
        <v>1.82</v>
      </c>
      <c r="C142" s="38">
        <v>2.75</v>
      </c>
      <c r="AA142"/>
      <c r="AB142"/>
      <c r="AC142"/>
    </row>
    <row r="143" spans="1:29">
      <c r="A143" s="2" t="s">
        <v>170</v>
      </c>
      <c r="B143" s="38">
        <v>1.85</v>
      </c>
      <c r="C143" s="38">
        <v>2.8</v>
      </c>
      <c r="AA143"/>
      <c r="AB143"/>
      <c r="AC143"/>
    </row>
    <row r="144" spans="1:29">
      <c r="A144" s="2" t="s">
        <v>171</v>
      </c>
      <c r="B144" s="38">
        <v>2.1</v>
      </c>
      <c r="C144" s="38">
        <v>3.33</v>
      </c>
      <c r="AA144"/>
      <c r="AB144"/>
      <c r="AC144"/>
    </row>
    <row r="145" spans="1:29">
      <c r="A145" s="2" t="s">
        <v>172</v>
      </c>
      <c r="B145" s="38">
        <v>1.85</v>
      </c>
      <c r="C145" s="38">
        <v>3.05</v>
      </c>
      <c r="AA145"/>
      <c r="AB145"/>
      <c r="AC145"/>
    </row>
    <row r="146" spans="1:29">
      <c r="A146" s="2" t="s">
        <v>173</v>
      </c>
      <c r="B146" s="38">
        <v>2.5</v>
      </c>
      <c r="C146" s="38">
        <v>3.5</v>
      </c>
      <c r="AA146"/>
      <c r="AB146"/>
      <c r="AC146"/>
    </row>
    <row r="147" spans="1:29">
      <c r="A147" s="2" t="s">
        <v>433</v>
      </c>
      <c r="B147" s="38">
        <v>2.7</v>
      </c>
      <c r="C147" s="38">
        <v>3.8</v>
      </c>
      <c r="AA147"/>
      <c r="AB147"/>
      <c r="AC147"/>
    </row>
    <row r="148" spans="1:29">
      <c r="A148" s="2" t="s">
        <v>434</v>
      </c>
      <c r="B148" s="38">
        <v>0.85</v>
      </c>
      <c r="C148" s="38">
        <v>1.04</v>
      </c>
      <c r="AA148"/>
      <c r="AB148"/>
      <c r="AC148"/>
    </row>
    <row r="149" spans="1:29">
      <c r="A149" s="2" t="s">
        <v>435</v>
      </c>
      <c r="B149" s="38">
        <v>0.9</v>
      </c>
      <c r="C149" s="38">
        <v>1.1000000000000001</v>
      </c>
      <c r="AA149"/>
      <c r="AB149"/>
      <c r="AC149"/>
    </row>
    <row r="150" spans="1:29">
      <c r="A150" s="2" t="s">
        <v>436</v>
      </c>
      <c r="B150" s="38">
        <v>2.5</v>
      </c>
      <c r="C150" s="38">
        <v>3.88</v>
      </c>
      <c r="AA150"/>
      <c r="AB150"/>
      <c r="AC150"/>
    </row>
    <row r="151" spans="1:29">
      <c r="A151" s="2" t="s">
        <v>437</v>
      </c>
      <c r="B151" s="38">
        <v>0.95</v>
      </c>
      <c r="C151" s="38">
        <v>1.2</v>
      </c>
      <c r="AA151"/>
      <c r="AB151"/>
      <c r="AC151"/>
    </row>
    <row r="152" spans="1:29">
      <c r="A152" s="2" t="s">
        <v>438</v>
      </c>
      <c r="B152" s="38">
        <v>4.5</v>
      </c>
      <c r="C152" s="38">
        <v>6</v>
      </c>
      <c r="AA152"/>
      <c r="AB152"/>
      <c r="AC152"/>
    </row>
    <row r="153" spans="1:29">
      <c r="A153" s="2" t="s">
        <v>439</v>
      </c>
      <c r="B153" s="38">
        <v>3.5</v>
      </c>
      <c r="C153" s="38">
        <v>5.0999999999999996</v>
      </c>
      <c r="AA153"/>
      <c r="AB153"/>
      <c r="AC153"/>
    </row>
    <row r="154" spans="1:29">
      <c r="A154" s="2" t="s">
        <v>440</v>
      </c>
      <c r="B154" s="38">
        <v>4</v>
      </c>
      <c r="C154" s="38">
        <v>5.6</v>
      </c>
      <c r="AA154"/>
      <c r="AB154"/>
      <c r="AC154"/>
    </row>
    <row r="155" spans="1:29">
      <c r="A155" s="2" t="s">
        <v>441</v>
      </c>
      <c r="B155" s="38">
        <v>1.23</v>
      </c>
      <c r="C155" s="38">
        <v>1.48</v>
      </c>
      <c r="AA155"/>
      <c r="AB155"/>
      <c r="AC155"/>
    </row>
    <row r="156" spans="1:29">
      <c r="A156" s="2" t="s">
        <v>442</v>
      </c>
      <c r="B156" s="38">
        <v>1.4</v>
      </c>
      <c r="C156" s="38">
        <v>1.6</v>
      </c>
      <c r="AA156"/>
      <c r="AB156"/>
      <c r="AC156"/>
    </row>
    <row r="157" spans="1:29">
      <c r="A157" s="2" t="s">
        <v>443</v>
      </c>
      <c r="B157" s="38">
        <v>1.61</v>
      </c>
      <c r="C157" s="38">
        <v>1.76</v>
      </c>
      <c r="AA157"/>
      <c r="AB157"/>
      <c r="AC157"/>
    </row>
    <row r="158" spans="1:29">
      <c r="A158" s="38" t="s">
        <v>444</v>
      </c>
      <c r="B158" s="38">
        <v>1.1000000000000001</v>
      </c>
      <c r="C158" s="38">
        <v>1.3</v>
      </c>
      <c r="AA158"/>
      <c r="AB158"/>
      <c r="AC158"/>
    </row>
    <row r="159" spans="1:29">
      <c r="A159" s="38" t="s">
        <v>445</v>
      </c>
      <c r="B159" s="38">
        <v>1.1499999999999999</v>
      </c>
      <c r="C159" s="38">
        <v>1.35</v>
      </c>
      <c r="AA159"/>
      <c r="AB159"/>
      <c r="AC159"/>
    </row>
    <row r="160" spans="1:29">
      <c r="A160" s="38" t="s">
        <v>446</v>
      </c>
      <c r="B160" s="38">
        <v>2</v>
      </c>
      <c r="C160" s="38">
        <v>2.2000000000000002</v>
      </c>
      <c r="AA160"/>
      <c r="AB160"/>
      <c r="AC160"/>
    </row>
    <row r="161" spans="1:29">
      <c r="A161" s="38" t="s">
        <v>447</v>
      </c>
      <c r="B161" s="38">
        <v>2.19</v>
      </c>
      <c r="C161" s="38">
        <v>2.4300000000000002</v>
      </c>
      <c r="AA161"/>
      <c r="AB161"/>
      <c r="AC161"/>
    </row>
    <row r="162" spans="1:29">
      <c r="A162" s="38" t="s">
        <v>448</v>
      </c>
      <c r="B162" s="38">
        <v>2.19</v>
      </c>
      <c r="C162" s="38">
        <v>2.4300000000000002</v>
      </c>
      <c r="AA162"/>
      <c r="AB162"/>
      <c r="AC162"/>
    </row>
    <row r="163" spans="1:29">
      <c r="A163" s="38" t="s">
        <v>449</v>
      </c>
      <c r="B163" s="38">
        <v>2.2999999999999998</v>
      </c>
      <c r="C163" s="38">
        <v>2.7</v>
      </c>
      <c r="AA163"/>
      <c r="AB163"/>
      <c r="AC163"/>
    </row>
    <row r="164" spans="1:29">
      <c r="A164" s="2" t="s">
        <v>450</v>
      </c>
      <c r="B164" s="38">
        <v>2.5</v>
      </c>
      <c r="C164" s="38">
        <v>2.96</v>
      </c>
      <c r="AA164"/>
      <c r="AB164"/>
      <c r="AC164"/>
    </row>
    <row r="165" spans="1:29">
      <c r="A165" s="38" t="s">
        <v>451</v>
      </c>
      <c r="B165" s="38">
        <v>2.65</v>
      </c>
      <c r="C165" s="38">
        <v>3.32</v>
      </c>
      <c r="AA165"/>
      <c r="AB165"/>
      <c r="AC165"/>
    </row>
    <row r="166" spans="1:29">
      <c r="A166" s="38" t="s">
        <v>452</v>
      </c>
      <c r="B166" s="38">
        <v>2.65</v>
      </c>
      <c r="C166" s="38">
        <v>3.32</v>
      </c>
      <c r="AA166"/>
      <c r="AB166"/>
      <c r="AC166"/>
    </row>
    <row r="167" spans="1:29">
      <c r="A167" s="38" t="s">
        <v>453</v>
      </c>
      <c r="B167" s="38">
        <v>2.8</v>
      </c>
      <c r="C167" s="38">
        <v>3.68</v>
      </c>
      <c r="AA167"/>
      <c r="AB167"/>
      <c r="AC167"/>
    </row>
    <row r="168" spans="1:29">
      <c r="A168" s="38" t="s">
        <v>454</v>
      </c>
      <c r="B168" s="38">
        <v>3</v>
      </c>
      <c r="C168" s="38">
        <v>4</v>
      </c>
      <c r="AA168"/>
      <c r="AB168"/>
      <c r="AC168"/>
    </row>
    <row r="169" spans="1:29">
      <c r="A169" s="38" t="s">
        <v>455</v>
      </c>
      <c r="B169" s="38">
        <v>3.2</v>
      </c>
      <c r="C169" s="38">
        <v>4.2699999999999996</v>
      </c>
      <c r="AA169"/>
      <c r="AB169"/>
      <c r="AC169"/>
    </row>
    <row r="170" spans="1:29">
      <c r="A170" s="38" t="s">
        <v>456</v>
      </c>
      <c r="B170" s="38">
        <v>3.15</v>
      </c>
      <c r="C170" s="38">
        <v>4.2</v>
      </c>
      <c r="AA170"/>
      <c r="AB170"/>
      <c r="AC170"/>
    </row>
    <row r="171" spans="1:29">
      <c r="A171" s="38" t="s">
        <v>457</v>
      </c>
      <c r="B171" s="38">
        <v>3.24</v>
      </c>
      <c r="C171" s="38">
        <v>4.3</v>
      </c>
      <c r="AA171"/>
      <c r="AB171"/>
      <c r="AC171"/>
    </row>
    <row r="172" spans="1:29">
      <c r="A172" s="38" t="s">
        <v>458</v>
      </c>
      <c r="B172" s="38">
        <v>3.54</v>
      </c>
      <c r="C172" s="38">
        <v>4.72</v>
      </c>
      <c r="AA172"/>
      <c r="AB172"/>
      <c r="AC172"/>
    </row>
    <row r="173" spans="1:29">
      <c r="A173" s="38" t="s">
        <v>459</v>
      </c>
      <c r="B173" s="38">
        <v>3.54</v>
      </c>
      <c r="C173" s="38">
        <v>4.72</v>
      </c>
      <c r="AA173"/>
      <c r="AB173"/>
      <c r="AC173"/>
    </row>
    <row r="174" spans="1:29">
      <c r="A174" s="2" t="s">
        <v>460</v>
      </c>
      <c r="B174" s="38">
        <v>0.5</v>
      </c>
      <c r="C174" s="38">
        <v>0.57999999999999996</v>
      </c>
      <c r="AA174"/>
      <c r="AB174"/>
      <c r="AC174"/>
    </row>
    <row r="175" spans="1:29">
      <c r="A175" s="2" t="s">
        <v>461</v>
      </c>
      <c r="B175" s="38">
        <v>0.55000000000000004</v>
      </c>
      <c r="C175" s="38">
        <v>0.67</v>
      </c>
      <c r="AA175"/>
      <c r="AB175"/>
      <c r="AC175"/>
    </row>
    <row r="176" spans="1:29">
      <c r="A176" s="2" t="s">
        <v>462</v>
      </c>
      <c r="B176" s="38">
        <v>5.5</v>
      </c>
      <c r="C176" s="38">
        <v>7</v>
      </c>
      <c r="AA176"/>
      <c r="AB176"/>
      <c r="AC176"/>
    </row>
    <row r="177" spans="1:29">
      <c r="A177" s="2" t="s">
        <v>463</v>
      </c>
      <c r="B177" s="38">
        <v>5.2</v>
      </c>
      <c r="C177" s="38">
        <v>6.6</v>
      </c>
      <c r="AA177"/>
      <c r="AB177"/>
      <c r="AC177"/>
    </row>
    <row r="178" spans="1:29">
      <c r="A178" s="2" t="s">
        <v>464</v>
      </c>
      <c r="B178" s="38">
        <v>0.6</v>
      </c>
      <c r="C178" s="38">
        <v>0.75</v>
      </c>
      <c r="AA178"/>
      <c r="AB178"/>
      <c r="AC178"/>
    </row>
    <row r="179" spans="1:29">
      <c r="A179" s="2" t="s">
        <v>465</v>
      </c>
      <c r="B179" s="38">
        <v>0.6</v>
      </c>
      <c r="C179" s="38">
        <v>0.75</v>
      </c>
      <c r="AA179"/>
      <c r="AB179"/>
      <c r="AC179"/>
    </row>
    <row r="180" spans="1:29">
      <c r="A180" s="2" t="s">
        <v>466</v>
      </c>
      <c r="B180" s="38">
        <v>0.68</v>
      </c>
      <c r="C180" s="38">
        <v>0.84</v>
      </c>
      <c r="AA180"/>
      <c r="AB180"/>
      <c r="AC180"/>
    </row>
    <row r="181" spans="1:29">
      <c r="A181" s="2" t="s">
        <v>467</v>
      </c>
      <c r="B181" s="38">
        <v>1.03</v>
      </c>
      <c r="C181" s="38">
        <v>1.24</v>
      </c>
      <c r="AA181"/>
      <c r="AB181"/>
      <c r="AC181"/>
    </row>
    <row r="182" spans="1:29">
      <c r="A182" s="2" t="s">
        <v>468</v>
      </c>
      <c r="B182" s="38">
        <v>0.95</v>
      </c>
      <c r="C182" s="38">
        <v>1.1399999999999999</v>
      </c>
      <c r="AA182"/>
      <c r="AB182"/>
      <c r="AC182"/>
    </row>
    <row r="183" spans="1:29">
      <c r="A183" s="2" t="s">
        <v>469</v>
      </c>
      <c r="B183" s="38">
        <v>1.1000000000000001</v>
      </c>
      <c r="C183" s="38">
        <v>1.3</v>
      </c>
      <c r="AA183"/>
      <c r="AB183"/>
      <c r="AC183"/>
    </row>
    <row r="184" spans="1:29">
      <c r="A184" s="2" t="s">
        <v>470</v>
      </c>
      <c r="B184" s="38">
        <v>1.2</v>
      </c>
      <c r="C184" s="38">
        <v>1.39</v>
      </c>
      <c r="AA184"/>
      <c r="AB184"/>
      <c r="AC184"/>
    </row>
    <row r="185" spans="1:29">
      <c r="A185" s="2" t="s">
        <v>471</v>
      </c>
      <c r="B185" s="38">
        <v>1.22</v>
      </c>
      <c r="C185" s="38">
        <v>1.4</v>
      </c>
      <c r="AA185"/>
      <c r="AB185"/>
      <c r="AC185"/>
    </row>
    <row r="186" spans="1:29">
      <c r="A186" s="2" t="s">
        <v>472</v>
      </c>
      <c r="B186" s="38">
        <v>1.3</v>
      </c>
      <c r="C186" s="38">
        <v>1.45</v>
      </c>
      <c r="AA186"/>
      <c r="AB186"/>
      <c r="AC186"/>
    </row>
    <row r="187" spans="1:29">
      <c r="A187" s="2" t="s">
        <v>473</v>
      </c>
      <c r="B187" s="38">
        <v>1.34</v>
      </c>
      <c r="C187" s="38">
        <v>1.5</v>
      </c>
      <c r="AA187"/>
      <c r="AB187"/>
      <c r="AC187"/>
    </row>
    <row r="188" spans="1:29">
      <c r="A188" s="2" t="s">
        <v>474</v>
      </c>
      <c r="B188" s="38">
        <v>1.1499999999999999</v>
      </c>
      <c r="C188" s="38">
        <v>1.3</v>
      </c>
      <c r="AA188"/>
      <c r="AB188"/>
      <c r="AC188"/>
    </row>
    <row r="189" spans="1:29">
      <c r="A189" s="2" t="s">
        <v>475</v>
      </c>
      <c r="B189" s="38">
        <v>1.5</v>
      </c>
      <c r="C189" s="38">
        <v>1.65</v>
      </c>
      <c r="AA189"/>
      <c r="AB189"/>
      <c r="AC189"/>
    </row>
    <row r="190" spans="1:29">
      <c r="A190" s="2" t="s">
        <v>476</v>
      </c>
      <c r="B190" s="38">
        <v>1.2</v>
      </c>
      <c r="C190" s="38">
        <v>1.4</v>
      </c>
      <c r="AA190"/>
      <c r="AB190"/>
      <c r="AC190"/>
    </row>
    <row r="191" spans="1:29">
      <c r="A191" s="2" t="s">
        <v>477</v>
      </c>
      <c r="B191" s="38">
        <v>1.64</v>
      </c>
      <c r="C191" s="38">
        <v>2.0499999999999998</v>
      </c>
      <c r="AA191"/>
      <c r="AB191"/>
      <c r="AC191"/>
    </row>
    <row r="192" spans="1:29">
      <c r="A192" s="2" t="s">
        <v>478</v>
      </c>
      <c r="B192" s="38">
        <v>1.85</v>
      </c>
      <c r="C192" s="102">
        <v>2.2000000000000002</v>
      </c>
      <c r="AA192"/>
      <c r="AB192"/>
      <c r="AC192"/>
    </row>
    <row r="193" spans="1:29">
      <c r="A193" s="2" t="s">
        <v>479</v>
      </c>
      <c r="B193" s="38">
        <v>1.55</v>
      </c>
      <c r="C193" s="38">
        <v>1.95</v>
      </c>
      <c r="AA193"/>
      <c r="AB193"/>
      <c r="AC193"/>
    </row>
    <row r="194" spans="1:29">
      <c r="A194" s="2" t="s">
        <v>480</v>
      </c>
      <c r="B194" s="38">
        <v>1.9</v>
      </c>
      <c r="C194" s="38">
        <v>2.2999999999999998</v>
      </c>
      <c r="AA194"/>
      <c r="AB194"/>
      <c r="AC194"/>
    </row>
    <row r="195" spans="1:29">
      <c r="A195" s="2" t="s">
        <v>481</v>
      </c>
      <c r="B195" s="103">
        <v>1.5</v>
      </c>
      <c r="C195" s="38">
        <v>2.29</v>
      </c>
      <c r="AA195"/>
      <c r="AB195"/>
      <c r="AC195"/>
    </row>
    <row r="196" spans="1:29">
      <c r="A196" s="2" t="s">
        <v>482</v>
      </c>
      <c r="B196" s="38">
        <v>1.45</v>
      </c>
      <c r="C196" s="38">
        <v>2.25</v>
      </c>
      <c r="AA196"/>
      <c r="AB196"/>
      <c r="AC196"/>
    </row>
    <row r="197" spans="1:29">
      <c r="A197" s="2" t="s">
        <v>483</v>
      </c>
      <c r="B197" s="38">
        <v>1.45</v>
      </c>
      <c r="C197" s="38">
        <v>2.25</v>
      </c>
      <c r="AA197"/>
      <c r="AB197"/>
      <c r="AC197"/>
    </row>
    <row r="198" spans="1:29">
      <c r="A198" s="2" t="s">
        <v>484</v>
      </c>
      <c r="B198" s="103">
        <v>1.56</v>
      </c>
      <c r="C198" s="38">
        <v>2.4</v>
      </c>
      <c r="AA198"/>
      <c r="AB198"/>
      <c r="AC198"/>
    </row>
    <row r="199" spans="1:29">
      <c r="A199" s="2" t="s">
        <v>485</v>
      </c>
      <c r="B199" s="103">
        <v>1.56</v>
      </c>
      <c r="C199" s="38">
        <v>2.4</v>
      </c>
      <c r="AA199"/>
      <c r="AB199"/>
      <c r="AC199"/>
    </row>
    <row r="200" spans="1:29">
      <c r="A200" s="2" t="s">
        <v>486</v>
      </c>
      <c r="B200" s="38">
        <v>2.2200000000000002</v>
      </c>
      <c r="C200" s="38">
        <v>3.4</v>
      </c>
      <c r="AA200"/>
      <c r="AB200"/>
      <c r="AC200"/>
    </row>
    <row r="201" spans="1:29">
      <c r="A201" s="2" t="s">
        <v>487</v>
      </c>
      <c r="B201" s="38">
        <v>1.9</v>
      </c>
      <c r="C201" s="38">
        <v>2.87</v>
      </c>
      <c r="AA201"/>
      <c r="AB201"/>
      <c r="AC201"/>
    </row>
    <row r="202" spans="1:29">
      <c r="A202" s="2" t="s">
        <v>488</v>
      </c>
      <c r="B202" s="38">
        <v>1.9</v>
      </c>
      <c r="C202" s="38">
        <v>2.87</v>
      </c>
      <c r="AA202"/>
      <c r="AB202"/>
      <c r="AC202"/>
    </row>
    <row r="203" spans="1:29">
      <c r="A203" s="2" t="s">
        <v>489</v>
      </c>
      <c r="B203" s="38">
        <v>2</v>
      </c>
      <c r="C203" s="38">
        <v>3</v>
      </c>
      <c r="AA203"/>
      <c r="AB203"/>
      <c r="AC203"/>
    </row>
    <row r="204" spans="1:29">
      <c r="A204" s="2" t="s">
        <v>490</v>
      </c>
      <c r="B204" s="38">
        <v>2.4500000000000002</v>
      </c>
      <c r="C204" s="38">
        <v>3.53</v>
      </c>
      <c r="AA204"/>
      <c r="AB204"/>
      <c r="AC204"/>
    </row>
    <row r="205" spans="1:29">
      <c r="A205" s="2" t="s">
        <v>491</v>
      </c>
      <c r="B205" s="38">
        <v>2.5</v>
      </c>
      <c r="C205" s="38">
        <v>3.6</v>
      </c>
      <c r="AA205"/>
      <c r="AB205"/>
      <c r="AC205"/>
    </row>
    <row r="206" spans="1:29">
      <c r="A206" s="2" t="s">
        <v>492</v>
      </c>
      <c r="B206" s="38">
        <v>2.7</v>
      </c>
      <c r="C206" s="38">
        <v>3.8</v>
      </c>
      <c r="AA206"/>
      <c r="AB206"/>
      <c r="AC206"/>
    </row>
    <row r="207" spans="1:29">
      <c r="A207" s="2" t="s">
        <v>493</v>
      </c>
      <c r="B207" s="38">
        <v>2.58</v>
      </c>
      <c r="C207" s="38">
        <v>3.59</v>
      </c>
      <c r="AA207"/>
      <c r="AB207"/>
      <c r="AC207"/>
    </row>
    <row r="208" spans="1:29">
      <c r="A208" s="2" t="s">
        <v>494</v>
      </c>
      <c r="B208" s="38">
        <v>3</v>
      </c>
      <c r="C208" s="38">
        <v>4</v>
      </c>
      <c r="AA208"/>
      <c r="AB208"/>
      <c r="AC208"/>
    </row>
    <row r="209" spans="1:29">
      <c r="A209" s="2" t="s">
        <v>495</v>
      </c>
      <c r="B209" s="38">
        <v>3.1</v>
      </c>
      <c r="C209" s="38">
        <v>4.2</v>
      </c>
      <c r="AA209"/>
      <c r="AB209"/>
      <c r="AC209"/>
    </row>
    <row r="210" spans="1:29">
      <c r="A210" s="2" t="s">
        <v>496</v>
      </c>
      <c r="B210" s="38">
        <v>3.5</v>
      </c>
      <c r="C210" s="38">
        <v>4.7</v>
      </c>
      <c r="AA210"/>
      <c r="AB210"/>
      <c r="AC210"/>
    </row>
    <row r="211" spans="1:29">
      <c r="A211" s="2" t="s">
        <v>497</v>
      </c>
      <c r="B211" s="38">
        <v>0.4</v>
      </c>
      <c r="C211" s="38">
        <v>0.67</v>
      </c>
      <c r="AA211"/>
      <c r="AB211"/>
      <c r="AC211"/>
    </row>
    <row r="212" spans="1:29">
      <c r="A212" s="2" t="s">
        <v>498</v>
      </c>
      <c r="B212" s="38">
        <v>0.45</v>
      </c>
      <c r="C212" s="38">
        <v>0.7</v>
      </c>
      <c r="AA212"/>
      <c r="AB212"/>
      <c r="AC212"/>
    </row>
    <row r="213" spans="1:29">
      <c r="A213" s="2" t="s">
        <v>499</v>
      </c>
      <c r="B213" s="38">
        <v>0.55000000000000004</v>
      </c>
      <c r="C213" s="38">
        <v>0.8</v>
      </c>
      <c r="AA213"/>
      <c r="AB213"/>
      <c r="AC213"/>
    </row>
    <row r="214" spans="1:29">
      <c r="A214" s="2" t="s">
        <v>500</v>
      </c>
      <c r="B214" s="38">
        <v>0.59</v>
      </c>
      <c r="C214" s="38">
        <v>0.87</v>
      </c>
      <c r="AA214"/>
      <c r="AB214"/>
      <c r="AC214"/>
    </row>
    <row r="215" spans="1:29">
      <c r="A215" s="2" t="s">
        <v>501</v>
      </c>
      <c r="B215" s="38">
        <v>0.62</v>
      </c>
      <c r="C215" s="38">
        <v>0.91</v>
      </c>
      <c r="AA215"/>
      <c r="AB215"/>
      <c r="AC215"/>
    </row>
    <row r="216" spans="1:29">
      <c r="A216" s="38" t="s">
        <v>502</v>
      </c>
      <c r="B216" s="38">
        <v>0.84</v>
      </c>
      <c r="C216" s="38">
        <v>1.1200000000000001</v>
      </c>
      <c r="AA216"/>
      <c r="AB216"/>
      <c r="AC216"/>
    </row>
    <row r="217" spans="1:29">
      <c r="A217" s="38" t="s">
        <v>503</v>
      </c>
      <c r="B217" s="38">
        <v>0.95</v>
      </c>
      <c r="C217" s="38">
        <v>1.25</v>
      </c>
      <c r="AA217"/>
      <c r="AB217"/>
      <c r="AC217"/>
    </row>
    <row r="218" spans="1:29">
      <c r="A218" s="2" t="s">
        <v>504</v>
      </c>
      <c r="B218" s="38">
        <v>1.05</v>
      </c>
      <c r="C218" s="38">
        <v>1.4</v>
      </c>
      <c r="AA218"/>
      <c r="AB218"/>
      <c r="AC218"/>
    </row>
    <row r="219" spans="1:29">
      <c r="A219" s="2" t="s">
        <v>505</v>
      </c>
      <c r="B219" s="38">
        <v>1.1100000000000001</v>
      </c>
      <c r="C219" s="38">
        <v>1.5</v>
      </c>
      <c r="AA219"/>
      <c r="AB219"/>
      <c r="AC219"/>
    </row>
    <row r="220" spans="1:29">
      <c r="A220" s="2" t="s">
        <v>506</v>
      </c>
      <c r="B220" s="38">
        <v>1.18</v>
      </c>
      <c r="C220" s="38">
        <v>1.9</v>
      </c>
      <c r="AA220"/>
      <c r="AB220"/>
      <c r="AC220"/>
    </row>
    <row r="221" spans="1:29">
      <c r="A221" s="2" t="s">
        <v>507</v>
      </c>
      <c r="B221" s="38">
        <v>1.18</v>
      </c>
      <c r="C221" s="38">
        <v>1.9</v>
      </c>
      <c r="AA221"/>
      <c r="AB221"/>
      <c r="AC221"/>
    </row>
    <row r="222" spans="1:29">
      <c r="A222" s="2" t="s">
        <v>508</v>
      </c>
      <c r="B222" s="38">
        <v>1.22</v>
      </c>
      <c r="C222" s="38">
        <v>1.98</v>
      </c>
      <c r="AA222"/>
      <c r="AB222"/>
      <c r="AC222"/>
    </row>
    <row r="223" spans="1:29">
      <c r="A223" s="2" t="s">
        <v>509</v>
      </c>
      <c r="B223" s="38">
        <v>1.3</v>
      </c>
      <c r="C223" s="38">
        <v>2.0499999999999998</v>
      </c>
      <c r="AA223"/>
      <c r="AB223"/>
      <c r="AC223"/>
    </row>
    <row r="224" spans="1:29">
      <c r="A224" s="2" t="s">
        <v>510</v>
      </c>
      <c r="B224" s="38">
        <v>1.4</v>
      </c>
      <c r="C224" s="38">
        <v>2.2000000000000002</v>
      </c>
      <c r="AA224"/>
      <c r="AB224"/>
      <c r="AC224"/>
    </row>
    <row r="225" spans="1:29">
      <c r="A225" s="2" t="s">
        <v>511</v>
      </c>
      <c r="B225" s="104">
        <v>1.25</v>
      </c>
      <c r="C225" s="38">
        <v>1.47</v>
      </c>
      <c r="AA225"/>
      <c r="AB225"/>
      <c r="AC225"/>
    </row>
    <row r="226" spans="1:29">
      <c r="A226" s="2" t="s">
        <v>512</v>
      </c>
      <c r="B226" s="104">
        <v>1.4</v>
      </c>
      <c r="C226" s="38">
        <v>1.6</v>
      </c>
      <c r="AA226"/>
      <c r="AB226"/>
      <c r="AC226"/>
    </row>
    <row r="227" spans="1:29">
      <c r="A227" s="2" t="s">
        <v>513</v>
      </c>
      <c r="B227" s="104">
        <v>1.47</v>
      </c>
      <c r="C227" s="38">
        <v>1.75</v>
      </c>
      <c r="AA227"/>
      <c r="AB227"/>
      <c r="AC227"/>
    </row>
    <row r="228" spans="1:29">
      <c r="A228" s="2" t="s">
        <v>514</v>
      </c>
      <c r="B228" s="104">
        <v>1.47</v>
      </c>
      <c r="C228" s="38">
        <v>1.75</v>
      </c>
      <c r="AA228"/>
      <c r="AB228"/>
      <c r="AC228"/>
    </row>
    <row r="229" spans="1:29">
      <c r="A229" s="2" t="s">
        <v>515</v>
      </c>
      <c r="B229" s="104">
        <v>1.53</v>
      </c>
      <c r="C229" s="38">
        <v>1.9</v>
      </c>
      <c r="AA229"/>
      <c r="AB229"/>
      <c r="AC229"/>
    </row>
    <row r="230" spans="1:29">
      <c r="A230" s="2" t="s">
        <v>516</v>
      </c>
      <c r="B230" s="104">
        <v>1.68</v>
      </c>
      <c r="C230" s="38">
        <v>2.1</v>
      </c>
      <c r="AA230"/>
      <c r="AB230"/>
      <c r="AC230"/>
    </row>
    <row r="231" spans="1:29">
      <c r="A231" s="105" t="s">
        <v>517</v>
      </c>
      <c r="B231" s="104">
        <v>1.68</v>
      </c>
      <c r="C231" s="38">
        <v>2.1</v>
      </c>
      <c r="AA231"/>
      <c r="AB231"/>
      <c r="AC231"/>
    </row>
    <row r="232" spans="1:29">
      <c r="A232" s="2" t="s">
        <v>518</v>
      </c>
      <c r="B232" s="104">
        <v>2.33</v>
      </c>
      <c r="C232" s="38"/>
    </row>
  </sheetData>
  <mergeCells count="20">
    <mergeCell ref="S11:S12"/>
    <mergeCell ref="Q13:S13"/>
    <mergeCell ref="N11:N12"/>
    <mergeCell ref="O11:O12"/>
    <mergeCell ref="M13:O13"/>
    <mergeCell ref="Q11:Q12"/>
    <mergeCell ref="R11:R12"/>
    <mergeCell ref="I11:I12"/>
    <mergeCell ref="J11:J12"/>
    <mergeCell ref="K11:K12"/>
    <mergeCell ref="I13:K13"/>
    <mergeCell ref="M11:M12"/>
    <mergeCell ref="G11:G12"/>
    <mergeCell ref="E11:E12"/>
    <mergeCell ref="F11:F12"/>
    <mergeCell ref="A13:C13"/>
    <mergeCell ref="E13:G13"/>
    <mergeCell ref="A11:A12"/>
    <mergeCell ref="B11:B12"/>
    <mergeCell ref="C11:C12"/>
  </mergeCells>
  <phoneticPr fontId="1" type="noConversion"/>
  <pageMargins left="0.39370078740157483" right="0.19685039370078741" top="0.19685039370078741" bottom="0.19685039370078741" header="0.11811023622047245" footer="0.19685039370078741"/>
  <pageSetup paperSize="9" scale="56" fitToHeight="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G28" sqref="G28"/>
    </sheetView>
  </sheetViews>
  <sheetFormatPr defaultRowHeight="15"/>
  <cols>
    <col min="1" max="1" width="12.85546875" customWidth="1"/>
    <col min="6" max="6" width="12.42578125" customWidth="1"/>
    <col min="7" max="7" width="13.28515625" customWidth="1"/>
    <col min="13" max="13" width="14.140625" customWidth="1"/>
  </cols>
  <sheetData>
    <row r="1" spans="1:17" ht="60">
      <c r="A1" s="66" t="s">
        <v>353</v>
      </c>
      <c r="B1" s="66" t="s">
        <v>358</v>
      </c>
      <c r="C1" s="66" t="s">
        <v>359</v>
      </c>
      <c r="D1" s="66" t="s">
        <v>360</v>
      </c>
      <c r="E1" s="66" t="s">
        <v>361</v>
      </c>
      <c r="F1" s="75"/>
      <c r="G1" s="66" t="s">
        <v>363</v>
      </c>
      <c r="H1" s="66" t="s">
        <v>358</v>
      </c>
      <c r="I1" s="66" t="s">
        <v>359</v>
      </c>
      <c r="J1" s="66" t="s">
        <v>360</v>
      </c>
      <c r="K1" s="66" t="s">
        <v>361</v>
      </c>
      <c r="M1" s="66" t="s">
        <v>369</v>
      </c>
      <c r="N1" s="66" t="s">
        <v>358</v>
      </c>
      <c r="O1" s="66" t="s">
        <v>359</v>
      </c>
      <c r="P1" s="66" t="s">
        <v>360</v>
      </c>
      <c r="Q1" s="66" t="s">
        <v>361</v>
      </c>
    </row>
    <row r="2" spans="1:17">
      <c r="A2" s="73" t="s">
        <v>354</v>
      </c>
      <c r="B2" s="76">
        <v>0.34</v>
      </c>
      <c r="C2" s="76">
        <v>0.35</v>
      </c>
      <c r="D2" s="76">
        <v>0.5</v>
      </c>
      <c r="E2" s="76">
        <v>0.9</v>
      </c>
      <c r="G2" s="20" t="s">
        <v>364</v>
      </c>
      <c r="H2" s="76">
        <v>0.16</v>
      </c>
      <c r="I2" s="76"/>
      <c r="J2" s="76">
        <v>0.8</v>
      </c>
      <c r="K2" s="76">
        <v>0.42</v>
      </c>
      <c r="M2" s="20" t="s">
        <v>370</v>
      </c>
      <c r="N2" s="76"/>
      <c r="O2" s="76"/>
      <c r="P2" s="76">
        <v>0.8</v>
      </c>
      <c r="Q2" s="76">
        <v>0.41</v>
      </c>
    </row>
    <row r="3" spans="1:17">
      <c r="A3" s="72" t="s">
        <v>355</v>
      </c>
      <c r="B3" s="76">
        <v>0.38</v>
      </c>
      <c r="C3" s="76">
        <v>0.4</v>
      </c>
      <c r="D3" s="76">
        <v>0.7</v>
      </c>
      <c r="E3" s="76">
        <v>0.9</v>
      </c>
      <c r="G3" s="20" t="s">
        <v>365</v>
      </c>
      <c r="H3" s="76">
        <v>0.28000000000000003</v>
      </c>
      <c r="I3" s="76">
        <v>0.28999999999999998</v>
      </c>
      <c r="J3" s="76">
        <v>0.25</v>
      </c>
      <c r="K3" s="76">
        <v>0.53</v>
      </c>
      <c r="M3" s="20" t="s">
        <v>371</v>
      </c>
      <c r="N3" s="76">
        <v>0.18</v>
      </c>
      <c r="O3" s="76">
        <v>0.19</v>
      </c>
      <c r="P3" s="76">
        <v>0.22</v>
      </c>
      <c r="Q3" s="76">
        <v>0.47</v>
      </c>
    </row>
    <row r="4" spans="1:17">
      <c r="A4" s="72" t="s">
        <v>356</v>
      </c>
      <c r="B4" s="77">
        <v>0.42</v>
      </c>
      <c r="C4" s="77">
        <v>0.48</v>
      </c>
      <c r="D4" s="77">
        <v>0.9</v>
      </c>
      <c r="E4" s="77">
        <v>1.05</v>
      </c>
      <c r="G4" s="20" t="s">
        <v>366</v>
      </c>
      <c r="H4" s="77">
        <v>0.3</v>
      </c>
      <c r="I4" s="77">
        <v>0.32</v>
      </c>
      <c r="J4" s="77">
        <v>0.3</v>
      </c>
      <c r="K4" s="77">
        <v>0.65</v>
      </c>
      <c r="M4" s="20" t="s">
        <v>372</v>
      </c>
      <c r="N4" s="76">
        <v>0.23</v>
      </c>
      <c r="O4" s="76">
        <v>0.25</v>
      </c>
      <c r="P4" s="76">
        <v>0.25</v>
      </c>
      <c r="Q4" s="76">
        <v>0.53</v>
      </c>
    </row>
    <row r="5" spans="1:17">
      <c r="A5" s="72" t="s">
        <v>357</v>
      </c>
      <c r="B5" s="76">
        <v>0.32</v>
      </c>
      <c r="C5" s="76">
        <v>0.5</v>
      </c>
      <c r="D5" s="76">
        <v>1</v>
      </c>
      <c r="E5" s="76">
        <v>1.1499999999999999</v>
      </c>
      <c r="G5" s="20" t="s">
        <v>367</v>
      </c>
      <c r="H5" s="77">
        <v>0.5</v>
      </c>
      <c r="I5" s="77">
        <v>0.55000000000000004</v>
      </c>
      <c r="J5" s="77">
        <v>0.38</v>
      </c>
      <c r="K5" s="77">
        <v>0.78</v>
      </c>
      <c r="M5" s="20" t="s">
        <v>373</v>
      </c>
      <c r="N5" s="76">
        <v>0.27</v>
      </c>
      <c r="O5" s="76">
        <v>0.3</v>
      </c>
      <c r="P5" s="76">
        <v>0.3</v>
      </c>
      <c r="Q5" s="76">
        <v>0.59</v>
      </c>
    </row>
    <row r="6" spans="1:17">
      <c r="A6" s="20" t="s">
        <v>362</v>
      </c>
      <c r="B6" s="78">
        <v>0.8</v>
      </c>
      <c r="C6" s="78">
        <v>0.8</v>
      </c>
      <c r="D6" s="78">
        <v>1.2</v>
      </c>
      <c r="E6" s="78">
        <v>1.4</v>
      </c>
      <c r="G6" s="20" t="s">
        <v>368</v>
      </c>
      <c r="H6" s="77">
        <v>0.9</v>
      </c>
      <c r="I6" s="77">
        <v>0.95</v>
      </c>
      <c r="J6" s="77">
        <v>0.45</v>
      </c>
      <c r="K6" s="77">
        <v>0.93</v>
      </c>
      <c r="M6" s="20" t="s">
        <v>374</v>
      </c>
      <c r="N6" s="76">
        <v>0.4</v>
      </c>
      <c r="O6" s="76">
        <v>0.45</v>
      </c>
      <c r="P6" s="76">
        <v>0.32</v>
      </c>
      <c r="Q6" s="76">
        <v>0.66</v>
      </c>
    </row>
    <row r="7" spans="1:17">
      <c r="M7" s="20" t="s">
        <v>375</v>
      </c>
      <c r="N7" s="76">
        <v>0.48</v>
      </c>
      <c r="O7" s="76">
        <v>0.5</v>
      </c>
      <c r="P7" s="76">
        <v>0.36</v>
      </c>
      <c r="Q7" s="76">
        <v>0.73</v>
      </c>
    </row>
    <row r="8" spans="1:17">
      <c r="M8" s="20" t="s">
        <v>376</v>
      </c>
      <c r="N8" s="76">
        <v>1</v>
      </c>
      <c r="O8" s="76">
        <v>1.2</v>
      </c>
      <c r="P8" s="76">
        <v>0.4</v>
      </c>
      <c r="Q8" s="76">
        <v>0.81</v>
      </c>
    </row>
    <row r="9" spans="1:17">
      <c r="M9" s="20" t="s">
        <v>377</v>
      </c>
      <c r="N9" s="76">
        <v>1.4</v>
      </c>
      <c r="O9" s="76">
        <v>1.5</v>
      </c>
      <c r="P9" s="76">
        <v>0.45</v>
      </c>
      <c r="Q9" s="76">
        <v>0.9</v>
      </c>
    </row>
    <row r="10" spans="1:17">
      <c r="M10" s="20" t="s">
        <v>378</v>
      </c>
      <c r="N10" s="76">
        <v>1.8</v>
      </c>
      <c r="O10" s="76">
        <v>1.9</v>
      </c>
      <c r="P10" s="76">
        <v>0.5</v>
      </c>
      <c r="Q10" s="76">
        <v>1.02</v>
      </c>
    </row>
    <row r="11" spans="1:17">
      <c r="M11" s="20" t="s">
        <v>379</v>
      </c>
      <c r="N11" s="76">
        <v>2.1</v>
      </c>
      <c r="O11" s="76">
        <v>2.2000000000000002</v>
      </c>
      <c r="P11" s="76">
        <v>0.6</v>
      </c>
      <c r="Q11" s="76">
        <v>1.22</v>
      </c>
    </row>
    <row r="16" spans="1:17" ht="60">
      <c r="B16" s="66" t="s">
        <v>5</v>
      </c>
      <c r="C16" s="66" t="s">
        <v>358</v>
      </c>
      <c r="D16" s="66" t="s">
        <v>359</v>
      </c>
      <c r="E16" s="66" t="s">
        <v>360</v>
      </c>
      <c r="F16" s="66" t="s">
        <v>361</v>
      </c>
      <c r="H16" s="66" t="s">
        <v>231</v>
      </c>
      <c r="I16" s="66" t="s">
        <v>358</v>
      </c>
      <c r="J16" s="66" t="s">
        <v>359</v>
      </c>
      <c r="K16" s="66" t="s">
        <v>360</v>
      </c>
      <c r="L16" s="66" t="s">
        <v>361</v>
      </c>
    </row>
    <row r="17" spans="1:12">
      <c r="B17" s="79" t="s">
        <v>380</v>
      </c>
      <c r="C17" s="76"/>
      <c r="D17" s="76">
        <v>0.17</v>
      </c>
      <c r="E17" s="76">
        <v>0.25</v>
      </c>
      <c r="F17" s="76">
        <v>0.52</v>
      </c>
      <c r="H17" s="20" t="s">
        <v>382</v>
      </c>
      <c r="I17" s="76">
        <v>0.16</v>
      </c>
      <c r="J17" s="76">
        <v>0.17</v>
      </c>
      <c r="K17" s="76">
        <v>0.2</v>
      </c>
      <c r="L17" s="76">
        <v>0.4</v>
      </c>
    </row>
    <row r="18" spans="1:12">
      <c r="B18" s="24" t="s">
        <v>105</v>
      </c>
      <c r="C18" s="76">
        <v>0.22</v>
      </c>
      <c r="D18" s="76">
        <v>0.25</v>
      </c>
      <c r="E18" s="76">
        <v>0.3</v>
      </c>
      <c r="F18" s="76">
        <v>0.63</v>
      </c>
      <c r="H18" s="20" t="s">
        <v>383</v>
      </c>
      <c r="I18" s="76">
        <v>0.18</v>
      </c>
      <c r="J18" s="76">
        <v>0.2</v>
      </c>
      <c r="K18" s="76">
        <v>0.25</v>
      </c>
      <c r="L18" s="76">
        <v>0.5</v>
      </c>
    </row>
    <row r="19" spans="1:12">
      <c r="B19" s="80" t="s">
        <v>389</v>
      </c>
      <c r="C19" s="77">
        <v>0.28000000000000003</v>
      </c>
      <c r="D19" s="77">
        <v>0.3</v>
      </c>
      <c r="E19" s="77">
        <v>0.35</v>
      </c>
      <c r="F19" s="77">
        <v>0.69</v>
      </c>
      <c r="H19" s="20" t="s">
        <v>384</v>
      </c>
      <c r="I19" s="76">
        <v>0.22</v>
      </c>
      <c r="J19" s="76">
        <v>0.25</v>
      </c>
      <c r="K19" s="76">
        <v>0.3</v>
      </c>
      <c r="L19" s="76">
        <v>0.6</v>
      </c>
    </row>
    <row r="20" spans="1:12">
      <c r="B20" s="80" t="s">
        <v>388</v>
      </c>
      <c r="C20" s="76">
        <v>0.34</v>
      </c>
      <c r="D20" s="76">
        <v>0.37</v>
      </c>
      <c r="E20" s="76">
        <v>0.38</v>
      </c>
      <c r="F20" s="76">
        <v>0.76</v>
      </c>
      <c r="H20" s="20" t="s">
        <v>385</v>
      </c>
      <c r="I20" s="76">
        <v>0.28000000000000003</v>
      </c>
      <c r="J20" s="76">
        <v>0.3</v>
      </c>
      <c r="K20" s="76">
        <v>0.35</v>
      </c>
      <c r="L20" s="76">
        <v>0.7</v>
      </c>
    </row>
    <row r="21" spans="1:12">
      <c r="B21" s="80" t="s">
        <v>387</v>
      </c>
      <c r="C21" s="78">
        <v>0.5</v>
      </c>
      <c r="D21" s="78">
        <v>0.55000000000000004</v>
      </c>
      <c r="E21" s="78">
        <v>0.42</v>
      </c>
      <c r="F21" s="78" t="s">
        <v>381</v>
      </c>
      <c r="H21" s="20" t="s">
        <v>367</v>
      </c>
      <c r="I21" s="76">
        <v>0.34</v>
      </c>
      <c r="J21" s="76">
        <v>0.37</v>
      </c>
      <c r="K21" s="76">
        <v>0.4</v>
      </c>
      <c r="L21" s="76">
        <v>0.8</v>
      </c>
    </row>
    <row r="22" spans="1:12">
      <c r="H22" s="20" t="s">
        <v>386</v>
      </c>
      <c r="I22" s="76">
        <v>0.4</v>
      </c>
      <c r="J22" s="76">
        <v>0.42</v>
      </c>
      <c r="K22" s="76">
        <v>0.45</v>
      </c>
      <c r="L22" s="76">
        <v>0.9</v>
      </c>
    </row>
    <row r="26" spans="1:12">
      <c r="A26" t="s">
        <v>390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R27" sqref="R27"/>
    </sheetView>
  </sheetViews>
  <sheetFormatPr defaultRowHeight="15"/>
  <cols>
    <col min="1" max="1" width="23" customWidth="1"/>
    <col min="4" max="4" width="15.28515625" customWidth="1"/>
  </cols>
  <sheetData>
    <row r="1" spans="1:10">
      <c r="A1" s="8" t="s">
        <v>93</v>
      </c>
    </row>
    <row r="2" spans="1:10">
      <c r="A2" t="s">
        <v>248</v>
      </c>
      <c r="H2" s="100" t="s">
        <v>523</v>
      </c>
      <c r="I2" s="100"/>
      <c r="J2" s="100"/>
    </row>
    <row r="3" spans="1:10">
      <c r="A3" t="s">
        <v>249</v>
      </c>
    </row>
    <row r="4" spans="1:10">
      <c r="A4" t="s">
        <v>270</v>
      </c>
    </row>
    <row r="5" spans="1:10">
      <c r="A5" t="s">
        <v>250</v>
      </c>
    </row>
    <row r="6" spans="1:10">
      <c r="A6" t="s">
        <v>251</v>
      </c>
    </row>
    <row r="8" spans="1:10" ht="45">
      <c r="A8" s="51" t="s">
        <v>252</v>
      </c>
      <c r="B8" s="51" t="s">
        <v>254</v>
      </c>
      <c r="C8" s="51" t="s">
        <v>255</v>
      </c>
      <c r="D8" s="51" t="s">
        <v>269</v>
      </c>
    </row>
    <row r="9" spans="1:10">
      <c r="A9" s="2"/>
      <c r="B9" s="2"/>
      <c r="C9" s="2"/>
      <c r="D9" s="2"/>
    </row>
    <row r="10" spans="1:10">
      <c r="A10" s="2" t="s">
        <v>253</v>
      </c>
      <c r="B10" s="20" t="s">
        <v>259</v>
      </c>
      <c r="C10" s="20">
        <v>1</v>
      </c>
      <c r="D10" s="20">
        <v>35</v>
      </c>
    </row>
    <row r="11" spans="1:10">
      <c r="A11" s="2" t="s">
        <v>256</v>
      </c>
      <c r="B11" s="20" t="s">
        <v>260</v>
      </c>
      <c r="C11" s="20">
        <v>4</v>
      </c>
      <c r="D11" s="20">
        <v>30</v>
      </c>
    </row>
    <row r="12" spans="1:10">
      <c r="A12" s="2" t="s">
        <v>257</v>
      </c>
      <c r="B12" s="20" t="s">
        <v>260</v>
      </c>
      <c r="C12" s="20">
        <v>3</v>
      </c>
      <c r="D12" s="20">
        <v>25</v>
      </c>
    </row>
    <row r="13" spans="1:10">
      <c r="A13" s="2" t="s">
        <v>258</v>
      </c>
      <c r="B13" s="20" t="s">
        <v>260</v>
      </c>
      <c r="C13" s="20">
        <v>2</v>
      </c>
      <c r="D13" s="20">
        <v>20</v>
      </c>
    </row>
    <row r="14" spans="1:10">
      <c r="A14" s="2" t="s">
        <v>261</v>
      </c>
      <c r="B14" s="20" t="s">
        <v>260</v>
      </c>
      <c r="C14" s="20">
        <v>4</v>
      </c>
      <c r="D14" s="20">
        <v>30</v>
      </c>
    </row>
    <row r="15" spans="1:10">
      <c r="A15" s="2" t="s">
        <v>262</v>
      </c>
      <c r="B15" s="20" t="s">
        <v>260</v>
      </c>
      <c r="C15" s="20">
        <v>3</v>
      </c>
      <c r="D15" s="20">
        <v>25</v>
      </c>
    </row>
    <row r="16" spans="1:10">
      <c r="A16" s="2" t="s">
        <v>263</v>
      </c>
      <c r="B16" s="20" t="s">
        <v>260</v>
      </c>
      <c r="C16" s="20">
        <v>2</v>
      </c>
      <c r="D16" s="20">
        <v>22</v>
      </c>
    </row>
    <row r="17" spans="1:4">
      <c r="A17" s="2" t="s">
        <v>264</v>
      </c>
      <c r="B17" s="20" t="s">
        <v>260</v>
      </c>
      <c r="C17" s="20">
        <v>1</v>
      </c>
      <c r="D17" s="20">
        <v>20</v>
      </c>
    </row>
    <row r="18" spans="1:4">
      <c r="A18" s="2" t="s">
        <v>229</v>
      </c>
      <c r="B18" s="20" t="s">
        <v>260</v>
      </c>
      <c r="C18" s="20">
        <v>1</v>
      </c>
      <c r="D18" s="20">
        <v>20</v>
      </c>
    </row>
    <row r="19" spans="1:4">
      <c r="A19" s="2" t="s">
        <v>265</v>
      </c>
      <c r="B19" s="20" t="s">
        <v>260</v>
      </c>
      <c r="C19" s="20">
        <v>4</v>
      </c>
      <c r="D19" s="20">
        <v>30</v>
      </c>
    </row>
    <row r="20" spans="1:4">
      <c r="A20" s="2" t="s">
        <v>266</v>
      </c>
      <c r="B20" s="20" t="s">
        <v>260</v>
      </c>
      <c r="C20" s="20">
        <v>3</v>
      </c>
      <c r="D20" s="20">
        <v>25</v>
      </c>
    </row>
    <row r="21" spans="1:4">
      <c r="A21" s="2" t="s">
        <v>267</v>
      </c>
      <c r="B21" s="20" t="s">
        <v>260</v>
      </c>
      <c r="C21" s="20">
        <v>2</v>
      </c>
      <c r="D21" s="20">
        <v>22</v>
      </c>
    </row>
    <row r="22" spans="1:4">
      <c r="A22" s="2" t="s">
        <v>268</v>
      </c>
      <c r="B22" s="20" t="s">
        <v>260</v>
      </c>
      <c r="C22" s="20">
        <v>1</v>
      </c>
      <c r="D22" s="20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G2" sqref="G2"/>
    </sheetView>
  </sheetViews>
  <sheetFormatPr defaultRowHeight="15"/>
  <cols>
    <col min="1" max="1" width="13.42578125" customWidth="1"/>
    <col min="2" max="2" width="14.140625" style="88" customWidth="1"/>
    <col min="3" max="3" width="12.42578125" style="88" customWidth="1"/>
    <col min="4" max="4" width="9.42578125" customWidth="1"/>
    <col min="5" max="5" width="12.140625" customWidth="1"/>
    <col min="6" max="6" width="13.42578125" customWidth="1"/>
    <col min="7" max="7" width="14.28515625" customWidth="1"/>
    <col min="8" max="8" width="13.5703125" bestFit="1" customWidth="1"/>
    <col min="9" max="9" width="15.28515625" customWidth="1"/>
    <col min="10" max="10" width="13.5703125" bestFit="1" customWidth="1"/>
  </cols>
  <sheetData>
    <row r="1" spans="1:11">
      <c r="A1" s="8" t="s">
        <v>6</v>
      </c>
    </row>
    <row r="2" spans="1:11">
      <c r="A2" t="s">
        <v>8</v>
      </c>
      <c r="G2" s="99" t="s">
        <v>401</v>
      </c>
      <c r="H2" s="99"/>
      <c r="I2" s="99"/>
      <c r="J2" s="99"/>
      <c r="K2" s="99"/>
    </row>
    <row r="3" spans="1:11">
      <c r="A3" t="s">
        <v>63</v>
      </c>
    </row>
    <row r="4" spans="1:11">
      <c r="A4" t="s">
        <v>64</v>
      </c>
    </row>
    <row r="5" spans="1:11">
      <c r="A5" t="s">
        <v>65</v>
      </c>
    </row>
    <row r="6" spans="1:11" ht="15.75" thickBot="1"/>
    <row r="7" spans="1:11" ht="15.75" thickBot="1">
      <c r="A7" s="113" t="s">
        <v>126</v>
      </c>
      <c r="B7" s="136"/>
      <c r="C7" s="114"/>
      <c r="D7" s="11"/>
      <c r="E7" s="113" t="s">
        <v>125</v>
      </c>
      <c r="F7" s="136"/>
      <c r="G7" s="136"/>
      <c r="H7" s="136"/>
      <c r="I7" s="114"/>
    </row>
    <row r="8" spans="1:11" ht="75" customHeight="1">
      <c r="A8" s="132" t="s">
        <v>9</v>
      </c>
      <c r="B8" s="133" t="s">
        <v>10</v>
      </c>
      <c r="C8" s="135"/>
      <c r="E8" s="138" t="s">
        <v>9</v>
      </c>
      <c r="F8" s="133" t="s">
        <v>10</v>
      </c>
      <c r="G8" s="134"/>
      <c r="H8" s="134"/>
      <c r="I8" s="135"/>
    </row>
    <row r="9" spans="1:11" ht="15.75" thickBot="1">
      <c r="A9" s="137"/>
      <c r="B9" s="94">
        <v>21</v>
      </c>
      <c r="C9" s="95">
        <v>33</v>
      </c>
      <c r="E9" s="139"/>
      <c r="F9" s="141">
        <v>21</v>
      </c>
      <c r="G9" s="142"/>
      <c r="H9" s="141">
        <v>33</v>
      </c>
      <c r="I9" s="143"/>
    </row>
    <row r="10" spans="1:11" ht="15.75" customHeight="1" thickBot="1">
      <c r="A10" s="144" t="s">
        <v>11</v>
      </c>
      <c r="B10" s="145"/>
      <c r="C10" s="146"/>
      <c r="E10" s="140"/>
      <c r="F10" s="9" t="s">
        <v>60</v>
      </c>
      <c r="G10" s="9" t="s">
        <v>61</v>
      </c>
      <c r="H10" s="9" t="s">
        <v>60</v>
      </c>
      <c r="I10" s="10" t="s">
        <v>61</v>
      </c>
    </row>
    <row r="11" spans="1:11" ht="15.75" customHeight="1">
      <c r="A11" s="4">
        <v>7</v>
      </c>
      <c r="B11" s="89">
        <v>0.78</v>
      </c>
      <c r="C11" s="91">
        <v>0.84</v>
      </c>
      <c r="E11" s="132" t="s">
        <v>17</v>
      </c>
      <c r="F11" s="133"/>
      <c r="G11" s="134"/>
      <c r="H11" s="134"/>
      <c r="I11" s="135"/>
    </row>
    <row r="12" spans="1:11">
      <c r="A12" s="4">
        <v>10</v>
      </c>
      <c r="B12" s="76">
        <v>0.65999999999999992</v>
      </c>
      <c r="C12" s="92">
        <v>0.72</v>
      </c>
      <c r="E12" s="4">
        <v>7</v>
      </c>
      <c r="F12" s="76">
        <v>1.02</v>
      </c>
      <c r="G12" s="76">
        <v>1.3199999999999998</v>
      </c>
      <c r="H12" s="76">
        <v>1.2</v>
      </c>
      <c r="I12" s="92">
        <v>1.5599999999999998</v>
      </c>
    </row>
    <row r="13" spans="1:11">
      <c r="A13" s="4">
        <v>16</v>
      </c>
      <c r="B13" s="76">
        <v>0.56999999999999995</v>
      </c>
      <c r="C13" s="92">
        <v>0.59400000000000008</v>
      </c>
      <c r="E13" s="4">
        <v>10</v>
      </c>
      <c r="F13" s="76">
        <v>0.77999999999999992</v>
      </c>
      <c r="G13" s="76">
        <v>1.02</v>
      </c>
      <c r="H13" s="76">
        <v>1.0799999999999998</v>
      </c>
      <c r="I13" s="92">
        <v>1.2</v>
      </c>
    </row>
    <row r="14" spans="1:11">
      <c r="A14" s="4">
        <v>20</v>
      </c>
      <c r="B14" s="76">
        <v>0.48599999999999999</v>
      </c>
      <c r="C14" s="92">
        <v>0.52800000000000002</v>
      </c>
      <c r="E14" s="4">
        <v>30</v>
      </c>
      <c r="F14" s="76">
        <v>0.65999999999999992</v>
      </c>
      <c r="G14" s="76">
        <v>0.77999999999999992</v>
      </c>
      <c r="H14" s="76">
        <v>0.96</v>
      </c>
      <c r="I14" s="92">
        <v>1.0799999999999998</v>
      </c>
    </row>
    <row r="15" spans="1:11" ht="15" customHeight="1" thickBot="1">
      <c r="A15" s="4">
        <v>25</v>
      </c>
      <c r="B15" s="76">
        <v>0.40200000000000002</v>
      </c>
      <c r="C15" s="92">
        <v>0.40799999999999997</v>
      </c>
      <c r="E15" s="5">
        <v>35</v>
      </c>
      <c r="F15" s="90">
        <v>0.55200000000000005</v>
      </c>
      <c r="G15" s="90">
        <v>0.65999999999999992</v>
      </c>
      <c r="H15" s="90">
        <v>0.84</v>
      </c>
      <c r="I15" s="93">
        <v>0.96</v>
      </c>
    </row>
    <row r="16" spans="1:11" ht="15" customHeight="1">
      <c r="A16" s="4">
        <v>30</v>
      </c>
      <c r="B16" s="89">
        <v>0.36600000000000005</v>
      </c>
      <c r="C16" s="91">
        <v>0.40200000000000002</v>
      </c>
      <c r="E16" s="132" t="s">
        <v>18</v>
      </c>
      <c r="F16" s="133"/>
      <c r="G16" s="133"/>
      <c r="H16" s="133"/>
      <c r="I16" s="135"/>
    </row>
    <row r="17" spans="1:9" ht="15.75" thickBot="1">
      <c r="A17" s="5">
        <v>35</v>
      </c>
      <c r="B17" s="90">
        <v>0.28200000000000003</v>
      </c>
      <c r="C17" s="93">
        <v>0.34200000000000003</v>
      </c>
      <c r="E17" s="4">
        <v>7</v>
      </c>
      <c r="F17" s="76">
        <v>1.08</v>
      </c>
      <c r="G17" s="76">
        <v>1.4339999999999999</v>
      </c>
      <c r="H17" s="76">
        <v>1.26</v>
      </c>
      <c r="I17" s="92">
        <v>1.6739999999999999</v>
      </c>
    </row>
    <row r="18" spans="1:9" ht="15" customHeight="1">
      <c r="A18" s="132" t="s">
        <v>21</v>
      </c>
      <c r="B18" s="133"/>
      <c r="C18" s="135"/>
      <c r="E18" s="4">
        <v>10</v>
      </c>
      <c r="F18" s="76">
        <v>0.83999999999999986</v>
      </c>
      <c r="G18" s="76">
        <v>1.1339999999999999</v>
      </c>
      <c r="H18" s="76">
        <v>1.1399999999999999</v>
      </c>
      <c r="I18" s="92">
        <v>1.3140000000000001</v>
      </c>
    </row>
    <row r="19" spans="1:9">
      <c r="A19" s="4">
        <v>7</v>
      </c>
      <c r="B19" s="76">
        <v>0.83999999999999986</v>
      </c>
      <c r="C19" s="92">
        <v>0.95400000000000007</v>
      </c>
      <c r="E19" s="4">
        <v>30</v>
      </c>
      <c r="F19" s="76">
        <v>0.72</v>
      </c>
      <c r="G19" s="76">
        <v>0.89400000000000002</v>
      </c>
      <c r="H19" s="76">
        <v>1.02</v>
      </c>
      <c r="I19" s="92">
        <v>1.194</v>
      </c>
    </row>
    <row r="20" spans="1:9" ht="15.75" thickBot="1">
      <c r="A20" s="4">
        <v>10</v>
      </c>
      <c r="B20" s="76">
        <v>0.72</v>
      </c>
      <c r="C20" s="92">
        <v>0.83400000000000007</v>
      </c>
      <c r="E20" s="5">
        <v>35</v>
      </c>
      <c r="F20" s="90">
        <v>0.6120000000000001</v>
      </c>
      <c r="G20" s="90">
        <v>0.77400000000000002</v>
      </c>
      <c r="H20" s="90">
        <v>0.89999999999999991</v>
      </c>
      <c r="I20" s="93">
        <v>1.0739999999999998</v>
      </c>
    </row>
    <row r="21" spans="1:9" ht="15" customHeight="1">
      <c r="A21" s="4">
        <v>16</v>
      </c>
      <c r="B21" s="89">
        <v>0.62999999999999989</v>
      </c>
      <c r="C21" s="91">
        <v>0.70800000000000007</v>
      </c>
      <c r="E21" s="132" t="s">
        <v>19</v>
      </c>
      <c r="F21" s="133"/>
      <c r="G21" s="133"/>
      <c r="H21" s="133"/>
      <c r="I21" s="135"/>
    </row>
    <row r="22" spans="1:9">
      <c r="A22" s="4">
        <v>20</v>
      </c>
      <c r="B22" s="76">
        <v>0.54600000000000004</v>
      </c>
      <c r="C22" s="92">
        <v>0.64200000000000013</v>
      </c>
      <c r="E22" s="4">
        <v>7</v>
      </c>
      <c r="F22" s="76">
        <v>1.1400000000000001</v>
      </c>
      <c r="G22" s="76">
        <v>1.5479999999999998</v>
      </c>
      <c r="H22" s="76">
        <v>1.32</v>
      </c>
      <c r="I22" s="92">
        <v>1.7879999999999998</v>
      </c>
    </row>
    <row r="23" spans="1:9">
      <c r="A23" s="4">
        <v>25</v>
      </c>
      <c r="B23" s="76">
        <v>0.46200000000000002</v>
      </c>
      <c r="C23" s="92">
        <v>0.52200000000000002</v>
      </c>
      <c r="E23" s="4">
        <v>10</v>
      </c>
      <c r="F23" s="76">
        <v>0.89999999999999991</v>
      </c>
      <c r="G23" s="76">
        <v>1.248</v>
      </c>
      <c r="H23" s="76">
        <v>1.2</v>
      </c>
      <c r="I23" s="92">
        <v>1.4279999999999999</v>
      </c>
    </row>
    <row r="24" spans="1:9">
      <c r="A24" s="4">
        <v>30</v>
      </c>
      <c r="B24" s="76">
        <v>0.42600000000000005</v>
      </c>
      <c r="C24" s="92">
        <v>0.51600000000000001</v>
      </c>
      <c r="E24" s="4">
        <v>30</v>
      </c>
      <c r="F24" s="76">
        <v>0.78</v>
      </c>
      <c r="G24" s="76">
        <v>1.008</v>
      </c>
      <c r="H24" s="76">
        <v>1.08</v>
      </c>
      <c r="I24" s="92">
        <v>1.3079999999999998</v>
      </c>
    </row>
    <row r="25" spans="1:9" ht="15.75" thickBot="1">
      <c r="A25" s="5">
        <v>35</v>
      </c>
      <c r="B25" s="90">
        <v>0.34200000000000003</v>
      </c>
      <c r="C25" s="93">
        <v>0.45600000000000002</v>
      </c>
      <c r="E25" s="5">
        <v>35</v>
      </c>
      <c r="F25" s="90">
        <v>0.67200000000000015</v>
      </c>
      <c r="G25" s="90">
        <v>0.88800000000000001</v>
      </c>
      <c r="H25" s="90">
        <v>0.96</v>
      </c>
      <c r="I25" s="93">
        <v>1.1879999999999999</v>
      </c>
    </row>
    <row r="26" spans="1:9" ht="15" customHeight="1">
      <c r="A26" s="132" t="s">
        <v>12</v>
      </c>
      <c r="B26" s="133"/>
      <c r="C26" s="135"/>
      <c r="E26" s="132" t="s">
        <v>20</v>
      </c>
      <c r="F26" s="133"/>
      <c r="G26" s="133"/>
      <c r="H26" s="133"/>
      <c r="I26" s="135"/>
    </row>
    <row r="27" spans="1:9">
      <c r="A27" s="4">
        <v>7</v>
      </c>
      <c r="B27" s="76">
        <v>0.89999999999999991</v>
      </c>
      <c r="C27" s="92">
        <v>1.0680000000000001</v>
      </c>
      <c r="E27" s="4">
        <v>7</v>
      </c>
      <c r="F27" s="76">
        <v>1.2000000000000002</v>
      </c>
      <c r="G27" s="76">
        <v>1.6619999999999997</v>
      </c>
      <c r="H27" s="76">
        <v>1.3800000000000001</v>
      </c>
      <c r="I27" s="92">
        <v>1.9019999999999999</v>
      </c>
    </row>
    <row r="28" spans="1:9">
      <c r="A28" s="4">
        <v>10</v>
      </c>
      <c r="B28" s="76">
        <v>0.78</v>
      </c>
      <c r="C28" s="92">
        <v>0.94800000000000006</v>
      </c>
      <c r="E28" s="4">
        <v>10</v>
      </c>
      <c r="F28" s="76">
        <v>0.96</v>
      </c>
      <c r="G28" s="76">
        <v>1.3619999999999999</v>
      </c>
      <c r="H28" s="76">
        <v>1.26</v>
      </c>
      <c r="I28" s="92">
        <v>1.5419999999999998</v>
      </c>
    </row>
    <row r="29" spans="1:9">
      <c r="A29" s="4">
        <v>16</v>
      </c>
      <c r="B29" s="76">
        <v>0.69</v>
      </c>
      <c r="C29" s="92">
        <v>0.82200000000000017</v>
      </c>
      <c r="E29" s="4">
        <v>30</v>
      </c>
      <c r="F29" s="76">
        <v>0.84000000000000008</v>
      </c>
      <c r="G29" s="76">
        <v>1.1219999999999999</v>
      </c>
      <c r="H29" s="76">
        <v>1.1400000000000001</v>
      </c>
      <c r="I29" s="92">
        <v>1.4219999999999997</v>
      </c>
    </row>
    <row r="30" spans="1:9" ht="15.75" thickBot="1">
      <c r="A30" s="4">
        <v>20</v>
      </c>
      <c r="B30" s="76">
        <v>0.60600000000000009</v>
      </c>
      <c r="C30" s="92">
        <v>0.75600000000000012</v>
      </c>
      <c r="E30" s="5">
        <v>35</v>
      </c>
      <c r="F30" s="90">
        <v>0.73200000000000021</v>
      </c>
      <c r="G30" s="90">
        <v>1.002</v>
      </c>
      <c r="H30" s="90">
        <v>1.02</v>
      </c>
      <c r="I30" s="93">
        <v>1.3019999999999998</v>
      </c>
    </row>
    <row r="31" spans="1:9">
      <c r="A31" s="4">
        <v>25</v>
      </c>
      <c r="B31" s="76">
        <v>0.52200000000000002</v>
      </c>
      <c r="C31" s="92">
        <v>0.63600000000000001</v>
      </c>
    </row>
    <row r="32" spans="1:9">
      <c r="A32" s="4">
        <v>30</v>
      </c>
      <c r="B32" s="76">
        <v>0.48599999999999999</v>
      </c>
      <c r="C32" s="92">
        <v>0.63</v>
      </c>
    </row>
    <row r="33" spans="1:3" ht="15.75" thickBot="1">
      <c r="A33" s="5">
        <v>35</v>
      </c>
      <c r="B33" s="90">
        <v>0.40200000000000002</v>
      </c>
      <c r="C33" s="93">
        <v>0.56999999999999995</v>
      </c>
    </row>
    <row r="34" spans="1:3" ht="15" customHeight="1">
      <c r="A34" s="132" t="s">
        <v>13</v>
      </c>
      <c r="B34" s="133"/>
      <c r="C34" s="135"/>
    </row>
    <row r="35" spans="1:3">
      <c r="A35" s="4">
        <v>7</v>
      </c>
      <c r="B35" s="76">
        <v>0.96</v>
      </c>
      <c r="C35" s="92">
        <v>1.1819999999999999</v>
      </c>
    </row>
    <row r="36" spans="1:3">
      <c r="A36" s="4">
        <v>10</v>
      </c>
      <c r="B36" s="76">
        <v>0.84000000000000008</v>
      </c>
      <c r="C36" s="92">
        <v>1.0620000000000001</v>
      </c>
    </row>
    <row r="37" spans="1:3">
      <c r="A37" s="4">
        <v>16</v>
      </c>
      <c r="B37" s="76">
        <v>0.75</v>
      </c>
      <c r="C37" s="92">
        <v>0.93600000000000017</v>
      </c>
    </row>
    <row r="38" spans="1:3">
      <c r="A38" s="4">
        <v>20</v>
      </c>
      <c r="B38" s="76">
        <v>0.66600000000000015</v>
      </c>
      <c r="C38" s="92">
        <v>0.87000000000000011</v>
      </c>
    </row>
    <row r="39" spans="1:3">
      <c r="A39" s="4">
        <v>25</v>
      </c>
      <c r="B39" s="76">
        <v>0.58200000000000007</v>
      </c>
      <c r="C39" s="92">
        <v>0.75</v>
      </c>
    </row>
    <row r="40" spans="1:3">
      <c r="A40" s="4">
        <v>30</v>
      </c>
      <c r="B40" s="76">
        <v>0.54600000000000004</v>
      </c>
      <c r="C40" s="92">
        <v>0.74400000000000011</v>
      </c>
    </row>
    <row r="41" spans="1:3" ht="15.75" thickBot="1">
      <c r="A41" s="5">
        <v>35</v>
      </c>
      <c r="B41" s="90">
        <v>0.46200000000000002</v>
      </c>
      <c r="C41" s="93">
        <v>0.68400000000000005</v>
      </c>
    </row>
    <row r="42" spans="1:3" ht="15" customHeight="1">
      <c r="A42" s="132" t="s">
        <v>14</v>
      </c>
      <c r="B42" s="133"/>
      <c r="C42" s="135"/>
    </row>
    <row r="43" spans="1:3">
      <c r="A43" s="4">
        <v>7</v>
      </c>
      <c r="B43" s="76">
        <v>1.02</v>
      </c>
      <c r="C43" s="92">
        <v>1.2959999999999998</v>
      </c>
    </row>
    <row r="44" spans="1:3">
      <c r="A44" s="4">
        <v>10</v>
      </c>
      <c r="B44" s="76">
        <v>0.90000000000000013</v>
      </c>
      <c r="C44" s="92">
        <v>1.1759999999999999</v>
      </c>
    </row>
    <row r="45" spans="1:3">
      <c r="A45" s="4">
        <v>16</v>
      </c>
      <c r="B45" s="76">
        <v>0.81</v>
      </c>
      <c r="C45" s="92">
        <v>1.05</v>
      </c>
    </row>
    <row r="46" spans="1:3">
      <c r="A46" s="4">
        <v>20</v>
      </c>
      <c r="B46" s="76">
        <v>0.7260000000000002</v>
      </c>
      <c r="C46" s="92">
        <v>0.9840000000000001</v>
      </c>
    </row>
    <row r="47" spans="1:3">
      <c r="A47" s="4">
        <v>25</v>
      </c>
      <c r="B47" s="76">
        <v>0.64200000000000013</v>
      </c>
      <c r="C47" s="92">
        <v>0.8640000000000001</v>
      </c>
    </row>
    <row r="48" spans="1:3">
      <c r="A48" s="4">
        <v>30</v>
      </c>
      <c r="B48" s="76">
        <v>0.60600000000000009</v>
      </c>
      <c r="C48" s="92">
        <v>0.8580000000000001</v>
      </c>
    </row>
    <row r="49" spans="1:3" ht="15.75" thickBot="1">
      <c r="A49" s="5">
        <v>35</v>
      </c>
      <c r="B49" s="90">
        <v>0.52200000000000002</v>
      </c>
      <c r="C49" s="93">
        <v>0.79800000000000004</v>
      </c>
    </row>
    <row r="50" spans="1:3" ht="15.75" customHeight="1">
      <c r="A50" s="132" t="s">
        <v>15</v>
      </c>
      <c r="B50" s="133"/>
      <c r="C50" s="135"/>
    </row>
    <row r="51" spans="1:3">
      <c r="A51" s="4">
        <v>7</v>
      </c>
      <c r="B51" s="76">
        <v>1.1400000000000001</v>
      </c>
      <c r="C51" s="92">
        <v>1.524</v>
      </c>
    </row>
    <row r="52" spans="1:3">
      <c r="A52" s="4">
        <v>10</v>
      </c>
      <c r="B52" s="76">
        <v>1.02</v>
      </c>
      <c r="C52" s="92">
        <v>1.4040000000000001</v>
      </c>
    </row>
    <row r="53" spans="1:3">
      <c r="A53" s="4">
        <v>16</v>
      </c>
      <c r="B53" s="76">
        <v>0.93</v>
      </c>
      <c r="C53" s="92">
        <v>1.2780000000000002</v>
      </c>
    </row>
    <row r="54" spans="1:3">
      <c r="A54" s="4">
        <v>20</v>
      </c>
      <c r="B54" s="76">
        <v>0.8460000000000002</v>
      </c>
      <c r="C54" s="92">
        <v>1.2120000000000002</v>
      </c>
    </row>
    <row r="55" spans="1:3">
      <c r="A55" s="4">
        <v>25</v>
      </c>
      <c r="B55" s="76">
        <v>0.76200000000000012</v>
      </c>
      <c r="C55" s="92">
        <v>1.0920000000000001</v>
      </c>
    </row>
    <row r="56" spans="1:3">
      <c r="A56" s="4">
        <v>30</v>
      </c>
      <c r="B56" s="76">
        <v>0.72600000000000009</v>
      </c>
      <c r="C56" s="92">
        <v>1.0860000000000001</v>
      </c>
    </row>
    <row r="57" spans="1:3" ht="15.75" thickBot="1">
      <c r="A57" s="5">
        <v>35</v>
      </c>
      <c r="B57" s="90">
        <v>0.64200000000000002</v>
      </c>
      <c r="C57" s="93">
        <v>1.026</v>
      </c>
    </row>
    <row r="59" spans="1:3">
      <c r="A59" t="s">
        <v>16</v>
      </c>
    </row>
  </sheetData>
  <mergeCells count="18">
    <mergeCell ref="A26:C26"/>
    <mergeCell ref="E26:I26"/>
    <mergeCell ref="A34:C34"/>
    <mergeCell ref="A42:C42"/>
    <mergeCell ref="A50:C50"/>
    <mergeCell ref="E11:I11"/>
    <mergeCell ref="E16:I16"/>
    <mergeCell ref="A18:C18"/>
    <mergeCell ref="E21:I21"/>
    <mergeCell ref="A7:C7"/>
    <mergeCell ref="E7:I7"/>
    <mergeCell ref="A8:A9"/>
    <mergeCell ref="B8:C8"/>
    <mergeCell ref="E8:E10"/>
    <mergeCell ref="F8:I8"/>
    <mergeCell ref="F9:G9"/>
    <mergeCell ref="H9:I9"/>
    <mergeCell ref="A10:C10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V45"/>
  <sheetViews>
    <sheetView workbookViewId="0">
      <selection activeCell="R25" sqref="R25"/>
    </sheetView>
  </sheetViews>
  <sheetFormatPr defaultRowHeight="15"/>
  <cols>
    <col min="2" max="2" width="12" customWidth="1"/>
    <col min="4" max="4" width="14" customWidth="1"/>
    <col min="5" max="5" width="16.140625" customWidth="1"/>
    <col min="7" max="7" width="11.5703125" customWidth="1"/>
  </cols>
  <sheetData>
    <row r="1" spans="1:22">
      <c r="A1" s="8" t="s">
        <v>6</v>
      </c>
      <c r="G1" s="8" t="s">
        <v>6</v>
      </c>
    </row>
    <row r="2" spans="1:22">
      <c r="A2" t="s">
        <v>22</v>
      </c>
      <c r="G2" t="s">
        <v>128</v>
      </c>
      <c r="P2" s="99" t="s">
        <v>402</v>
      </c>
      <c r="Q2" s="100"/>
      <c r="R2" s="100"/>
      <c r="S2" s="100"/>
      <c r="T2" s="100"/>
      <c r="U2" s="100"/>
      <c r="V2" s="100"/>
    </row>
    <row r="3" spans="1:22">
      <c r="A3" t="s">
        <v>23</v>
      </c>
      <c r="G3" t="s">
        <v>127</v>
      </c>
    </row>
    <row r="4" spans="1:22">
      <c r="A4" t="s">
        <v>24</v>
      </c>
      <c r="G4" t="s">
        <v>129</v>
      </c>
    </row>
    <row r="5" spans="1:22" ht="15.75" thickBot="1"/>
    <row r="6" spans="1:22" ht="15.75" thickBot="1">
      <c r="A6" s="151" t="s">
        <v>130</v>
      </c>
      <c r="B6" s="152"/>
      <c r="D6" s="153" t="s">
        <v>131</v>
      </c>
      <c r="E6" s="154"/>
      <c r="G6" s="115" t="s">
        <v>132</v>
      </c>
      <c r="H6" s="115"/>
      <c r="I6" s="115"/>
      <c r="J6" s="115"/>
      <c r="K6" s="115"/>
      <c r="L6" s="115"/>
      <c r="M6" s="115"/>
      <c r="N6" s="115"/>
    </row>
    <row r="7" spans="1:22" ht="60" customHeight="1">
      <c r="A7" s="22" t="s">
        <v>25</v>
      </c>
      <c r="B7" s="23" t="s">
        <v>26</v>
      </c>
      <c r="D7" s="22" t="s">
        <v>27</v>
      </c>
      <c r="E7" s="23" t="s">
        <v>26</v>
      </c>
      <c r="G7" s="147" t="s">
        <v>32</v>
      </c>
      <c r="H7" s="155" t="s">
        <v>34</v>
      </c>
      <c r="I7" s="155"/>
      <c r="J7" s="155"/>
      <c r="K7" s="155"/>
      <c r="L7" s="155"/>
      <c r="M7" s="155"/>
      <c r="N7" s="155"/>
    </row>
    <row r="8" spans="1:22">
      <c r="A8" s="4">
        <v>63</v>
      </c>
      <c r="B8" s="32">
        <v>1.74</v>
      </c>
      <c r="D8" s="4">
        <v>10</v>
      </c>
      <c r="E8" s="32">
        <v>2.4</v>
      </c>
      <c r="G8" s="147"/>
      <c r="H8" s="27">
        <v>4</v>
      </c>
      <c r="I8" s="27">
        <v>8</v>
      </c>
      <c r="J8" s="27">
        <v>12</v>
      </c>
      <c r="K8" s="27">
        <v>16</v>
      </c>
      <c r="L8" s="27">
        <v>20</v>
      </c>
      <c r="M8" s="27">
        <v>25</v>
      </c>
      <c r="N8" s="27">
        <v>30</v>
      </c>
    </row>
    <row r="9" spans="1:22">
      <c r="A9" s="4">
        <v>90</v>
      </c>
      <c r="B9" s="32">
        <v>2.5799999999999996</v>
      </c>
      <c r="D9" s="4">
        <v>16</v>
      </c>
      <c r="E9" s="32">
        <v>3.4200000000000004</v>
      </c>
      <c r="G9" s="7">
        <v>0.1</v>
      </c>
      <c r="H9" s="7">
        <v>0.84</v>
      </c>
      <c r="I9" s="7">
        <v>1.0799999999999998</v>
      </c>
      <c r="J9" s="7">
        <v>1.3199999999999998</v>
      </c>
      <c r="K9" s="7">
        <v>1.68</v>
      </c>
      <c r="L9" s="20">
        <v>1.92</v>
      </c>
      <c r="M9" s="20">
        <v>2.16</v>
      </c>
      <c r="N9" s="20">
        <v>2.5200000000000005</v>
      </c>
    </row>
    <row r="10" spans="1:22">
      <c r="A10" s="4">
        <v>125</v>
      </c>
      <c r="B10" s="32">
        <v>3.48</v>
      </c>
      <c r="D10" s="4">
        <v>22</v>
      </c>
      <c r="E10" s="32">
        <v>4.6199999999999992</v>
      </c>
      <c r="G10" s="7">
        <v>0.14000000000000001</v>
      </c>
      <c r="H10" s="7">
        <v>1.68</v>
      </c>
      <c r="I10" s="7">
        <v>2.04</v>
      </c>
      <c r="J10" s="7">
        <v>2.6999999999999997</v>
      </c>
      <c r="K10" s="7">
        <v>3.2399999999999998</v>
      </c>
      <c r="L10" s="20">
        <v>3.5999999999999996</v>
      </c>
      <c r="M10" s="20">
        <v>4.26</v>
      </c>
      <c r="N10" s="20">
        <v>4.8</v>
      </c>
    </row>
    <row r="11" spans="1:22">
      <c r="A11" s="4">
        <v>160</v>
      </c>
      <c r="B11" s="32">
        <v>4.68</v>
      </c>
      <c r="D11" s="4">
        <v>30</v>
      </c>
      <c r="E11" s="32">
        <v>6.6</v>
      </c>
      <c r="G11" s="7">
        <v>0.18</v>
      </c>
      <c r="H11" s="7">
        <v>1.7999999999999998</v>
      </c>
      <c r="I11" s="7">
        <v>2.2199999999999998</v>
      </c>
      <c r="J11" s="7">
        <v>2.94</v>
      </c>
      <c r="K11" s="7">
        <v>3.54</v>
      </c>
      <c r="L11" s="20">
        <v>3.96</v>
      </c>
      <c r="M11" s="20">
        <v>4.68</v>
      </c>
      <c r="N11" s="20">
        <v>5.2799999999999994</v>
      </c>
    </row>
    <row r="12" spans="1:22" ht="15.75" thickBot="1">
      <c r="A12" s="34">
        <v>200</v>
      </c>
      <c r="B12" s="33">
        <v>6</v>
      </c>
      <c r="D12" s="4">
        <v>40</v>
      </c>
      <c r="E12" s="32">
        <v>7.1999999999999984</v>
      </c>
      <c r="G12" s="7">
        <v>0.22</v>
      </c>
      <c r="H12" s="7">
        <v>2.04</v>
      </c>
      <c r="I12" s="7">
        <v>2.5799999999999996</v>
      </c>
      <c r="J12" s="7">
        <v>3.2399999999999998</v>
      </c>
      <c r="K12" s="7">
        <v>3.96</v>
      </c>
      <c r="L12" s="20">
        <v>4.5</v>
      </c>
      <c r="M12" s="20">
        <v>5.16</v>
      </c>
      <c r="N12" s="20">
        <v>5.8800000000000008</v>
      </c>
    </row>
    <row r="13" spans="1:22">
      <c r="D13" s="35">
        <v>50</v>
      </c>
      <c r="E13" s="32">
        <v>7.8000000000000016</v>
      </c>
      <c r="G13" s="20" t="s">
        <v>33</v>
      </c>
      <c r="H13" s="7">
        <v>2.2799999999999998</v>
      </c>
      <c r="I13" s="7">
        <v>2.88</v>
      </c>
      <c r="J13" s="7">
        <v>3.7199999999999998</v>
      </c>
      <c r="K13" s="7">
        <v>4.8600000000000003</v>
      </c>
      <c r="L13" s="20">
        <v>5.4600000000000009</v>
      </c>
      <c r="M13" s="20">
        <v>6.3000000000000007</v>
      </c>
      <c r="N13" s="20">
        <v>7.4400000000000013</v>
      </c>
    </row>
    <row r="14" spans="1:22">
      <c r="D14" s="35">
        <v>60</v>
      </c>
      <c r="E14" s="32">
        <v>8.4000000000000021</v>
      </c>
      <c r="G14" s="7">
        <v>0.3</v>
      </c>
      <c r="H14" s="7">
        <v>2.5799999999999996</v>
      </c>
      <c r="I14" s="7">
        <v>3.3</v>
      </c>
      <c r="J14" s="7">
        <v>4.26</v>
      </c>
      <c r="K14" s="7">
        <v>5.1000000000000005</v>
      </c>
      <c r="L14" s="20">
        <v>5.82</v>
      </c>
      <c r="M14" s="20">
        <v>6.78</v>
      </c>
      <c r="N14" s="20">
        <v>7.620000000000001</v>
      </c>
    </row>
    <row r="15" spans="1:22">
      <c r="D15" s="35">
        <v>70</v>
      </c>
      <c r="E15" s="32">
        <v>9</v>
      </c>
      <c r="G15" s="7">
        <v>0.4</v>
      </c>
      <c r="H15" s="7">
        <v>3.1199999999999997</v>
      </c>
      <c r="I15" s="7">
        <v>3.96</v>
      </c>
      <c r="J15" s="7">
        <v>5.1000000000000005</v>
      </c>
      <c r="K15" s="7">
        <v>6</v>
      </c>
      <c r="L15" s="20">
        <v>6.84</v>
      </c>
      <c r="M15" s="20">
        <v>7.98</v>
      </c>
      <c r="N15" s="20">
        <v>8.879999999999999</v>
      </c>
    </row>
    <row r="16" spans="1:22" ht="15.75" thickBot="1">
      <c r="D16" s="34">
        <v>80</v>
      </c>
      <c r="E16" s="33">
        <v>9.6</v>
      </c>
      <c r="G16" s="7">
        <v>0.5</v>
      </c>
      <c r="H16" s="7">
        <v>3.54</v>
      </c>
      <c r="I16" s="7">
        <v>4.5599999999999996</v>
      </c>
      <c r="J16" s="7">
        <v>5.76</v>
      </c>
      <c r="K16" s="7">
        <v>6.7799999999999994</v>
      </c>
      <c r="L16" s="7">
        <v>7.9799999999999995</v>
      </c>
      <c r="M16" s="20">
        <v>9.16</v>
      </c>
      <c r="N16" s="20">
        <v>0</v>
      </c>
    </row>
    <row r="17" spans="5:16">
      <c r="G17" s="7">
        <v>0.6</v>
      </c>
      <c r="H17" s="7">
        <v>3.96</v>
      </c>
      <c r="I17" s="7">
        <v>5.1000000000000005</v>
      </c>
      <c r="J17" s="7">
        <v>6.3</v>
      </c>
      <c r="K17" s="7">
        <v>7.44</v>
      </c>
      <c r="L17" s="7">
        <v>8.64</v>
      </c>
      <c r="M17" s="20">
        <v>0</v>
      </c>
      <c r="N17" s="20">
        <v>0</v>
      </c>
    </row>
    <row r="18" spans="5:16">
      <c r="G18" s="7">
        <v>0.8</v>
      </c>
      <c r="H18" s="7">
        <v>4.8600000000000003</v>
      </c>
      <c r="I18" s="7">
        <v>6</v>
      </c>
      <c r="J18" s="7">
        <v>7.14</v>
      </c>
      <c r="K18" s="7">
        <v>8.2799999999999994</v>
      </c>
      <c r="L18" s="7">
        <v>0</v>
      </c>
      <c r="M18" s="7">
        <v>0</v>
      </c>
      <c r="N18" s="7">
        <v>0</v>
      </c>
    </row>
    <row r="19" spans="5:16">
      <c r="G19" s="7">
        <v>1</v>
      </c>
      <c r="H19" s="7">
        <v>5.52</v>
      </c>
      <c r="I19" s="7">
        <v>6.6</v>
      </c>
      <c r="J19" s="7">
        <v>7.68</v>
      </c>
      <c r="K19" s="7">
        <v>0</v>
      </c>
      <c r="L19" s="7">
        <v>0</v>
      </c>
      <c r="M19" s="7">
        <v>0</v>
      </c>
      <c r="N19" s="7">
        <v>0</v>
      </c>
    </row>
    <row r="21" spans="5:16">
      <c r="E21" s="30"/>
      <c r="G21" t="s">
        <v>36</v>
      </c>
    </row>
    <row r="22" spans="5:16">
      <c r="E22" s="30"/>
      <c r="G22" t="s">
        <v>35</v>
      </c>
    </row>
    <row r="23" spans="5:16">
      <c r="E23" s="30"/>
    </row>
    <row r="24" spans="5:16">
      <c r="E24" s="30"/>
    </row>
    <row r="25" spans="5:16" ht="23.25">
      <c r="E25" s="30"/>
      <c r="G25" s="97" t="s">
        <v>313</v>
      </c>
      <c r="H25" s="97"/>
      <c r="I25" s="97"/>
      <c r="J25" s="97"/>
      <c r="K25" s="98"/>
      <c r="L25" s="98"/>
      <c r="P25" s="100" t="s">
        <v>407</v>
      </c>
    </row>
    <row r="26" spans="5:16" ht="14.25" customHeight="1">
      <c r="E26" s="30"/>
      <c r="G26" s="62"/>
      <c r="H26" s="62"/>
      <c r="I26" s="62"/>
      <c r="J26" s="62"/>
    </row>
    <row r="27" spans="5:16" ht="14.25" customHeight="1">
      <c r="E27" s="30"/>
      <c r="G27" s="8" t="s">
        <v>6</v>
      </c>
      <c r="H27" s="62"/>
      <c r="I27" s="62"/>
      <c r="J27" s="62"/>
    </row>
    <row r="28" spans="5:16" ht="14.25" customHeight="1">
      <c r="E28" s="30"/>
      <c r="G28" t="s">
        <v>314</v>
      </c>
      <c r="H28" s="62"/>
      <c r="I28" s="62"/>
      <c r="J28" s="62"/>
    </row>
    <row r="29" spans="5:16" ht="14.25" customHeight="1">
      <c r="E29" s="30"/>
      <c r="G29" t="s">
        <v>315</v>
      </c>
      <c r="H29" s="62"/>
      <c r="I29" s="62"/>
      <c r="J29" s="62"/>
    </row>
    <row r="30" spans="5:16" ht="14.25" customHeight="1">
      <c r="E30" s="30"/>
      <c r="G30" t="s">
        <v>316</v>
      </c>
      <c r="H30" s="62"/>
      <c r="I30" s="62"/>
      <c r="J30" s="62"/>
    </row>
    <row r="31" spans="5:16" ht="14.25" customHeight="1">
      <c r="E31" s="30"/>
      <c r="G31" t="s">
        <v>317</v>
      </c>
      <c r="H31" s="62"/>
      <c r="I31" s="62"/>
      <c r="J31" s="62"/>
    </row>
    <row r="32" spans="5:16" ht="14.25" customHeight="1">
      <c r="E32" s="30"/>
      <c r="G32" t="s">
        <v>318</v>
      </c>
      <c r="H32" s="62"/>
      <c r="I32" s="62"/>
      <c r="J32" s="62"/>
    </row>
    <row r="33" spans="5:16" ht="14.25" customHeight="1">
      <c r="E33" s="30"/>
      <c r="G33" t="s">
        <v>319</v>
      </c>
      <c r="H33" s="62"/>
      <c r="I33" s="62"/>
      <c r="J33" s="62"/>
    </row>
    <row r="34" spans="5:16" ht="14.25" customHeight="1">
      <c r="E34" s="30"/>
      <c r="G34" t="s">
        <v>320</v>
      </c>
      <c r="H34" s="62"/>
      <c r="I34" s="62"/>
      <c r="J34" s="62"/>
    </row>
    <row r="35" spans="5:16" ht="14.25" customHeight="1">
      <c r="E35" s="30"/>
      <c r="G35" t="s">
        <v>321</v>
      </c>
    </row>
    <row r="36" spans="5:16">
      <c r="E36" s="30"/>
      <c r="G36" s="148" t="s">
        <v>132</v>
      </c>
      <c r="H36" s="149"/>
      <c r="I36" s="149"/>
      <c r="J36" s="149"/>
      <c r="K36" s="149"/>
      <c r="L36" s="149"/>
      <c r="M36" s="149"/>
      <c r="N36" s="149"/>
      <c r="O36" s="149"/>
      <c r="P36" s="150"/>
    </row>
    <row r="37" spans="5:16">
      <c r="E37" s="30"/>
      <c r="G37" s="147" t="s">
        <v>32</v>
      </c>
      <c r="H37" s="120" t="s">
        <v>34</v>
      </c>
      <c r="I37" s="121"/>
      <c r="J37" s="121"/>
      <c r="K37" s="121"/>
      <c r="L37" s="121"/>
      <c r="M37" s="121"/>
      <c r="N37" s="121"/>
      <c r="O37" s="121"/>
      <c r="P37" s="122"/>
    </row>
    <row r="38" spans="5:16" ht="31.5" customHeight="1">
      <c r="E38" s="30"/>
      <c r="G38" s="147"/>
      <c r="H38" s="27">
        <v>4</v>
      </c>
      <c r="I38" s="27">
        <v>8</v>
      </c>
      <c r="J38" s="27">
        <v>12</v>
      </c>
      <c r="K38" s="27">
        <v>16</v>
      </c>
      <c r="L38" s="27">
        <v>20</v>
      </c>
      <c r="M38" s="27">
        <v>25</v>
      </c>
      <c r="N38" s="27">
        <v>30</v>
      </c>
      <c r="O38" s="27">
        <v>40</v>
      </c>
      <c r="P38" s="27">
        <v>50</v>
      </c>
    </row>
    <row r="39" spans="5:16" ht="15.75" customHeight="1">
      <c r="E39" s="30"/>
      <c r="G39" s="63">
        <v>1</v>
      </c>
      <c r="H39" s="64">
        <f>I39/1.3</f>
        <v>10.975263687295248</v>
      </c>
      <c r="I39" s="64">
        <f>J39/1.3</f>
        <v>14.267842793483823</v>
      </c>
      <c r="J39" s="64">
        <f>K39/1.2</f>
        <v>18.548195631528969</v>
      </c>
      <c r="K39" s="65">
        <f>L39/1.2</f>
        <v>22.257834757834761</v>
      </c>
      <c r="L39" s="65">
        <f>M39/1.2</f>
        <v>26.70940170940171</v>
      </c>
      <c r="M39" s="65">
        <f>N39/1.2</f>
        <v>32.051282051282051</v>
      </c>
      <c r="N39" s="65">
        <f>O39/1.3</f>
        <v>38.46153846153846</v>
      </c>
      <c r="O39" s="65">
        <f>P39/1.2</f>
        <v>50</v>
      </c>
      <c r="P39" s="65">
        <v>60</v>
      </c>
    </row>
    <row r="40" spans="5:16">
      <c r="G40" s="7">
        <v>2</v>
      </c>
      <c r="H40" s="64">
        <f t="shared" ref="H40:H45" si="0">I40/1.3</f>
        <v>21.950527374590497</v>
      </c>
      <c r="I40" s="64">
        <f t="shared" ref="I40:I45" si="1">J40/1.3</f>
        <v>28.535685586967645</v>
      </c>
      <c r="J40" s="64">
        <f t="shared" ref="J40:J45" si="2">K40/1.2</f>
        <v>37.096391263057939</v>
      </c>
      <c r="K40" s="65">
        <f t="shared" ref="K40:K45" si="3">L40/1.2</f>
        <v>44.515669515669522</v>
      </c>
      <c r="L40" s="65">
        <f t="shared" ref="L40:L45" si="4">M40/1.2</f>
        <v>53.418803418803421</v>
      </c>
      <c r="M40" s="65">
        <f t="shared" ref="M40:M45" si="5">N40/1.2</f>
        <v>64.102564102564102</v>
      </c>
      <c r="N40" s="65">
        <f t="shared" ref="N40:N45" si="6">O40/1.3</f>
        <v>76.92307692307692</v>
      </c>
      <c r="O40" s="65">
        <f t="shared" ref="O40:O45" si="7">P40/1.2</f>
        <v>100</v>
      </c>
      <c r="P40" s="60">
        <v>120</v>
      </c>
    </row>
    <row r="41" spans="5:16">
      <c r="G41" s="7">
        <v>3</v>
      </c>
      <c r="H41" s="64">
        <f t="shared" si="0"/>
        <v>32.925791061885747</v>
      </c>
      <c r="I41" s="64">
        <f t="shared" si="1"/>
        <v>42.803528380451468</v>
      </c>
      <c r="J41" s="64">
        <f t="shared" si="2"/>
        <v>55.644586894586908</v>
      </c>
      <c r="K41" s="65">
        <f t="shared" si="3"/>
        <v>66.773504273504287</v>
      </c>
      <c r="L41" s="65">
        <f t="shared" si="4"/>
        <v>80.128205128205138</v>
      </c>
      <c r="M41" s="65">
        <f t="shared" si="5"/>
        <v>96.15384615384616</v>
      </c>
      <c r="N41" s="65">
        <f t="shared" si="6"/>
        <v>115.38461538461539</v>
      </c>
      <c r="O41" s="65">
        <f t="shared" si="7"/>
        <v>150</v>
      </c>
      <c r="P41" s="60">
        <v>180</v>
      </c>
    </row>
    <row r="42" spans="5:16">
      <c r="G42" s="7">
        <v>6</v>
      </c>
      <c r="H42" s="64">
        <f t="shared" si="0"/>
        <v>43.901054749180993</v>
      </c>
      <c r="I42" s="64">
        <f t="shared" si="1"/>
        <v>57.07137117393529</v>
      </c>
      <c r="J42" s="64">
        <f t="shared" si="2"/>
        <v>74.192782526115877</v>
      </c>
      <c r="K42" s="65">
        <f t="shared" si="3"/>
        <v>89.031339031339044</v>
      </c>
      <c r="L42" s="65">
        <f t="shared" si="4"/>
        <v>106.83760683760684</v>
      </c>
      <c r="M42" s="65">
        <f t="shared" si="5"/>
        <v>128.2051282051282</v>
      </c>
      <c r="N42" s="65">
        <f t="shared" si="6"/>
        <v>153.84615384615384</v>
      </c>
      <c r="O42" s="65">
        <f t="shared" si="7"/>
        <v>200</v>
      </c>
      <c r="P42" s="60">
        <v>240</v>
      </c>
    </row>
    <row r="43" spans="5:16">
      <c r="G43" s="7">
        <v>9</v>
      </c>
      <c r="H43" s="64">
        <f t="shared" si="0"/>
        <v>65.851582123771493</v>
      </c>
      <c r="I43" s="64">
        <f t="shared" si="1"/>
        <v>85.607056760902935</v>
      </c>
      <c r="J43" s="64">
        <f t="shared" si="2"/>
        <v>111.28917378917382</v>
      </c>
      <c r="K43" s="65">
        <f t="shared" si="3"/>
        <v>133.54700854700857</v>
      </c>
      <c r="L43" s="65">
        <f t="shared" si="4"/>
        <v>160.25641025641028</v>
      </c>
      <c r="M43" s="65">
        <f t="shared" si="5"/>
        <v>192.30769230769232</v>
      </c>
      <c r="N43" s="65">
        <f t="shared" si="6"/>
        <v>230.76923076923077</v>
      </c>
      <c r="O43" s="65">
        <f t="shared" si="7"/>
        <v>300</v>
      </c>
      <c r="P43" s="60">
        <v>360</v>
      </c>
    </row>
    <row r="44" spans="5:16">
      <c r="G44" s="20">
        <v>12</v>
      </c>
      <c r="H44" s="64">
        <f t="shared" si="0"/>
        <v>72.436740336148631</v>
      </c>
      <c r="I44" s="64">
        <f t="shared" si="1"/>
        <v>94.167762436993215</v>
      </c>
      <c r="J44" s="64">
        <f t="shared" si="2"/>
        <v>122.41809116809118</v>
      </c>
      <c r="K44" s="65">
        <f t="shared" si="3"/>
        <v>146.90170940170941</v>
      </c>
      <c r="L44" s="65">
        <f t="shared" si="4"/>
        <v>176.2820512820513</v>
      </c>
      <c r="M44" s="65">
        <f t="shared" si="5"/>
        <v>211.53846153846155</v>
      </c>
      <c r="N44" s="65">
        <f t="shared" si="6"/>
        <v>253.84615384615384</v>
      </c>
      <c r="O44" s="65">
        <v>330</v>
      </c>
      <c r="P44" s="60">
        <v>400</v>
      </c>
    </row>
    <row r="45" spans="5:16">
      <c r="G45" s="7">
        <v>18</v>
      </c>
      <c r="H45" s="64">
        <f t="shared" si="0"/>
        <v>87.802109498361986</v>
      </c>
      <c r="I45" s="64">
        <f t="shared" si="1"/>
        <v>114.14274234787058</v>
      </c>
      <c r="J45" s="64">
        <f t="shared" si="2"/>
        <v>148.38556505223175</v>
      </c>
      <c r="K45" s="65">
        <f t="shared" si="3"/>
        <v>178.06267806267809</v>
      </c>
      <c r="L45" s="65">
        <f t="shared" si="4"/>
        <v>213.67521367521368</v>
      </c>
      <c r="M45" s="65">
        <f t="shared" si="5"/>
        <v>256.41025641025641</v>
      </c>
      <c r="N45" s="65">
        <f t="shared" si="6"/>
        <v>307.69230769230768</v>
      </c>
      <c r="O45" s="65">
        <f t="shared" si="7"/>
        <v>400</v>
      </c>
      <c r="P45" s="60">
        <v>480</v>
      </c>
    </row>
  </sheetData>
  <mergeCells count="8">
    <mergeCell ref="G37:G38"/>
    <mergeCell ref="G36:P36"/>
    <mergeCell ref="H37:P37"/>
    <mergeCell ref="A6:B6"/>
    <mergeCell ref="D6:E6"/>
    <mergeCell ref="G7:G8"/>
    <mergeCell ref="H7:N7"/>
    <mergeCell ref="G6:N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R27" sqref="R27"/>
    </sheetView>
  </sheetViews>
  <sheetFormatPr defaultRowHeight="15"/>
  <cols>
    <col min="1" max="1" width="13.140625" customWidth="1"/>
    <col min="2" max="2" width="15.5703125" customWidth="1"/>
  </cols>
  <sheetData>
    <row r="1" spans="1:14">
      <c r="A1" s="8" t="s">
        <v>6</v>
      </c>
    </row>
    <row r="2" spans="1:14">
      <c r="A2" t="s">
        <v>124</v>
      </c>
      <c r="H2" s="99" t="s">
        <v>404</v>
      </c>
      <c r="I2" s="100"/>
      <c r="J2" s="100"/>
      <c r="K2" s="100"/>
      <c r="L2" s="100"/>
      <c r="M2" s="100"/>
      <c r="N2" s="100"/>
    </row>
    <row r="3" spans="1:14">
      <c r="A3" s="21" t="s">
        <v>121</v>
      </c>
    </row>
    <row r="4" spans="1:14">
      <c r="A4" t="s">
        <v>123</v>
      </c>
    </row>
    <row r="5" spans="1:14">
      <c r="A5" t="s">
        <v>122</v>
      </c>
    </row>
    <row r="7" spans="1:14">
      <c r="A7" s="115" t="s">
        <v>62</v>
      </c>
      <c r="B7" s="115"/>
    </row>
    <row r="8" spans="1:14" ht="30">
      <c r="A8" s="12" t="s">
        <v>7</v>
      </c>
      <c r="B8" s="12" t="s">
        <v>141</v>
      </c>
    </row>
    <row r="9" spans="1:14">
      <c r="A9" s="3"/>
      <c r="B9" s="3"/>
    </row>
    <row r="10" spans="1:14">
      <c r="A10" s="3">
        <v>6</v>
      </c>
      <c r="B10" s="76">
        <v>0.89999999999999991</v>
      </c>
    </row>
    <row r="11" spans="1:14">
      <c r="A11" s="3">
        <v>8</v>
      </c>
      <c r="B11" s="76">
        <v>1.02</v>
      </c>
    </row>
    <row r="12" spans="1:14">
      <c r="A12" s="3">
        <v>10</v>
      </c>
      <c r="B12" s="76">
        <v>1.2</v>
      </c>
    </row>
    <row r="13" spans="1:14">
      <c r="A13" s="3">
        <v>12</v>
      </c>
      <c r="B13" s="76">
        <v>1.3199999999999998</v>
      </c>
    </row>
    <row r="14" spans="1:14">
      <c r="A14" s="3">
        <v>16</v>
      </c>
      <c r="B14" s="76">
        <v>1.5599999999999998</v>
      </c>
    </row>
    <row r="15" spans="1:14">
      <c r="A15" s="3">
        <v>20</v>
      </c>
      <c r="B15" s="76">
        <v>1.86</v>
      </c>
    </row>
    <row r="16" spans="1:14">
      <c r="A16" s="3">
        <v>25</v>
      </c>
      <c r="B16" s="76">
        <v>2.2199999999999998</v>
      </c>
    </row>
    <row r="17" spans="1:2">
      <c r="A17" s="3">
        <v>30</v>
      </c>
      <c r="B17" s="76">
        <v>3</v>
      </c>
    </row>
    <row r="18" spans="1:2">
      <c r="A18" s="3">
        <v>40</v>
      </c>
      <c r="B18" s="76">
        <v>4.8</v>
      </c>
    </row>
    <row r="19" spans="1:2">
      <c r="A19" s="3">
        <v>50</v>
      </c>
      <c r="B19" s="76">
        <v>5.3999999999999995</v>
      </c>
    </row>
    <row r="20" spans="1:2">
      <c r="A20" s="3">
        <v>60</v>
      </c>
      <c r="B20" s="76">
        <v>6</v>
      </c>
    </row>
    <row r="21" spans="1:2">
      <c r="A21" s="3">
        <v>80</v>
      </c>
      <c r="B21" s="76">
        <v>9</v>
      </c>
    </row>
  </sheetData>
  <mergeCells count="1">
    <mergeCell ref="A7:B7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U63"/>
  <sheetViews>
    <sheetView workbookViewId="0">
      <selection activeCell="L2" sqref="L2:R2"/>
    </sheetView>
  </sheetViews>
  <sheetFormatPr defaultRowHeight="15"/>
  <sheetData>
    <row r="1" spans="1:21">
      <c r="A1" t="s">
        <v>37</v>
      </c>
    </row>
    <row r="2" spans="1:21">
      <c r="A2" t="s">
        <v>6</v>
      </c>
      <c r="L2" s="99" t="s">
        <v>403</v>
      </c>
      <c r="M2" s="100"/>
      <c r="N2" s="100"/>
      <c r="O2" s="100"/>
      <c r="P2" s="100"/>
      <c r="Q2" s="100"/>
      <c r="R2" s="100"/>
    </row>
    <row r="3" spans="1:21">
      <c r="A3" t="s">
        <v>38</v>
      </c>
    </row>
    <row r="4" spans="1:21">
      <c r="A4" t="s">
        <v>39</v>
      </c>
    </row>
    <row r="5" spans="1:21">
      <c r="A5" t="s">
        <v>40</v>
      </c>
    </row>
    <row r="6" spans="1:21">
      <c r="A6" t="s">
        <v>41</v>
      </c>
    </row>
    <row r="7" spans="1:21">
      <c r="A7" t="s">
        <v>42</v>
      </c>
    </row>
    <row r="8" spans="1:21">
      <c r="A8" t="s">
        <v>43</v>
      </c>
    </row>
    <row r="10" spans="1:21">
      <c r="A10" t="s">
        <v>44</v>
      </c>
    </row>
    <row r="11" spans="1:21">
      <c r="A11" t="s">
        <v>45</v>
      </c>
      <c r="C11" t="s">
        <v>46</v>
      </c>
    </row>
    <row r="12" spans="1:21">
      <c r="A12" t="s">
        <v>47</v>
      </c>
      <c r="C12" t="s">
        <v>48</v>
      </c>
    </row>
    <row r="13" spans="1:21">
      <c r="A13" t="s">
        <v>49</v>
      </c>
      <c r="C13" t="s">
        <v>50</v>
      </c>
    </row>
    <row r="14" spans="1:21">
      <c r="A14" t="s">
        <v>51</v>
      </c>
      <c r="C14" t="s">
        <v>52</v>
      </c>
    </row>
    <row r="16" spans="1:21">
      <c r="A16" s="115" t="s">
        <v>133</v>
      </c>
      <c r="B16" s="115"/>
      <c r="C16" s="115"/>
      <c r="D16" s="115"/>
      <c r="E16" s="115"/>
      <c r="F16" s="115"/>
      <c r="G16" s="115"/>
      <c r="H16" s="115"/>
      <c r="I16" s="115"/>
      <c r="J16" s="115"/>
      <c r="L16" s="115" t="s">
        <v>134</v>
      </c>
      <c r="M16" s="115"/>
      <c r="N16" s="115"/>
      <c r="O16" s="115"/>
      <c r="P16" s="115"/>
      <c r="Q16" s="115"/>
      <c r="R16" s="115"/>
      <c r="S16" s="115"/>
      <c r="T16" s="115"/>
      <c r="U16" s="115"/>
    </row>
    <row r="17" spans="1:21" ht="45" customHeight="1">
      <c r="A17" s="156" t="s">
        <v>53</v>
      </c>
      <c r="B17" s="156" t="s">
        <v>54</v>
      </c>
      <c r="C17" s="156"/>
      <c r="D17" s="156"/>
      <c r="E17" s="156"/>
      <c r="F17" s="156"/>
      <c r="G17" s="156"/>
      <c r="H17" s="156"/>
      <c r="I17" s="156"/>
      <c r="J17" s="156"/>
      <c r="L17" s="156" t="s">
        <v>53</v>
      </c>
      <c r="M17" s="156" t="s">
        <v>54</v>
      </c>
      <c r="N17" s="156"/>
      <c r="O17" s="156"/>
      <c r="P17" s="156"/>
      <c r="Q17" s="156"/>
      <c r="R17" s="156"/>
      <c r="S17" s="156"/>
      <c r="T17" s="156"/>
      <c r="U17" s="156"/>
    </row>
    <row r="18" spans="1:21">
      <c r="A18" s="156"/>
      <c r="B18" s="3">
        <v>0.5</v>
      </c>
      <c r="C18" s="3">
        <v>1</v>
      </c>
      <c r="D18" s="3">
        <v>1.5</v>
      </c>
      <c r="E18" s="3">
        <v>2</v>
      </c>
      <c r="F18" s="3">
        <v>2.5</v>
      </c>
      <c r="G18" s="3">
        <v>3</v>
      </c>
      <c r="H18" s="3">
        <v>4</v>
      </c>
      <c r="I18" s="3">
        <v>5</v>
      </c>
      <c r="J18" s="3">
        <v>6</v>
      </c>
      <c r="L18" s="156"/>
      <c r="M18" s="3">
        <v>0.5</v>
      </c>
      <c r="N18" s="3">
        <v>1</v>
      </c>
      <c r="O18" s="3">
        <v>1.5</v>
      </c>
      <c r="P18" s="3">
        <v>2</v>
      </c>
      <c r="Q18" s="3">
        <v>2.5</v>
      </c>
      <c r="R18" s="3">
        <v>3</v>
      </c>
      <c r="S18" s="3">
        <v>4</v>
      </c>
      <c r="T18" s="3">
        <v>5</v>
      </c>
      <c r="U18" s="3">
        <v>6</v>
      </c>
    </row>
    <row r="19" spans="1:21">
      <c r="A19" s="3">
        <v>20</v>
      </c>
      <c r="B19" s="3">
        <v>3.1</v>
      </c>
      <c r="C19" s="3">
        <v>4.2</v>
      </c>
      <c r="D19" s="3">
        <v>5.6</v>
      </c>
      <c r="E19" s="3">
        <v>7</v>
      </c>
      <c r="F19" s="3">
        <v>8.5</v>
      </c>
      <c r="G19" s="3">
        <v>9.8000000000000007</v>
      </c>
      <c r="H19" s="3">
        <v>12.5</v>
      </c>
      <c r="I19" s="3"/>
      <c r="J19" s="3"/>
      <c r="L19" s="3">
        <v>20</v>
      </c>
      <c r="M19" s="3">
        <v>4.0999999999999996</v>
      </c>
      <c r="N19" s="3">
        <v>5.4</v>
      </c>
      <c r="O19" s="3">
        <v>7.3</v>
      </c>
      <c r="P19" s="3">
        <v>9.1</v>
      </c>
      <c r="Q19" s="3">
        <v>11</v>
      </c>
      <c r="R19" s="3">
        <v>12.5</v>
      </c>
      <c r="S19" s="3">
        <v>16</v>
      </c>
      <c r="T19" s="3"/>
      <c r="U19" s="3"/>
    </row>
    <row r="20" spans="1:21">
      <c r="A20" s="3">
        <v>40</v>
      </c>
      <c r="B20" s="3">
        <v>3.7</v>
      </c>
      <c r="C20" s="3">
        <v>4.7</v>
      </c>
      <c r="D20" s="3">
        <v>6.2</v>
      </c>
      <c r="E20" s="3">
        <v>7.7</v>
      </c>
      <c r="F20" s="3">
        <v>9.1</v>
      </c>
      <c r="G20" s="3">
        <v>10.5</v>
      </c>
      <c r="H20" s="3">
        <v>13</v>
      </c>
      <c r="I20" s="3">
        <v>15.5</v>
      </c>
      <c r="J20" s="3"/>
      <c r="L20" s="3">
        <v>40</v>
      </c>
      <c r="M20" s="3">
        <v>4.8</v>
      </c>
      <c r="N20" s="3">
        <v>6.1</v>
      </c>
      <c r="O20" s="3">
        <v>8</v>
      </c>
      <c r="P20" s="3">
        <v>9.9</v>
      </c>
      <c r="Q20" s="3">
        <v>11.5</v>
      </c>
      <c r="R20" s="3">
        <v>13</v>
      </c>
      <c r="S20" s="3">
        <v>16.5</v>
      </c>
      <c r="T20" s="3"/>
      <c r="U20" s="3"/>
    </row>
    <row r="21" spans="1:21">
      <c r="A21" s="3">
        <v>60</v>
      </c>
      <c r="B21" s="3">
        <v>4.2</v>
      </c>
      <c r="C21" s="3">
        <v>5.3</v>
      </c>
      <c r="D21" s="3">
        <v>6.8</v>
      </c>
      <c r="E21" s="3">
        <v>8.3000000000000007</v>
      </c>
      <c r="F21" s="3">
        <v>9.6</v>
      </c>
      <c r="G21" s="3">
        <v>11</v>
      </c>
      <c r="H21" s="3">
        <v>13.5</v>
      </c>
      <c r="I21" s="3">
        <v>16</v>
      </c>
      <c r="J21" s="3">
        <v>18.5</v>
      </c>
      <c r="L21" s="3">
        <v>60</v>
      </c>
      <c r="M21" s="3">
        <v>5.5</v>
      </c>
      <c r="N21" s="3">
        <v>6.9</v>
      </c>
      <c r="O21" s="3">
        <v>8.8000000000000007</v>
      </c>
      <c r="P21" s="3">
        <v>11</v>
      </c>
      <c r="Q21" s="3">
        <v>12.5</v>
      </c>
      <c r="R21" s="3">
        <v>14</v>
      </c>
      <c r="S21" s="3">
        <v>17</v>
      </c>
      <c r="T21" s="3">
        <v>21.5</v>
      </c>
      <c r="U21" s="3">
        <v>25.5</v>
      </c>
    </row>
    <row r="22" spans="1:21">
      <c r="A22" s="3">
        <v>80</v>
      </c>
      <c r="B22" s="3"/>
      <c r="C22" s="3">
        <v>6</v>
      </c>
      <c r="D22" s="3">
        <v>7.5</v>
      </c>
      <c r="E22" s="3">
        <v>8.8000000000000007</v>
      </c>
      <c r="F22" s="3">
        <v>10.5</v>
      </c>
      <c r="G22" s="3">
        <v>12</v>
      </c>
      <c r="H22" s="3">
        <v>14</v>
      </c>
      <c r="I22" s="3">
        <v>16.5</v>
      </c>
      <c r="J22" s="3">
        <v>19</v>
      </c>
      <c r="L22" s="3">
        <v>80</v>
      </c>
      <c r="M22" s="3">
        <v>6.5</v>
      </c>
      <c r="N22" s="3">
        <v>7.7</v>
      </c>
      <c r="O22" s="3">
        <v>9.9</v>
      </c>
      <c r="P22" s="3">
        <v>11.5</v>
      </c>
      <c r="Q22" s="3">
        <v>13</v>
      </c>
      <c r="R22" s="3">
        <v>15</v>
      </c>
      <c r="S22" s="3">
        <v>18</v>
      </c>
      <c r="T22" s="3">
        <v>21.5</v>
      </c>
      <c r="U22" s="3">
        <v>26</v>
      </c>
    </row>
    <row r="23" spans="1:21">
      <c r="A23" s="3">
        <v>120</v>
      </c>
      <c r="B23" s="3"/>
      <c r="C23" s="3">
        <v>7</v>
      </c>
      <c r="D23" s="3">
        <v>8.4</v>
      </c>
      <c r="E23" s="3">
        <v>9.8000000000000007</v>
      </c>
      <c r="F23" s="3">
        <v>11.5</v>
      </c>
      <c r="G23" s="3">
        <v>13</v>
      </c>
      <c r="H23" s="3">
        <v>15</v>
      </c>
      <c r="I23" s="3">
        <v>17.5</v>
      </c>
      <c r="J23" s="3">
        <v>20</v>
      </c>
      <c r="L23" s="3">
        <v>120</v>
      </c>
      <c r="M23" s="3">
        <v>7.7</v>
      </c>
      <c r="N23" s="3">
        <v>9.1</v>
      </c>
      <c r="O23" s="3">
        <v>11</v>
      </c>
      <c r="P23" s="3">
        <v>12.5</v>
      </c>
      <c r="Q23" s="3">
        <v>14.5</v>
      </c>
      <c r="R23" s="3">
        <v>16.5</v>
      </c>
      <c r="S23" s="3">
        <v>19</v>
      </c>
      <c r="T23" s="3">
        <v>22.5</v>
      </c>
      <c r="U23" s="3">
        <v>27</v>
      </c>
    </row>
    <row r="25" spans="1:21">
      <c r="A25" t="s">
        <v>55</v>
      </c>
      <c r="L25" t="s">
        <v>56</v>
      </c>
    </row>
    <row r="29" spans="1:21">
      <c r="A29" s="115" t="s">
        <v>135</v>
      </c>
      <c r="B29" s="115"/>
      <c r="C29" s="115"/>
      <c r="D29" s="115"/>
      <c r="E29" s="115"/>
      <c r="F29" s="115"/>
      <c r="H29" s="115" t="s">
        <v>136</v>
      </c>
      <c r="I29" s="115"/>
      <c r="J29" s="115"/>
      <c r="K29" s="115"/>
      <c r="L29" s="115"/>
      <c r="M29" s="115"/>
    </row>
    <row r="30" spans="1:21" ht="15" customHeight="1">
      <c r="A30" s="156" t="s">
        <v>53</v>
      </c>
      <c r="B30" s="156" t="s">
        <v>54</v>
      </c>
      <c r="C30" s="156"/>
      <c r="D30" s="156"/>
      <c r="E30" s="156"/>
      <c r="F30" s="156"/>
      <c r="H30" s="156" t="s">
        <v>53</v>
      </c>
      <c r="I30" s="156" t="s">
        <v>54</v>
      </c>
      <c r="J30" s="156"/>
      <c r="K30" s="156"/>
      <c r="L30" s="156"/>
      <c r="M30" s="156"/>
    </row>
    <row r="31" spans="1:21">
      <c r="A31" s="156"/>
      <c r="B31" s="3">
        <v>1</v>
      </c>
      <c r="C31" s="3">
        <v>1.5</v>
      </c>
      <c r="D31" s="3">
        <v>2</v>
      </c>
      <c r="E31" s="3">
        <v>2.5</v>
      </c>
      <c r="F31" s="3">
        <v>3</v>
      </c>
      <c r="H31" s="156"/>
      <c r="I31" s="3">
        <v>1</v>
      </c>
      <c r="J31" s="3">
        <v>1.5</v>
      </c>
      <c r="K31" s="3">
        <v>2</v>
      </c>
      <c r="L31" s="3">
        <v>2.5</v>
      </c>
      <c r="M31" s="3">
        <v>3</v>
      </c>
    </row>
    <row r="32" spans="1:21">
      <c r="A32" s="3">
        <v>60</v>
      </c>
      <c r="B32" s="3">
        <v>4.5999999999999996</v>
      </c>
      <c r="C32" s="3">
        <v>5.8</v>
      </c>
      <c r="D32" s="3">
        <v>7.1</v>
      </c>
      <c r="E32" s="3">
        <v>8.4</v>
      </c>
      <c r="F32" s="3">
        <v>9.4</v>
      </c>
      <c r="H32" s="3">
        <v>20</v>
      </c>
      <c r="I32" s="3">
        <v>4.2</v>
      </c>
      <c r="J32" s="3">
        <v>6.3</v>
      </c>
      <c r="K32" s="3">
        <v>8.4</v>
      </c>
      <c r="L32" s="3">
        <v>10.5</v>
      </c>
      <c r="M32" s="3">
        <v>12.5</v>
      </c>
    </row>
    <row r="33" spans="1:19">
      <c r="A33" s="3">
        <v>80</v>
      </c>
      <c r="B33" s="3">
        <v>5.0999999999999996</v>
      </c>
      <c r="C33" s="3">
        <v>6.4</v>
      </c>
      <c r="D33" s="3">
        <v>7.7</v>
      </c>
      <c r="E33" s="3">
        <v>8.9</v>
      </c>
      <c r="F33" s="3">
        <v>10.5</v>
      </c>
      <c r="H33" s="3">
        <v>40</v>
      </c>
      <c r="I33" s="3">
        <v>4.8</v>
      </c>
      <c r="J33" s="3">
        <v>7.1</v>
      </c>
      <c r="K33" s="3">
        <v>9.5</v>
      </c>
      <c r="L33" s="3">
        <v>12</v>
      </c>
      <c r="M33" s="3">
        <v>14.5</v>
      </c>
    </row>
    <row r="34" spans="1:19">
      <c r="A34" s="3">
        <v>120</v>
      </c>
      <c r="B34" s="3">
        <v>5.5</v>
      </c>
      <c r="C34" s="3">
        <v>6.8</v>
      </c>
      <c r="D34" s="3">
        <v>8.1</v>
      </c>
      <c r="E34" s="3">
        <v>9.4</v>
      </c>
      <c r="F34" s="3">
        <v>11</v>
      </c>
    </row>
    <row r="35" spans="1:19">
      <c r="H35" t="s">
        <v>57</v>
      </c>
    </row>
    <row r="38" spans="1:19">
      <c r="A38" s="148" t="s">
        <v>137</v>
      </c>
      <c r="B38" s="149"/>
      <c r="C38" s="149"/>
      <c r="D38" s="149"/>
      <c r="E38" s="149"/>
      <c r="F38" s="149"/>
      <c r="G38" s="149"/>
      <c r="H38" s="150"/>
      <c r="J38" s="115" t="s">
        <v>138</v>
      </c>
      <c r="K38" s="115"/>
      <c r="L38" s="115"/>
      <c r="M38" s="115"/>
      <c r="N38" s="115"/>
      <c r="O38" s="115"/>
      <c r="Q38" s="163" t="s">
        <v>139</v>
      </c>
      <c r="R38" s="163"/>
      <c r="S38" s="163"/>
    </row>
    <row r="39" spans="1:19" ht="15" customHeight="1">
      <c r="A39" s="156" t="s">
        <v>53</v>
      </c>
      <c r="B39" s="160" t="s">
        <v>54</v>
      </c>
      <c r="C39" s="161"/>
      <c r="D39" s="161"/>
      <c r="E39" s="161"/>
      <c r="F39" s="161"/>
      <c r="G39" s="161"/>
      <c r="H39" s="162"/>
      <c r="J39" s="156" t="s">
        <v>53</v>
      </c>
      <c r="K39" s="156" t="s">
        <v>54</v>
      </c>
      <c r="L39" s="156"/>
      <c r="M39" s="156"/>
      <c r="N39" s="156"/>
      <c r="O39" s="156"/>
      <c r="Q39" s="156" t="s">
        <v>54</v>
      </c>
      <c r="R39" s="156"/>
      <c r="S39" s="156"/>
    </row>
    <row r="40" spans="1:19">
      <c r="A40" s="156"/>
      <c r="B40" s="3">
        <v>0.15</v>
      </c>
      <c r="C40" s="3">
        <v>0.2</v>
      </c>
      <c r="D40" s="3">
        <v>0.3</v>
      </c>
      <c r="E40" s="3">
        <v>0.4</v>
      </c>
      <c r="F40" s="3">
        <v>0.5</v>
      </c>
      <c r="G40" s="3">
        <v>0.75</v>
      </c>
      <c r="H40" s="3">
        <v>1</v>
      </c>
      <c r="J40" s="156"/>
      <c r="K40" s="3">
        <v>0.05</v>
      </c>
      <c r="L40" s="3">
        <v>0.1</v>
      </c>
      <c r="M40" s="3">
        <v>0.15</v>
      </c>
      <c r="N40" s="3">
        <v>0.2</v>
      </c>
      <c r="O40" s="3">
        <v>0.3</v>
      </c>
      <c r="Q40" s="3">
        <v>0.2</v>
      </c>
      <c r="R40" s="3">
        <v>0.3</v>
      </c>
      <c r="S40" s="3">
        <v>0.4</v>
      </c>
    </row>
    <row r="41" spans="1:19">
      <c r="A41" s="3">
        <v>5</v>
      </c>
      <c r="B41" s="3">
        <v>3.1</v>
      </c>
      <c r="C41" s="3">
        <v>2.7</v>
      </c>
      <c r="D41" s="3">
        <v>2.2000000000000002</v>
      </c>
      <c r="E41" s="3">
        <v>1.8</v>
      </c>
      <c r="F41" s="3">
        <v>1.6</v>
      </c>
      <c r="G41" s="3">
        <v>1.1000000000000001</v>
      </c>
      <c r="H41" s="3">
        <v>0.83</v>
      </c>
      <c r="J41" s="3">
        <v>5</v>
      </c>
      <c r="K41" s="3">
        <v>5.0999999999999996</v>
      </c>
      <c r="L41" s="3">
        <v>3.4</v>
      </c>
      <c r="M41" s="3">
        <v>2.1</v>
      </c>
      <c r="N41" s="3">
        <v>1.4</v>
      </c>
      <c r="O41" s="3">
        <v>1</v>
      </c>
      <c r="Q41" s="3">
        <v>8.6</v>
      </c>
      <c r="R41" s="3">
        <v>7.4</v>
      </c>
      <c r="S41" s="3">
        <v>6.2</v>
      </c>
    </row>
    <row r="42" spans="1:19">
      <c r="A42" s="3">
        <v>7</v>
      </c>
      <c r="B42" s="3">
        <v>3.7</v>
      </c>
      <c r="C42" s="3">
        <v>3.1</v>
      </c>
      <c r="D42" s="3">
        <v>2.6</v>
      </c>
      <c r="E42" s="3">
        <v>2</v>
      </c>
      <c r="F42" s="3">
        <v>1.8</v>
      </c>
      <c r="G42" s="3">
        <v>1.3</v>
      </c>
      <c r="H42" s="3">
        <v>0.92</v>
      </c>
      <c r="J42" s="3">
        <v>7</v>
      </c>
      <c r="K42" s="3">
        <v>6.7</v>
      </c>
      <c r="L42" s="3">
        <v>4.5</v>
      </c>
      <c r="M42" s="3">
        <v>2.7</v>
      </c>
      <c r="N42" s="3">
        <v>2</v>
      </c>
      <c r="O42" s="3">
        <v>1.3</v>
      </c>
    </row>
    <row r="43" spans="1:19">
      <c r="A43" s="3">
        <v>10</v>
      </c>
      <c r="B43" s="3">
        <v>5.0999999999999996</v>
      </c>
      <c r="C43" s="3">
        <v>4.5</v>
      </c>
      <c r="D43" s="3">
        <v>3.4</v>
      </c>
      <c r="E43" s="3">
        <v>2.5</v>
      </c>
      <c r="F43" s="3">
        <v>2.2999999999999998</v>
      </c>
      <c r="G43" s="3">
        <v>1.7</v>
      </c>
      <c r="H43" s="3">
        <v>1.2</v>
      </c>
      <c r="J43" s="3">
        <v>10</v>
      </c>
      <c r="K43" s="3">
        <v>9.1999999999999993</v>
      </c>
      <c r="L43" s="3">
        <v>6.1</v>
      </c>
      <c r="M43" s="3">
        <v>3.6</v>
      </c>
      <c r="N43" s="3">
        <v>2.6</v>
      </c>
      <c r="O43" s="3">
        <v>1.8</v>
      </c>
    </row>
    <row r="44" spans="1:19">
      <c r="A44" s="3">
        <v>15</v>
      </c>
      <c r="B44" s="3">
        <v>7.2</v>
      </c>
      <c r="C44" s="3">
        <v>6.2</v>
      </c>
      <c r="D44" s="3">
        <v>4.7</v>
      </c>
      <c r="E44" s="3">
        <v>3.3</v>
      </c>
      <c r="F44" s="3">
        <v>3</v>
      </c>
      <c r="G44" s="3">
        <v>2.1</v>
      </c>
      <c r="H44" s="3">
        <v>1.5</v>
      </c>
      <c r="J44" s="3">
        <v>15</v>
      </c>
      <c r="K44" s="3">
        <v>12</v>
      </c>
      <c r="L44" s="3">
        <v>8</v>
      </c>
      <c r="M44" s="3">
        <v>5</v>
      </c>
      <c r="N44" s="3">
        <v>3.6</v>
      </c>
      <c r="O44" s="3">
        <v>2.4</v>
      </c>
    </row>
    <row r="45" spans="1:19">
      <c r="A45" s="3">
        <v>20</v>
      </c>
      <c r="B45" s="3">
        <v>9.5</v>
      </c>
      <c r="C45" s="3">
        <v>8.4</v>
      </c>
      <c r="D45" s="3">
        <v>6.2</v>
      </c>
      <c r="E45" s="3">
        <v>4.4000000000000004</v>
      </c>
      <c r="F45" s="3">
        <v>3.8</v>
      </c>
      <c r="G45" s="3">
        <v>2.8</v>
      </c>
      <c r="H45" s="3">
        <v>2</v>
      </c>
    </row>
    <row r="46" spans="1:19">
      <c r="A46" s="3">
        <v>25</v>
      </c>
      <c r="B46" s="3">
        <v>12.5</v>
      </c>
      <c r="C46" s="3">
        <v>10.5</v>
      </c>
      <c r="D46" s="3">
        <v>7.7</v>
      </c>
      <c r="E46" s="3">
        <v>5.5</v>
      </c>
      <c r="F46" s="3">
        <v>4.7</v>
      </c>
      <c r="G46" s="3">
        <v>3.3</v>
      </c>
      <c r="H46" s="3">
        <v>2.4</v>
      </c>
    </row>
    <row r="47" spans="1:19">
      <c r="A47" s="3">
        <v>30</v>
      </c>
      <c r="B47" s="3">
        <v>15</v>
      </c>
      <c r="C47" s="3">
        <v>13</v>
      </c>
      <c r="D47" s="3">
        <v>9.1999999999999993</v>
      </c>
      <c r="E47" s="3">
        <v>6.6</v>
      </c>
      <c r="F47" s="3">
        <v>5.5</v>
      </c>
      <c r="G47" s="3">
        <v>4</v>
      </c>
      <c r="H47" s="3">
        <v>2.9</v>
      </c>
    </row>
    <row r="49" spans="1:5">
      <c r="A49" t="s">
        <v>58</v>
      </c>
    </row>
    <row r="50" spans="1:5">
      <c r="A50" t="s">
        <v>59</v>
      </c>
    </row>
    <row r="54" spans="1:5">
      <c r="A54" s="157" t="s">
        <v>140</v>
      </c>
      <c r="B54" s="158"/>
      <c r="C54" s="158"/>
      <c r="D54" s="158"/>
      <c r="E54" s="159"/>
    </row>
    <row r="55" spans="1:5" ht="15" customHeight="1">
      <c r="A55" s="156" t="s">
        <v>53</v>
      </c>
      <c r="B55" s="160" t="s">
        <v>54</v>
      </c>
      <c r="C55" s="161"/>
      <c r="D55" s="161"/>
      <c r="E55" s="162"/>
    </row>
    <row r="56" spans="1:5">
      <c r="A56" s="156"/>
      <c r="B56" s="3">
        <v>0.3</v>
      </c>
      <c r="C56" s="3">
        <v>0.65</v>
      </c>
      <c r="D56" s="3">
        <v>1</v>
      </c>
      <c r="E56" s="3">
        <v>1.5</v>
      </c>
    </row>
    <row r="57" spans="1:5">
      <c r="A57" s="3">
        <v>5</v>
      </c>
      <c r="B57" s="3">
        <v>5.2</v>
      </c>
      <c r="C57" s="3">
        <v>3.8</v>
      </c>
      <c r="D57" s="3">
        <v>2.6</v>
      </c>
      <c r="E57" s="3">
        <v>2.1</v>
      </c>
    </row>
    <row r="58" spans="1:5">
      <c r="A58" s="3">
        <v>10</v>
      </c>
      <c r="B58" s="3">
        <v>5.4</v>
      </c>
      <c r="C58" s="3">
        <v>4.0999999999999996</v>
      </c>
      <c r="D58" s="3">
        <v>3</v>
      </c>
      <c r="E58" s="3">
        <v>2.2000000000000002</v>
      </c>
    </row>
    <row r="59" spans="1:5">
      <c r="A59" s="3">
        <v>20</v>
      </c>
      <c r="B59" s="3">
        <v>5.9</v>
      </c>
      <c r="C59" s="3">
        <v>4.8</v>
      </c>
      <c r="D59" s="3">
        <v>3.8</v>
      </c>
      <c r="E59" s="3">
        <v>2.8</v>
      </c>
    </row>
    <row r="60" spans="1:5">
      <c r="A60" s="3">
        <v>30</v>
      </c>
      <c r="B60" s="3">
        <v>6.6</v>
      </c>
      <c r="C60" s="3">
        <v>5.8</v>
      </c>
      <c r="D60" s="3">
        <v>5</v>
      </c>
      <c r="E60" s="3">
        <v>3.3</v>
      </c>
    </row>
    <row r="61" spans="1:5">
      <c r="A61" s="3">
        <v>40</v>
      </c>
      <c r="B61" s="3">
        <v>7.3</v>
      </c>
      <c r="C61" s="3">
        <v>6.8</v>
      </c>
      <c r="D61" s="3">
        <v>6.2</v>
      </c>
      <c r="E61" s="3">
        <v>4</v>
      </c>
    </row>
    <row r="62" spans="1:5">
      <c r="A62" s="3">
        <v>50</v>
      </c>
      <c r="B62" s="3"/>
      <c r="C62" s="3"/>
      <c r="D62" s="3">
        <v>7.4</v>
      </c>
      <c r="E62" s="3">
        <v>4.5999999999999996</v>
      </c>
    </row>
    <row r="63" spans="1:5">
      <c r="A63" s="3">
        <v>60</v>
      </c>
      <c r="B63" s="3"/>
      <c r="C63" s="3"/>
      <c r="D63" s="3">
        <v>8.6</v>
      </c>
      <c r="E63" s="3">
        <v>5.6</v>
      </c>
    </row>
  </sheetData>
  <mergeCells count="23">
    <mergeCell ref="B17:J17"/>
    <mergeCell ref="A17:A18"/>
    <mergeCell ref="A16:J16"/>
    <mergeCell ref="L17:L18"/>
    <mergeCell ref="M17:U17"/>
    <mergeCell ref="L16:U16"/>
    <mergeCell ref="A30:A31"/>
    <mergeCell ref="A29:F29"/>
    <mergeCell ref="B30:F30"/>
    <mergeCell ref="H29:M29"/>
    <mergeCell ref="H30:H31"/>
    <mergeCell ref="I30:M30"/>
    <mergeCell ref="A55:A56"/>
    <mergeCell ref="A54:E54"/>
    <mergeCell ref="B55:E55"/>
    <mergeCell ref="Q38:S38"/>
    <mergeCell ref="Q39:S39"/>
    <mergeCell ref="A39:A40"/>
    <mergeCell ref="A38:H38"/>
    <mergeCell ref="B39:H39"/>
    <mergeCell ref="J38:O38"/>
    <mergeCell ref="J39:J40"/>
    <mergeCell ref="K39:O39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L22" sqref="L22"/>
    </sheetView>
  </sheetViews>
  <sheetFormatPr defaultRowHeight="15"/>
  <sheetData>
    <row r="1" spans="1:8">
      <c r="A1" s="8" t="s">
        <v>93</v>
      </c>
    </row>
    <row r="2" spans="1:8">
      <c r="A2" t="s">
        <v>110</v>
      </c>
      <c r="H2" s="100" t="s">
        <v>407</v>
      </c>
    </row>
    <row r="3" spans="1:8">
      <c r="A3" t="s">
        <v>111</v>
      </c>
    </row>
    <row r="4" spans="1:8">
      <c r="A4" t="s">
        <v>112</v>
      </c>
    </row>
    <row r="5" spans="1:8">
      <c r="A5" t="s">
        <v>113</v>
      </c>
    </row>
    <row r="6" spans="1:8">
      <c r="A6" t="s">
        <v>114</v>
      </c>
    </row>
    <row r="7" spans="1:8">
      <c r="A7" t="s">
        <v>247</v>
      </c>
    </row>
    <row r="8" spans="1:8" ht="15.75" thickBot="1"/>
    <row r="9" spans="1:8" ht="45" customHeight="1">
      <c r="A9" s="138" t="s">
        <v>7</v>
      </c>
      <c r="B9" s="165" t="s">
        <v>115</v>
      </c>
      <c r="C9" s="166"/>
      <c r="D9" s="167"/>
    </row>
    <row r="10" spans="1:8">
      <c r="A10" s="164"/>
      <c r="B10" s="20">
        <v>1</v>
      </c>
      <c r="C10" s="20">
        <v>1.8</v>
      </c>
      <c r="D10" s="48">
        <v>2.5</v>
      </c>
    </row>
    <row r="11" spans="1:8">
      <c r="A11" s="4" t="s">
        <v>116</v>
      </c>
      <c r="B11" s="20">
        <v>54</v>
      </c>
      <c r="C11" s="20">
        <v>75.599999999999994</v>
      </c>
      <c r="D11" s="48">
        <v>93.600000000000009</v>
      </c>
    </row>
    <row r="12" spans="1:8">
      <c r="A12" s="4" t="s">
        <v>117</v>
      </c>
      <c r="B12" s="20">
        <v>61.2</v>
      </c>
      <c r="C12" s="20">
        <v>86.399999999999991</v>
      </c>
      <c r="D12" s="48">
        <v>111.60000000000001</v>
      </c>
    </row>
    <row r="13" spans="1:8">
      <c r="A13" s="4" t="s">
        <v>118</v>
      </c>
      <c r="B13" s="20">
        <v>82.800000000000011</v>
      </c>
      <c r="C13" s="20">
        <v>108</v>
      </c>
      <c r="D13" s="48">
        <v>136.80000000000001</v>
      </c>
    </row>
    <row r="14" spans="1:8" ht="15.75" thickBot="1">
      <c r="A14" s="5" t="s">
        <v>119</v>
      </c>
      <c r="B14" s="49">
        <v>0</v>
      </c>
      <c r="C14" s="49">
        <v>126</v>
      </c>
      <c r="D14" s="50">
        <v>154.80000000000001</v>
      </c>
    </row>
    <row r="16" spans="1:8">
      <c r="A16" t="s">
        <v>120</v>
      </c>
    </row>
  </sheetData>
  <mergeCells count="2">
    <mergeCell ref="A9:A10"/>
    <mergeCell ref="B9:D9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M14"/>
  <sheetViews>
    <sheetView workbookViewId="0">
      <selection activeCell="G2" sqref="G2:M2"/>
    </sheetView>
  </sheetViews>
  <sheetFormatPr defaultRowHeight="15"/>
  <sheetData>
    <row r="2" spans="1:13">
      <c r="A2" s="8" t="s">
        <v>93</v>
      </c>
      <c r="G2" s="99" t="s">
        <v>405</v>
      </c>
      <c r="H2" s="100"/>
      <c r="I2" s="100"/>
      <c r="J2" s="100"/>
      <c r="K2" s="100"/>
      <c r="L2" s="100"/>
      <c r="M2" s="100"/>
    </row>
    <row r="3" spans="1:13">
      <c r="A3" t="s">
        <v>110</v>
      </c>
    </row>
    <row r="4" spans="1:13">
      <c r="A4" t="s">
        <v>111</v>
      </c>
    </row>
    <row r="5" spans="1:13">
      <c r="A5" t="s">
        <v>399</v>
      </c>
    </row>
    <row r="6" spans="1:13" ht="15.75" thickBot="1"/>
    <row r="7" spans="1:13">
      <c r="A7" s="138" t="s">
        <v>7</v>
      </c>
      <c r="B7" s="165" t="s">
        <v>115</v>
      </c>
      <c r="C7" s="166"/>
      <c r="D7" s="167"/>
    </row>
    <row r="8" spans="1:13">
      <c r="A8" s="164"/>
      <c r="B8" s="20">
        <v>1</v>
      </c>
      <c r="C8" s="20">
        <v>1.8</v>
      </c>
      <c r="D8" s="48">
        <v>2.5</v>
      </c>
    </row>
    <row r="9" spans="1:13">
      <c r="A9" s="4" t="s">
        <v>116</v>
      </c>
      <c r="B9" s="20">
        <v>9</v>
      </c>
      <c r="C9" s="20">
        <v>12.6</v>
      </c>
      <c r="D9" s="48">
        <v>15.6</v>
      </c>
    </row>
    <row r="10" spans="1:13">
      <c r="A10" s="4" t="s">
        <v>117</v>
      </c>
      <c r="B10" s="20">
        <v>10.199999999999999</v>
      </c>
      <c r="C10" s="20">
        <v>14.4</v>
      </c>
      <c r="D10" s="48">
        <v>18.600000000000001</v>
      </c>
    </row>
    <row r="11" spans="1:13">
      <c r="A11" s="4" t="s">
        <v>118</v>
      </c>
      <c r="B11" s="20">
        <v>13.8</v>
      </c>
      <c r="C11" s="20">
        <v>18</v>
      </c>
      <c r="D11" s="48">
        <v>22.8</v>
      </c>
    </row>
    <row r="12" spans="1:13" ht="15.75" thickBot="1">
      <c r="A12" s="5" t="s">
        <v>119</v>
      </c>
      <c r="B12" s="49">
        <v>0</v>
      </c>
      <c r="C12" s="49">
        <v>21</v>
      </c>
      <c r="D12" s="50">
        <v>25.8</v>
      </c>
    </row>
    <row r="14" spans="1:13">
      <c r="A14" t="s">
        <v>120</v>
      </c>
    </row>
  </sheetData>
  <mergeCells count="2">
    <mergeCell ref="A7:A8"/>
    <mergeCell ref="B7:D7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17"/>
  <sheetViews>
    <sheetView workbookViewId="0">
      <selection activeCell="D25" sqref="D25"/>
    </sheetView>
  </sheetViews>
  <sheetFormatPr defaultRowHeight="15"/>
  <sheetData>
    <row r="1" spans="1:13">
      <c r="A1" s="8" t="s">
        <v>93</v>
      </c>
    </row>
    <row r="2" spans="1:13">
      <c r="A2" t="s">
        <v>94</v>
      </c>
      <c r="G2" s="99" t="s">
        <v>406</v>
      </c>
      <c r="H2" s="100"/>
      <c r="I2" s="100"/>
      <c r="J2" s="100"/>
      <c r="K2" s="100"/>
      <c r="L2" s="100"/>
      <c r="M2" s="100"/>
    </row>
    <row r="3" spans="1:13">
      <c r="A3" t="s">
        <v>95</v>
      </c>
    </row>
    <row r="4" spans="1:13">
      <c r="A4" t="s">
        <v>96</v>
      </c>
    </row>
    <row r="5" spans="1:13">
      <c r="A5" t="s">
        <v>97</v>
      </c>
    </row>
    <row r="6" spans="1:13">
      <c r="A6" t="s">
        <v>98</v>
      </c>
    </row>
    <row r="7" spans="1:13">
      <c r="A7" t="s">
        <v>99</v>
      </c>
    </row>
    <row r="9" spans="1:13" ht="60" customHeight="1">
      <c r="A9" s="169" t="s">
        <v>100</v>
      </c>
      <c r="B9" s="168" t="s">
        <v>109</v>
      </c>
      <c r="C9" s="168"/>
      <c r="D9" s="168"/>
      <c r="E9" s="168"/>
      <c r="F9" s="168"/>
      <c r="G9" s="168" t="s">
        <v>108</v>
      </c>
      <c r="H9" s="168"/>
      <c r="I9" s="168"/>
      <c r="J9" s="168"/>
      <c r="K9" s="168"/>
    </row>
    <row r="10" spans="1:13">
      <c r="A10" s="170"/>
      <c r="B10" s="155" t="s">
        <v>25</v>
      </c>
      <c r="C10" s="155"/>
      <c r="D10" s="155"/>
      <c r="E10" s="155"/>
      <c r="F10" s="155"/>
      <c r="G10" s="155" t="s">
        <v>106</v>
      </c>
      <c r="H10" s="155"/>
      <c r="I10" s="155"/>
      <c r="J10" s="155"/>
      <c r="K10" s="155"/>
    </row>
    <row r="11" spans="1:13">
      <c r="A11" s="171"/>
      <c r="B11" s="20">
        <v>40</v>
      </c>
      <c r="C11" s="20">
        <v>50</v>
      </c>
      <c r="D11" s="20">
        <v>60</v>
      </c>
      <c r="E11" s="20">
        <v>75</v>
      </c>
      <c r="F11" s="20">
        <v>100</v>
      </c>
      <c r="G11" s="24" t="s">
        <v>104</v>
      </c>
      <c r="H11" s="24" t="s">
        <v>105</v>
      </c>
      <c r="I11" s="20" t="s">
        <v>101</v>
      </c>
      <c r="J11" s="20" t="s">
        <v>102</v>
      </c>
      <c r="K11" s="20" t="s">
        <v>103</v>
      </c>
    </row>
    <row r="12" spans="1:13">
      <c r="A12" s="20">
        <v>30</v>
      </c>
      <c r="B12" s="20">
        <v>7.1999999999999993</v>
      </c>
      <c r="C12" s="20">
        <v>7.8000000000000007</v>
      </c>
      <c r="D12" s="20">
        <v>9.6</v>
      </c>
      <c r="E12" s="20">
        <v>12</v>
      </c>
      <c r="F12" s="20">
        <v>16.799999999999997</v>
      </c>
      <c r="G12" s="20">
        <v>1.44</v>
      </c>
      <c r="H12" s="20">
        <v>2.04</v>
      </c>
      <c r="I12" s="20">
        <v>3.42</v>
      </c>
      <c r="J12" s="20">
        <v>4.8</v>
      </c>
      <c r="K12" s="20">
        <v>6.8999999999999995</v>
      </c>
    </row>
    <row r="13" spans="1:13">
      <c r="A13" s="20">
        <v>60</v>
      </c>
      <c r="B13" s="20">
        <v>8.3999999999999986</v>
      </c>
      <c r="C13" s="20">
        <v>10.199999999999999</v>
      </c>
      <c r="D13" s="20">
        <v>10.799999999999999</v>
      </c>
      <c r="E13" s="20">
        <v>13.799999999999999</v>
      </c>
      <c r="F13" s="20">
        <v>20.399999999999999</v>
      </c>
      <c r="G13" s="20">
        <v>2.04</v>
      </c>
      <c r="H13" s="20">
        <v>3.18</v>
      </c>
      <c r="I13" s="20">
        <v>4.919999999999999</v>
      </c>
      <c r="J13" s="20">
        <v>6.7200000000000006</v>
      </c>
      <c r="K13" s="20">
        <v>8.6999999999999993</v>
      </c>
    </row>
    <row r="14" spans="1:13">
      <c r="A14" s="20">
        <v>90</v>
      </c>
      <c r="B14" s="20">
        <v>9.6</v>
      </c>
      <c r="C14" s="20">
        <v>12.600000000000001</v>
      </c>
      <c r="D14" s="20">
        <v>13.200000000000001</v>
      </c>
      <c r="E14" s="20">
        <v>16.799999999999997</v>
      </c>
      <c r="F14" s="20">
        <v>23.400000000000002</v>
      </c>
      <c r="G14" s="20">
        <v>3.24</v>
      </c>
      <c r="H14" s="20">
        <v>4.5599999999999996</v>
      </c>
      <c r="I14" s="20">
        <v>7.1999999999999993</v>
      </c>
      <c r="J14" s="20">
        <v>10.199999999999999</v>
      </c>
      <c r="K14" s="20">
        <v>13.5</v>
      </c>
    </row>
    <row r="15" spans="1:13">
      <c r="F15" s="25"/>
    </row>
    <row r="16" spans="1:13">
      <c r="F16" s="26"/>
    </row>
    <row r="17" spans="1:7">
      <c r="A17" t="s">
        <v>400</v>
      </c>
      <c r="F17" s="26"/>
      <c r="G17" t="s">
        <v>107</v>
      </c>
    </row>
  </sheetData>
  <mergeCells count="5">
    <mergeCell ref="B10:F10"/>
    <mergeCell ref="G10:K10"/>
    <mergeCell ref="B9:F9"/>
    <mergeCell ref="G9:K9"/>
    <mergeCell ref="A9:A11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B4:U79"/>
  <sheetViews>
    <sheetView topLeftCell="A10" workbookViewId="0">
      <selection activeCell="O30" sqref="O30:O41"/>
    </sheetView>
  </sheetViews>
  <sheetFormatPr defaultRowHeight="15"/>
  <cols>
    <col min="5" max="5" width="10.42578125" customWidth="1"/>
  </cols>
  <sheetData>
    <row r="4" spans="4:21">
      <c r="D4" t="s">
        <v>11</v>
      </c>
    </row>
    <row r="5" spans="4:21">
      <c r="D5">
        <v>7</v>
      </c>
      <c r="E5">
        <v>3.12</v>
      </c>
      <c r="F5">
        <v>3.36</v>
      </c>
      <c r="H5">
        <f>E5/4</f>
        <v>0.78</v>
      </c>
      <c r="I5">
        <f>F5/4</f>
        <v>0.84</v>
      </c>
      <c r="L5">
        <v>7</v>
      </c>
      <c r="M5">
        <v>4.08</v>
      </c>
      <c r="N5">
        <v>5.2799999999999994</v>
      </c>
      <c r="O5">
        <v>4.8</v>
      </c>
      <c r="P5">
        <v>6.2399999999999993</v>
      </c>
      <c r="R5">
        <f>M5/4</f>
        <v>1.02</v>
      </c>
      <c r="S5">
        <f t="shared" ref="S5:U20" si="0">N5/4</f>
        <v>1.3199999999999998</v>
      </c>
      <c r="T5">
        <f t="shared" si="0"/>
        <v>1.2</v>
      </c>
      <c r="U5">
        <f t="shared" si="0"/>
        <v>1.5599999999999998</v>
      </c>
    </row>
    <row r="6" spans="4:21">
      <c r="D6">
        <v>10</v>
      </c>
      <c r="E6">
        <v>2.6399999999999997</v>
      </c>
      <c r="F6">
        <v>2.88</v>
      </c>
      <c r="H6">
        <f t="shared" ref="H6:H51" si="1">E6/4</f>
        <v>0.65999999999999992</v>
      </c>
      <c r="I6">
        <f t="shared" ref="I6:I51" si="2">F6/4</f>
        <v>0.72</v>
      </c>
      <c r="L6">
        <v>10</v>
      </c>
      <c r="M6">
        <v>3.1199999999999997</v>
      </c>
      <c r="N6">
        <v>4.08</v>
      </c>
      <c r="O6">
        <v>4.3199999999999994</v>
      </c>
      <c r="P6">
        <v>4.8</v>
      </c>
      <c r="R6">
        <f t="shared" ref="R6:R23" si="3">M6/4</f>
        <v>0.77999999999999992</v>
      </c>
      <c r="S6">
        <f t="shared" si="0"/>
        <v>1.02</v>
      </c>
      <c r="T6">
        <f t="shared" si="0"/>
        <v>1.0799999999999998</v>
      </c>
      <c r="U6">
        <f t="shared" si="0"/>
        <v>1.2</v>
      </c>
    </row>
    <row r="7" spans="4:21">
      <c r="D7">
        <v>16</v>
      </c>
      <c r="E7">
        <v>2.2799999999999998</v>
      </c>
      <c r="F7">
        <v>2.3760000000000003</v>
      </c>
      <c r="H7">
        <f t="shared" si="1"/>
        <v>0.56999999999999995</v>
      </c>
      <c r="I7">
        <f t="shared" si="2"/>
        <v>0.59400000000000008</v>
      </c>
      <c r="L7">
        <v>30</v>
      </c>
      <c r="M7">
        <v>2.6399999999999997</v>
      </c>
      <c r="N7">
        <v>3.1199999999999997</v>
      </c>
      <c r="O7">
        <v>3.84</v>
      </c>
      <c r="P7">
        <v>4.3199999999999994</v>
      </c>
      <c r="R7">
        <f t="shared" si="3"/>
        <v>0.65999999999999992</v>
      </c>
      <c r="S7">
        <f t="shared" si="0"/>
        <v>0.77999999999999992</v>
      </c>
      <c r="T7">
        <f t="shared" si="0"/>
        <v>0.96</v>
      </c>
      <c r="U7">
        <f t="shared" si="0"/>
        <v>1.0799999999999998</v>
      </c>
    </row>
    <row r="8" spans="4:21">
      <c r="D8">
        <v>20</v>
      </c>
      <c r="E8">
        <v>1.944</v>
      </c>
      <c r="F8">
        <v>2.1120000000000001</v>
      </c>
      <c r="H8">
        <f t="shared" si="1"/>
        <v>0.48599999999999999</v>
      </c>
      <c r="I8">
        <f t="shared" si="2"/>
        <v>0.52800000000000002</v>
      </c>
      <c r="L8">
        <v>35</v>
      </c>
      <c r="M8">
        <v>2.2080000000000002</v>
      </c>
      <c r="N8">
        <v>2.6399999999999997</v>
      </c>
      <c r="O8">
        <v>3.36</v>
      </c>
      <c r="P8">
        <v>3.84</v>
      </c>
      <c r="R8">
        <f t="shared" si="3"/>
        <v>0.55200000000000005</v>
      </c>
      <c r="S8">
        <f t="shared" si="0"/>
        <v>0.65999999999999992</v>
      </c>
      <c r="T8">
        <f t="shared" si="0"/>
        <v>0.84</v>
      </c>
      <c r="U8">
        <f t="shared" si="0"/>
        <v>0.96</v>
      </c>
    </row>
    <row r="9" spans="4:21">
      <c r="D9">
        <v>25</v>
      </c>
      <c r="E9">
        <v>1.6080000000000001</v>
      </c>
      <c r="F9">
        <v>1.6319999999999999</v>
      </c>
      <c r="H9">
        <f t="shared" si="1"/>
        <v>0.40200000000000002</v>
      </c>
      <c r="I9">
        <f t="shared" si="2"/>
        <v>0.40799999999999997</v>
      </c>
      <c r="L9" t="s">
        <v>18</v>
      </c>
    </row>
    <row r="10" spans="4:21">
      <c r="D10">
        <v>30</v>
      </c>
      <c r="E10">
        <v>1.4640000000000002</v>
      </c>
      <c r="F10">
        <v>1.6080000000000001</v>
      </c>
      <c r="H10">
        <f t="shared" si="1"/>
        <v>0.36600000000000005</v>
      </c>
      <c r="I10">
        <f t="shared" si="2"/>
        <v>0.40200000000000002</v>
      </c>
      <c r="L10">
        <v>7</v>
      </c>
      <c r="M10">
        <v>4.32</v>
      </c>
      <c r="N10">
        <v>5.7359999999999998</v>
      </c>
      <c r="O10">
        <v>5.04</v>
      </c>
      <c r="P10">
        <v>6.6959999999999997</v>
      </c>
      <c r="R10">
        <f t="shared" si="3"/>
        <v>1.08</v>
      </c>
      <c r="S10">
        <f t="shared" si="0"/>
        <v>1.4339999999999999</v>
      </c>
      <c r="T10">
        <f t="shared" si="0"/>
        <v>1.26</v>
      </c>
      <c r="U10">
        <f t="shared" si="0"/>
        <v>1.6739999999999999</v>
      </c>
    </row>
    <row r="11" spans="4:21">
      <c r="D11">
        <v>35</v>
      </c>
      <c r="E11">
        <v>1.1280000000000001</v>
      </c>
      <c r="F11">
        <v>1.3680000000000001</v>
      </c>
      <c r="H11">
        <f t="shared" si="1"/>
        <v>0.28200000000000003</v>
      </c>
      <c r="I11">
        <f t="shared" si="2"/>
        <v>0.34200000000000003</v>
      </c>
      <c r="L11">
        <v>10</v>
      </c>
      <c r="M11">
        <v>3.3599999999999994</v>
      </c>
      <c r="N11">
        <v>4.5359999999999996</v>
      </c>
      <c r="O11">
        <v>4.5599999999999996</v>
      </c>
      <c r="P11">
        <v>5.2560000000000002</v>
      </c>
      <c r="R11">
        <f t="shared" si="3"/>
        <v>0.83999999999999986</v>
      </c>
      <c r="S11">
        <f t="shared" si="0"/>
        <v>1.1339999999999999</v>
      </c>
      <c r="T11">
        <f t="shared" si="0"/>
        <v>1.1399999999999999</v>
      </c>
      <c r="U11">
        <f t="shared" si="0"/>
        <v>1.3140000000000001</v>
      </c>
    </row>
    <row r="12" spans="4:21">
      <c r="D12" t="s">
        <v>21</v>
      </c>
      <c r="L12">
        <v>30</v>
      </c>
      <c r="M12">
        <v>2.88</v>
      </c>
      <c r="N12">
        <v>3.5760000000000001</v>
      </c>
      <c r="O12">
        <v>4.08</v>
      </c>
      <c r="P12">
        <v>4.7759999999999998</v>
      </c>
      <c r="R12">
        <f t="shared" si="3"/>
        <v>0.72</v>
      </c>
      <c r="S12">
        <f t="shared" si="0"/>
        <v>0.89400000000000002</v>
      </c>
      <c r="T12">
        <f t="shared" si="0"/>
        <v>1.02</v>
      </c>
      <c r="U12">
        <f t="shared" si="0"/>
        <v>1.194</v>
      </c>
    </row>
    <row r="13" spans="4:21">
      <c r="D13">
        <v>7</v>
      </c>
      <c r="E13">
        <v>3.3599999999999994</v>
      </c>
      <c r="F13">
        <v>3.8160000000000003</v>
      </c>
      <c r="H13">
        <f t="shared" si="1"/>
        <v>0.83999999999999986</v>
      </c>
      <c r="I13">
        <f t="shared" si="2"/>
        <v>0.95400000000000007</v>
      </c>
      <c r="L13">
        <v>35</v>
      </c>
      <c r="M13">
        <v>2.4480000000000004</v>
      </c>
      <c r="N13">
        <v>3.0960000000000001</v>
      </c>
      <c r="O13">
        <v>3.5999999999999996</v>
      </c>
      <c r="P13">
        <v>4.2959999999999994</v>
      </c>
      <c r="R13">
        <f t="shared" si="3"/>
        <v>0.6120000000000001</v>
      </c>
      <c r="S13">
        <f t="shared" si="0"/>
        <v>0.77400000000000002</v>
      </c>
      <c r="T13">
        <f t="shared" si="0"/>
        <v>0.89999999999999991</v>
      </c>
      <c r="U13">
        <f t="shared" si="0"/>
        <v>1.0739999999999998</v>
      </c>
    </row>
    <row r="14" spans="4:21">
      <c r="D14">
        <v>10</v>
      </c>
      <c r="E14">
        <v>2.88</v>
      </c>
      <c r="F14">
        <v>3.3360000000000003</v>
      </c>
      <c r="H14">
        <f t="shared" si="1"/>
        <v>0.72</v>
      </c>
      <c r="I14">
        <f t="shared" si="2"/>
        <v>0.83400000000000007</v>
      </c>
      <c r="L14" t="s">
        <v>19</v>
      </c>
    </row>
    <row r="15" spans="4:21">
      <c r="D15">
        <v>16</v>
      </c>
      <c r="E15">
        <v>2.5199999999999996</v>
      </c>
      <c r="F15">
        <v>2.8320000000000003</v>
      </c>
      <c r="H15">
        <f t="shared" si="1"/>
        <v>0.62999999999999989</v>
      </c>
      <c r="I15">
        <f t="shared" si="2"/>
        <v>0.70800000000000007</v>
      </c>
      <c r="L15">
        <v>7</v>
      </c>
      <c r="M15">
        <v>4.5600000000000005</v>
      </c>
      <c r="N15">
        <v>6.1919999999999993</v>
      </c>
      <c r="O15">
        <v>5.28</v>
      </c>
      <c r="P15">
        <v>7.1519999999999992</v>
      </c>
      <c r="R15">
        <f t="shared" si="3"/>
        <v>1.1400000000000001</v>
      </c>
      <c r="S15">
        <f t="shared" si="0"/>
        <v>1.5479999999999998</v>
      </c>
      <c r="T15">
        <f t="shared" si="0"/>
        <v>1.32</v>
      </c>
      <c r="U15">
        <f t="shared" si="0"/>
        <v>1.7879999999999998</v>
      </c>
    </row>
    <row r="16" spans="4:21">
      <c r="D16">
        <v>20</v>
      </c>
      <c r="E16">
        <v>2.1840000000000002</v>
      </c>
      <c r="F16">
        <v>2.5680000000000005</v>
      </c>
      <c r="H16">
        <f t="shared" si="1"/>
        <v>0.54600000000000004</v>
      </c>
      <c r="I16">
        <f t="shared" si="2"/>
        <v>0.64200000000000013</v>
      </c>
      <c r="L16">
        <v>10</v>
      </c>
      <c r="M16">
        <v>3.5999999999999996</v>
      </c>
      <c r="N16">
        <v>4.992</v>
      </c>
      <c r="O16">
        <v>4.8</v>
      </c>
      <c r="P16">
        <v>5.7119999999999997</v>
      </c>
      <c r="R16">
        <f t="shared" si="3"/>
        <v>0.89999999999999991</v>
      </c>
      <c r="S16">
        <f t="shared" si="0"/>
        <v>1.248</v>
      </c>
      <c r="T16">
        <f t="shared" si="0"/>
        <v>1.2</v>
      </c>
      <c r="U16">
        <f t="shared" si="0"/>
        <v>1.4279999999999999</v>
      </c>
    </row>
    <row r="17" spans="4:21">
      <c r="D17">
        <v>25</v>
      </c>
      <c r="E17">
        <v>1.8480000000000001</v>
      </c>
      <c r="F17">
        <v>2.0880000000000001</v>
      </c>
      <c r="H17">
        <f t="shared" si="1"/>
        <v>0.46200000000000002</v>
      </c>
      <c r="I17">
        <f t="shared" si="2"/>
        <v>0.52200000000000002</v>
      </c>
      <c r="L17">
        <v>30</v>
      </c>
      <c r="M17">
        <v>3.12</v>
      </c>
      <c r="N17">
        <v>4.032</v>
      </c>
      <c r="O17">
        <v>4.32</v>
      </c>
      <c r="P17">
        <v>5.2319999999999993</v>
      </c>
      <c r="R17">
        <f t="shared" si="3"/>
        <v>0.78</v>
      </c>
      <c r="S17">
        <f t="shared" si="0"/>
        <v>1.008</v>
      </c>
      <c r="T17">
        <f t="shared" si="0"/>
        <v>1.08</v>
      </c>
      <c r="U17">
        <f t="shared" si="0"/>
        <v>1.3079999999999998</v>
      </c>
    </row>
    <row r="18" spans="4:21">
      <c r="D18">
        <v>30</v>
      </c>
      <c r="E18">
        <v>1.7040000000000002</v>
      </c>
      <c r="F18">
        <v>2.0640000000000001</v>
      </c>
      <c r="H18">
        <f t="shared" si="1"/>
        <v>0.42600000000000005</v>
      </c>
      <c r="I18">
        <f t="shared" si="2"/>
        <v>0.51600000000000001</v>
      </c>
      <c r="L18">
        <v>35</v>
      </c>
      <c r="M18">
        <v>2.6880000000000006</v>
      </c>
      <c r="N18">
        <v>3.552</v>
      </c>
      <c r="O18">
        <v>3.84</v>
      </c>
      <c r="P18">
        <v>4.7519999999999998</v>
      </c>
      <c r="R18">
        <f t="shared" si="3"/>
        <v>0.67200000000000015</v>
      </c>
      <c r="S18">
        <f t="shared" si="0"/>
        <v>0.88800000000000001</v>
      </c>
      <c r="T18">
        <f t="shared" si="0"/>
        <v>0.96</v>
      </c>
      <c r="U18">
        <f t="shared" si="0"/>
        <v>1.1879999999999999</v>
      </c>
    </row>
    <row r="19" spans="4:21">
      <c r="D19">
        <v>35</v>
      </c>
      <c r="E19">
        <v>1.3680000000000001</v>
      </c>
      <c r="F19">
        <v>1.8240000000000001</v>
      </c>
      <c r="H19">
        <f t="shared" si="1"/>
        <v>0.34200000000000003</v>
      </c>
      <c r="I19">
        <f t="shared" si="2"/>
        <v>0.45600000000000002</v>
      </c>
      <c r="L19" t="s">
        <v>20</v>
      </c>
    </row>
    <row r="20" spans="4:21">
      <c r="D20" t="s">
        <v>12</v>
      </c>
      <c r="L20">
        <v>7</v>
      </c>
      <c r="M20">
        <v>4.8000000000000007</v>
      </c>
      <c r="N20">
        <v>6.6479999999999988</v>
      </c>
      <c r="O20">
        <v>5.5200000000000005</v>
      </c>
      <c r="P20">
        <v>7.6079999999999997</v>
      </c>
      <c r="R20">
        <f t="shared" si="3"/>
        <v>1.2000000000000002</v>
      </c>
      <c r="S20">
        <f t="shared" si="0"/>
        <v>1.6619999999999997</v>
      </c>
      <c r="T20">
        <f t="shared" si="0"/>
        <v>1.3800000000000001</v>
      </c>
      <c r="U20">
        <f t="shared" si="0"/>
        <v>1.9019999999999999</v>
      </c>
    </row>
    <row r="21" spans="4:21">
      <c r="D21">
        <v>7</v>
      </c>
      <c r="E21">
        <v>3.5999999999999996</v>
      </c>
      <c r="F21">
        <v>4.2720000000000002</v>
      </c>
      <c r="H21">
        <f t="shared" si="1"/>
        <v>0.89999999999999991</v>
      </c>
      <c r="I21">
        <f t="shared" si="2"/>
        <v>1.0680000000000001</v>
      </c>
      <c r="L21">
        <v>10</v>
      </c>
      <c r="M21">
        <v>3.84</v>
      </c>
      <c r="N21">
        <v>5.4479999999999995</v>
      </c>
      <c r="O21">
        <v>5.04</v>
      </c>
      <c r="P21">
        <v>6.1679999999999993</v>
      </c>
      <c r="R21">
        <f t="shared" si="3"/>
        <v>0.96</v>
      </c>
      <c r="S21">
        <f t="shared" ref="S21:S23" si="4">N21/4</f>
        <v>1.3619999999999999</v>
      </c>
      <c r="T21">
        <f t="shared" ref="T21:T23" si="5">O21/4</f>
        <v>1.26</v>
      </c>
      <c r="U21">
        <f t="shared" ref="U21:U23" si="6">P21/4</f>
        <v>1.5419999999999998</v>
      </c>
    </row>
    <row r="22" spans="4:21">
      <c r="D22">
        <v>10</v>
      </c>
      <c r="E22">
        <v>3.12</v>
      </c>
      <c r="F22">
        <v>3.7920000000000003</v>
      </c>
      <c r="H22">
        <f t="shared" si="1"/>
        <v>0.78</v>
      </c>
      <c r="I22">
        <f t="shared" si="2"/>
        <v>0.94800000000000006</v>
      </c>
      <c r="L22">
        <v>30</v>
      </c>
      <c r="M22">
        <v>3.3600000000000003</v>
      </c>
      <c r="N22">
        <v>4.4879999999999995</v>
      </c>
      <c r="O22">
        <v>4.5600000000000005</v>
      </c>
      <c r="P22">
        <v>5.6879999999999988</v>
      </c>
      <c r="R22">
        <f t="shared" si="3"/>
        <v>0.84000000000000008</v>
      </c>
      <c r="S22">
        <f t="shared" si="4"/>
        <v>1.1219999999999999</v>
      </c>
      <c r="T22">
        <f t="shared" si="5"/>
        <v>1.1400000000000001</v>
      </c>
      <c r="U22">
        <f t="shared" si="6"/>
        <v>1.4219999999999997</v>
      </c>
    </row>
    <row r="23" spans="4:21">
      <c r="D23">
        <v>16</v>
      </c>
      <c r="E23">
        <v>2.76</v>
      </c>
      <c r="F23">
        <v>3.2880000000000007</v>
      </c>
      <c r="H23">
        <f t="shared" si="1"/>
        <v>0.69</v>
      </c>
      <c r="I23">
        <f t="shared" si="2"/>
        <v>0.82200000000000017</v>
      </c>
      <c r="L23">
        <v>35</v>
      </c>
      <c r="M23">
        <v>2.9280000000000008</v>
      </c>
      <c r="N23">
        <v>4.008</v>
      </c>
      <c r="O23">
        <v>4.08</v>
      </c>
      <c r="P23">
        <v>5.2079999999999993</v>
      </c>
      <c r="R23">
        <f t="shared" si="3"/>
        <v>0.73200000000000021</v>
      </c>
      <c r="S23">
        <f t="shared" si="4"/>
        <v>1.002</v>
      </c>
      <c r="T23">
        <f t="shared" si="5"/>
        <v>1.02</v>
      </c>
      <c r="U23">
        <f t="shared" si="6"/>
        <v>1.3019999999999998</v>
      </c>
    </row>
    <row r="24" spans="4:21">
      <c r="D24">
        <v>20</v>
      </c>
      <c r="E24">
        <v>2.4240000000000004</v>
      </c>
      <c r="F24">
        <v>3.0240000000000005</v>
      </c>
      <c r="H24">
        <f t="shared" si="1"/>
        <v>0.60600000000000009</v>
      </c>
      <c r="I24">
        <f t="shared" si="2"/>
        <v>0.75600000000000012</v>
      </c>
    </row>
    <row r="25" spans="4:21">
      <c r="D25">
        <v>25</v>
      </c>
      <c r="E25">
        <v>2.0880000000000001</v>
      </c>
      <c r="F25">
        <v>2.544</v>
      </c>
      <c r="H25">
        <f t="shared" si="1"/>
        <v>0.52200000000000002</v>
      </c>
      <c r="I25">
        <f t="shared" si="2"/>
        <v>0.63600000000000001</v>
      </c>
    </row>
    <row r="26" spans="4:21">
      <c r="D26">
        <v>30</v>
      </c>
      <c r="E26">
        <v>1.944</v>
      </c>
      <c r="F26">
        <v>2.52</v>
      </c>
      <c r="H26">
        <f t="shared" si="1"/>
        <v>0.48599999999999999</v>
      </c>
      <c r="I26">
        <f t="shared" si="2"/>
        <v>0.63</v>
      </c>
    </row>
    <row r="27" spans="4:21">
      <c r="D27">
        <v>35</v>
      </c>
      <c r="E27">
        <v>1.6080000000000001</v>
      </c>
      <c r="F27">
        <v>2.2799999999999998</v>
      </c>
      <c r="H27">
        <f t="shared" si="1"/>
        <v>0.40200000000000002</v>
      </c>
      <c r="I27">
        <f t="shared" si="2"/>
        <v>0.56999999999999995</v>
      </c>
      <c r="L27" t="s">
        <v>62</v>
      </c>
    </row>
    <row r="28" spans="4:21">
      <c r="D28" t="s">
        <v>13</v>
      </c>
      <c r="L28" t="s">
        <v>7</v>
      </c>
      <c r="M28" t="s">
        <v>141</v>
      </c>
    </row>
    <row r="29" spans="4:21">
      <c r="D29">
        <v>7</v>
      </c>
      <c r="E29">
        <v>3.84</v>
      </c>
      <c r="F29">
        <v>4.7279999999999998</v>
      </c>
      <c r="H29">
        <f t="shared" si="1"/>
        <v>0.96</v>
      </c>
      <c r="I29">
        <f t="shared" si="2"/>
        <v>1.1819999999999999</v>
      </c>
    </row>
    <row r="30" spans="4:21">
      <c r="D30">
        <v>10</v>
      </c>
      <c r="E30">
        <v>3.3600000000000003</v>
      </c>
      <c r="F30">
        <v>4.2480000000000002</v>
      </c>
      <c r="H30">
        <f t="shared" si="1"/>
        <v>0.84000000000000008</v>
      </c>
      <c r="I30">
        <f t="shared" si="2"/>
        <v>1.0620000000000001</v>
      </c>
      <c r="L30">
        <v>6</v>
      </c>
      <c r="M30">
        <v>1.3499999999999999</v>
      </c>
      <c r="O30">
        <f>M30/1.5</f>
        <v>0.89999999999999991</v>
      </c>
    </row>
    <row r="31" spans="4:21">
      <c r="D31">
        <v>16</v>
      </c>
      <c r="E31">
        <v>3</v>
      </c>
      <c r="F31">
        <v>3.7440000000000007</v>
      </c>
      <c r="H31">
        <f t="shared" si="1"/>
        <v>0.75</v>
      </c>
      <c r="I31">
        <f t="shared" si="2"/>
        <v>0.93600000000000017</v>
      </c>
      <c r="L31">
        <v>8</v>
      </c>
      <c r="M31">
        <v>1.53</v>
      </c>
      <c r="O31">
        <f t="shared" ref="O31:O41" si="7">M31/1.5</f>
        <v>1.02</v>
      </c>
    </row>
    <row r="32" spans="4:21">
      <c r="D32">
        <v>20</v>
      </c>
      <c r="E32">
        <v>2.6640000000000006</v>
      </c>
      <c r="F32">
        <v>3.4800000000000004</v>
      </c>
      <c r="H32">
        <f t="shared" si="1"/>
        <v>0.66600000000000015</v>
      </c>
      <c r="I32">
        <f t="shared" si="2"/>
        <v>0.87000000000000011</v>
      </c>
      <c r="L32">
        <v>10</v>
      </c>
      <c r="M32">
        <v>1.7999999999999998</v>
      </c>
      <c r="O32">
        <f t="shared" si="7"/>
        <v>1.2</v>
      </c>
    </row>
    <row r="33" spans="4:15">
      <c r="D33">
        <v>25</v>
      </c>
      <c r="E33">
        <v>2.3280000000000003</v>
      </c>
      <c r="F33">
        <v>3</v>
      </c>
      <c r="H33">
        <f t="shared" si="1"/>
        <v>0.58200000000000007</v>
      </c>
      <c r="I33">
        <f t="shared" si="2"/>
        <v>0.75</v>
      </c>
      <c r="L33">
        <v>12</v>
      </c>
      <c r="M33">
        <v>1.9799999999999998</v>
      </c>
      <c r="O33">
        <f t="shared" si="7"/>
        <v>1.3199999999999998</v>
      </c>
    </row>
    <row r="34" spans="4:15">
      <c r="D34">
        <v>30</v>
      </c>
      <c r="E34">
        <v>2.1840000000000002</v>
      </c>
      <c r="F34">
        <v>2.9760000000000004</v>
      </c>
      <c r="H34">
        <f t="shared" si="1"/>
        <v>0.54600000000000004</v>
      </c>
      <c r="I34">
        <f t="shared" si="2"/>
        <v>0.74400000000000011</v>
      </c>
      <c r="L34">
        <v>16</v>
      </c>
      <c r="M34">
        <v>2.34</v>
      </c>
      <c r="O34">
        <f t="shared" si="7"/>
        <v>1.5599999999999998</v>
      </c>
    </row>
    <row r="35" spans="4:15">
      <c r="D35">
        <v>35</v>
      </c>
      <c r="E35">
        <v>1.8480000000000001</v>
      </c>
      <c r="F35">
        <v>2.7360000000000002</v>
      </c>
      <c r="H35">
        <f t="shared" si="1"/>
        <v>0.46200000000000002</v>
      </c>
      <c r="I35">
        <f t="shared" si="2"/>
        <v>0.68400000000000005</v>
      </c>
      <c r="L35">
        <v>20</v>
      </c>
      <c r="M35">
        <v>2.79</v>
      </c>
      <c r="O35">
        <f t="shared" si="7"/>
        <v>1.86</v>
      </c>
    </row>
    <row r="36" spans="4:15">
      <c r="D36" t="s">
        <v>14</v>
      </c>
      <c r="L36">
        <v>25</v>
      </c>
      <c r="M36">
        <v>3.3299999999999996</v>
      </c>
      <c r="O36">
        <f t="shared" si="7"/>
        <v>2.2199999999999998</v>
      </c>
    </row>
    <row r="37" spans="4:15">
      <c r="D37">
        <v>7</v>
      </c>
      <c r="E37">
        <v>4.08</v>
      </c>
      <c r="F37">
        <v>5.1839999999999993</v>
      </c>
      <c r="H37">
        <f t="shared" si="1"/>
        <v>1.02</v>
      </c>
      <c r="I37">
        <f t="shared" si="2"/>
        <v>1.2959999999999998</v>
      </c>
      <c r="L37">
        <v>30</v>
      </c>
      <c r="M37">
        <v>4.5</v>
      </c>
      <c r="O37">
        <f t="shared" si="7"/>
        <v>3</v>
      </c>
    </row>
    <row r="38" spans="4:15">
      <c r="D38">
        <v>10</v>
      </c>
      <c r="E38">
        <v>3.6000000000000005</v>
      </c>
      <c r="F38">
        <v>4.7039999999999997</v>
      </c>
      <c r="H38">
        <f t="shared" si="1"/>
        <v>0.90000000000000013</v>
      </c>
      <c r="I38">
        <f t="shared" si="2"/>
        <v>1.1759999999999999</v>
      </c>
      <c r="L38">
        <v>40</v>
      </c>
      <c r="M38">
        <v>7.1999999999999993</v>
      </c>
      <c r="O38">
        <f t="shared" si="7"/>
        <v>4.8</v>
      </c>
    </row>
    <row r="39" spans="4:15">
      <c r="D39">
        <v>16</v>
      </c>
      <c r="E39">
        <v>3.24</v>
      </c>
      <c r="F39">
        <v>4.2</v>
      </c>
      <c r="H39">
        <f t="shared" si="1"/>
        <v>0.81</v>
      </c>
      <c r="I39">
        <f t="shared" si="2"/>
        <v>1.05</v>
      </c>
      <c r="L39">
        <v>50</v>
      </c>
      <c r="M39">
        <v>8.1</v>
      </c>
      <c r="O39">
        <f t="shared" si="7"/>
        <v>5.3999999999999995</v>
      </c>
    </row>
    <row r="40" spans="4:15">
      <c r="D40">
        <v>20</v>
      </c>
      <c r="E40">
        <v>2.9040000000000008</v>
      </c>
      <c r="F40">
        <v>3.9360000000000004</v>
      </c>
      <c r="H40">
        <f t="shared" si="1"/>
        <v>0.7260000000000002</v>
      </c>
      <c r="I40">
        <f t="shared" si="2"/>
        <v>0.9840000000000001</v>
      </c>
      <c r="L40">
        <v>60</v>
      </c>
      <c r="M40">
        <v>9</v>
      </c>
      <c r="O40">
        <f t="shared" si="7"/>
        <v>6</v>
      </c>
    </row>
    <row r="41" spans="4:15">
      <c r="D41">
        <v>25</v>
      </c>
      <c r="E41">
        <v>2.5680000000000005</v>
      </c>
      <c r="F41">
        <v>3.4560000000000004</v>
      </c>
      <c r="H41">
        <f t="shared" si="1"/>
        <v>0.64200000000000013</v>
      </c>
      <c r="I41">
        <f t="shared" si="2"/>
        <v>0.8640000000000001</v>
      </c>
      <c r="L41">
        <v>80</v>
      </c>
      <c r="M41">
        <v>13.5</v>
      </c>
      <c r="O41">
        <f t="shared" si="7"/>
        <v>9</v>
      </c>
    </row>
    <row r="42" spans="4:15">
      <c r="D42">
        <v>30</v>
      </c>
      <c r="E42">
        <v>2.4240000000000004</v>
      </c>
      <c r="F42">
        <v>3.4320000000000004</v>
      </c>
      <c r="H42">
        <f t="shared" si="1"/>
        <v>0.60600000000000009</v>
      </c>
      <c r="I42">
        <f t="shared" si="2"/>
        <v>0.8580000000000001</v>
      </c>
    </row>
    <row r="43" spans="4:15">
      <c r="D43">
        <v>35</v>
      </c>
      <c r="E43">
        <v>2.0880000000000001</v>
      </c>
      <c r="F43">
        <v>3.1920000000000002</v>
      </c>
      <c r="H43">
        <f t="shared" si="1"/>
        <v>0.52200000000000002</v>
      </c>
      <c r="I43">
        <f t="shared" si="2"/>
        <v>0.79800000000000004</v>
      </c>
    </row>
    <row r="44" spans="4:15">
      <c r="D44" t="s">
        <v>15</v>
      </c>
    </row>
    <row r="45" spans="4:15">
      <c r="D45">
        <v>7</v>
      </c>
      <c r="E45">
        <v>4.5600000000000005</v>
      </c>
      <c r="F45">
        <v>6.0960000000000001</v>
      </c>
      <c r="H45">
        <f t="shared" si="1"/>
        <v>1.1400000000000001</v>
      </c>
      <c r="I45">
        <f t="shared" si="2"/>
        <v>1.524</v>
      </c>
    </row>
    <row r="46" spans="4:15">
      <c r="D46">
        <v>10</v>
      </c>
      <c r="E46">
        <v>4.08</v>
      </c>
      <c r="F46">
        <v>5.6160000000000005</v>
      </c>
      <c r="H46">
        <f t="shared" si="1"/>
        <v>1.02</v>
      </c>
      <c r="I46">
        <f t="shared" si="2"/>
        <v>1.4040000000000001</v>
      </c>
    </row>
    <row r="47" spans="4:15">
      <c r="D47">
        <v>16</v>
      </c>
      <c r="E47">
        <v>3.72</v>
      </c>
      <c r="F47">
        <v>5.112000000000001</v>
      </c>
      <c r="H47">
        <f t="shared" si="1"/>
        <v>0.93</v>
      </c>
      <c r="I47">
        <f t="shared" si="2"/>
        <v>1.2780000000000002</v>
      </c>
    </row>
    <row r="48" spans="4:15">
      <c r="D48">
        <v>20</v>
      </c>
      <c r="E48">
        <v>3.3840000000000008</v>
      </c>
      <c r="F48">
        <v>4.8480000000000008</v>
      </c>
      <c r="H48">
        <f t="shared" si="1"/>
        <v>0.8460000000000002</v>
      </c>
      <c r="I48">
        <f t="shared" si="2"/>
        <v>1.2120000000000002</v>
      </c>
    </row>
    <row r="49" spans="2:13">
      <c r="D49">
        <v>25</v>
      </c>
      <c r="E49">
        <v>3.0480000000000005</v>
      </c>
      <c r="F49">
        <v>4.3680000000000003</v>
      </c>
      <c r="H49">
        <f t="shared" si="1"/>
        <v>0.76200000000000012</v>
      </c>
      <c r="I49">
        <f t="shared" si="2"/>
        <v>1.0920000000000001</v>
      </c>
    </row>
    <row r="50" spans="2:13">
      <c r="D50">
        <v>30</v>
      </c>
      <c r="E50">
        <v>2.9040000000000004</v>
      </c>
      <c r="F50">
        <v>4.3440000000000003</v>
      </c>
      <c r="H50">
        <f t="shared" si="1"/>
        <v>0.72600000000000009</v>
      </c>
      <c r="I50">
        <f t="shared" si="2"/>
        <v>1.0860000000000001</v>
      </c>
    </row>
    <row r="51" spans="2:13">
      <c r="D51">
        <v>35</v>
      </c>
      <c r="E51">
        <v>2.5680000000000001</v>
      </c>
      <c r="F51">
        <v>4.1040000000000001</v>
      </c>
      <c r="H51">
        <f t="shared" si="1"/>
        <v>0.64200000000000002</v>
      </c>
      <c r="I51">
        <f t="shared" si="2"/>
        <v>1.026</v>
      </c>
    </row>
    <row r="55" spans="2:13">
      <c r="B55">
        <v>63</v>
      </c>
      <c r="C55">
        <v>0.87</v>
      </c>
      <c r="D55">
        <f>C55*2</f>
        <v>1.74</v>
      </c>
      <c r="F55" t="s">
        <v>32</v>
      </c>
      <c r="G55" t="s">
        <v>34</v>
      </c>
    </row>
    <row r="56" spans="2:13">
      <c r="B56">
        <v>90</v>
      </c>
      <c r="C56">
        <v>1.2899999999999998</v>
      </c>
      <c r="D56">
        <f t="shared" ref="D56:D59" si="8">C56*2</f>
        <v>2.5799999999999996</v>
      </c>
      <c r="G56">
        <v>4</v>
      </c>
      <c r="H56">
        <v>8</v>
      </c>
      <c r="I56">
        <v>12</v>
      </c>
      <c r="J56">
        <v>16</v>
      </c>
      <c r="K56">
        <v>20</v>
      </c>
      <c r="L56">
        <v>25</v>
      </c>
      <c r="M56">
        <v>30</v>
      </c>
    </row>
    <row r="57" spans="2:13">
      <c r="B57">
        <v>125</v>
      </c>
      <c r="C57">
        <v>1.74</v>
      </c>
      <c r="D57">
        <f t="shared" si="8"/>
        <v>3.48</v>
      </c>
      <c r="F57">
        <v>0.1</v>
      </c>
      <c r="G57">
        <v>1.68</v>
      </c>
      <c r="H57">
        <v>2.1599999999999997</v>
      </c>
      <c r="I57">
        <v>2.6399999999999997</v>
      </c>
      <c r="J57">
        <v>3.36</v>
      </c>
      <c r="K57">
        <v>3.84</v>
      </c>
      <c r="L57">
        <v>4.32</v>
      </c>
      <c r="M57">
        <v>5.0400000000000009</v>
      </c>
    </row>
    <row r="58" spans="2:13">
      <c r="B58">
        <v>160</v>
      </c>
      <c r="C58">
        <v>2.34</v>
      </c>
      <c r="D58">
        <f t="shared" si="8"/>
        <v>4.68</v>
      </c>
      <c r="F58">
        <v>0.14000000000000001</v>
      </c>
      <c r="G58">
        <v>3.36</v>
      </c>
      <c r="H58">
        <v>4.08</v>
      </c>
      <c r="I58">
        <v>5.3999999999999995</v>
      </c>
      <c r="J58">
        <v>6.4799999999999995</v>
      </c>
      <c r="K58">
        <v>7.1999999999999993</v>
      </c>
      <c r="L58">
        <v>8.52</v>
      </c>
      <c r="M58">
        <v>9.6</v>
      </c>
    </row>
    <row r="59" spans="2:13">
      <c r="B59">
        <v>200</v>
      </c>
      <c r="C59">
        <v>3</v>
      </c>
      <c r="D59">
        <f t="shared" si="8"/>
        <v>6</v>
      </c>
      <c r="F59">
        <v>0.18</v>
      </c>
      <c r="G59">
        <v>3.5999999999999996</v>
      </c>
      <c r="H59">
        <v>4.4399999999999995</v>
      </c>
      <c r="I59">
        <v>5.88</v>
      </c>
      <c r="J59">
        <v>7.08</v>
      </c>
      <c r="K59">
        <v>7.92</v>
      </c>
      <c r="L59">
        <v>9.36</v>
      </c>
      <c r="M59">
        <v>10.559999999999999</v>
      </c>
    </row>
    <row r="60" spans="2:13">
      <c r="F60">
        <v>0.22</v>
      </c>
      <c r="G60">
        <v>4.08</v>
      </c>
      <c r="H60">
        <v>5.1599999999999993</v>
      </c>
      <c r="I60">
        <v>6.4799999999999995</v>
      </c>
      <c r="J60">
        <v>7.92</v>
      </c>
      <c r="K60">
        <v>9</v>
      </c>
      <c r="L60">
        <v>10.32</v>
      </c>
      <c r="M60">
        <v>11.760000000000002</v>
      </c>
    </row>
    <row r="61" spans="2:13">
      <c r="B61" s="4">
        <v>10</v>
      </c>
      <c r="C61" s="92">
        <v>0.96</v>
      </c>
      <c r="D61">
        <f>C61*2.5</f>
        <v>2.4</v>
      </c>
      <c r="F61" s="96" t="s">
        <v>33</v>
      </c>
      <c r="G61">
        <v>4.5599999999999996</v>
      </c>
      <c r="H61">
        <v>5.76</v>
      </c>
      <c r="I61">
        <v>7.4399999999999995</v>
      </c>
      <c r="J61">
        <v>9.7200000000000006</v>
      </c>
      <c r="K61">
        <v>10.920000000000002</v>
      </c>
      <c r="L61">
        <v>12.600000000000001</v>
      </c>
      <c r="M61">
        <v>14.880000000000003</v>
      </c>
    </row>
    <row r="62" spans="2:13">
      <c r="B62" s="4">
        <v>16</v>
      </c>
      <c r="C62" s="92">
        <v>1.3680000000000001</v>
      </c>
      <c r="D62">
        <f t="shared" ref="D62:D69" si="9">C62*2.5</f>
        <v>3.4200000000000004</v>
      </c>
      <c r="F62">
        <v>0.3</v>
      </c>
      <c r="G62">
        <v>5.1599999999999993</v>
      </c>
      <c r="H62">
        <v>6.6</v>
      </c>
      <c r="I62">
        <v>8.52</v>
      </c>
      <c r="J62">
        <v>10.200000000000001</v>
      </c>
      <c r="K62">
        <v>11.64</v>
      </c>
      <c r="L62">
        <v>13.56</v>
      </c>
      <c r="M62">
        <v>15.240000000000002</v>
      </c>
    </row>
    <row r="63" spans="2:13">
      <c r="B63" s="4">
        <v>22</v>
      </c>
      <c r="C63" s="92">
        <v>1.8479999999999999</v>
      </c>
      <c r="D63">
        <f t="shared" si="9"/>
        <v>4.6199999999999992</v>
      </c>
      <c r="F63">
        <v>0.4</v>
      </c>
      <c r="G63">
        <v>6.2399999999999993</v>
      </c>
      <c r="H63">
        <v>7.92</v>
      </c>
      <c r="I63">
        <v>10.200000000000001</v>
      </c>
      <c r="J63">
        <v>12</v>
      </c>
      <c r="K63">
        <v>13.68</v>
      </c>
      <c r="L63">
        <v>15.96</v>
      </c>
      <c r="M63">
        <v>17.759999999999998</v>
      </c>
    </row>
    <row r="64" spans="2:13">
      <c r="B64" s="4">
        <v>30</v>
      </c>
      <c r="C64" s="92">
        <v>2.6399999999999997</v>
      </c>
      <c r="D64">
        <f t="shared" si="9"/>
        <v>6.6</v>
      </c>
      <c r="F64">
        <v>0.5</v>
      </c>
      <c r="G64">
        <v>7.08</v>
      </c>
      <c r="H64">
        <v>9.1199999999999992</v>
      </c>
      <c r="I64">
        <v>11.52</v>
      </c>
      <c r="J64">
        <v>13.559999999999999</v>
      </c>
      <c r="K64">
        <v>15.959999999999999</v>
      </c>
      <c r="L64">
        <v>18.32</v>
      </c>
      <c r="M64">
        <v>0</v>
      </c>
    </row>
    <row r="65" spans="2:13">
      <c r="B65" s="4">
        <v>40</v>
      </c>
      <c r="C65" s="92">
        <v>2.8799999999999994</v>
      </c>
      <c r="D65">
        <f t="shared" si="9"/>
        <v>7.1999999999999984</v>
      </c>
      <c r="F65">
        <v>0.6</v>
      </c>
      <c r="G65">
        <v>7.92</v>
      </c>
      <c r="H65">
        <v>10.200000000000001</v>
      </c>
      <c r="I65">
        <v>12.6</v>
      </c>
      <c r="J65">
        <v>14.88</v>
      </c>
      <c r="K65">
        <v>17.28</v>
      </c>
      <c r="L65">
        <v>0</v>
      </c>
      <c r="M65">
        <v>0</v>
      </c>
    </row>
    <row r="66" spans="2:13">
      <c r="B66" s="35">
        <v>50</v>
      </c>
      <c r="C66" s="92">
        <v>3.1200000000000006</v>
      </c>
      <c r="D66">
        <f t="shared" si="9"/>
        <v>7.8000000000000016</v>
      </c>
      <c r="F66">
        <v>0.8</v>
      </c>
      <c r="G66">
        <v>9.7200000000000006</v>
      </c>
      <c r="H66">
        <v>12</v>
      </c>
      <c r="I66">
        <v>14.28</v>
      </c>
      <c r="J66">
        <v>16.559999999999999</v>
      </c>
      <c r="K66">
        <v>0</v>
      </c>
      <c r="L66">
        <v>0</v>
      </c>
      <c r="M66">
        <v>0</v>
      </c>
    </row>
    <row r="67" spans="2:13">
      <c r="B67" s="35">
        <v>60</v>
      </c>
      <c r="C67" s="92">
        <v>3.3600000000000008</v>
      </c>
      <c r="D67">
        <f t="shared" si="9"/>
        <v>8.4000000000000021</v>
      </c>
      <c r="F67">
        <v>1</v>
      </c>
      <c r="G67">
        <v>11.04</v>
      </c>
      <c r="H67">
        <v>13.2</v>
      </c>
      <c r="I67">
        <v>15.36</v>
      </c>
      <c r="J67">
        <v>0</v>
      </c>
      <c r="K67">
        <v>0</v>
      </c>
      <c r="L67">
        <v>0</v>
      </c>
      <c r="M67">
        <v>0</v>
      </c>
    </row>
    <row r="68" spans="2:13">
      <c r="B68" s="35">
        <v>70</v>
      </c>
      <c r="C68" s="92">
        <v>3.6</v>
      </c>
      <c r="D68">
        <f t="shared" si="9"/>
        <v>9</v>
      </c>
    </row>
    <row r="69" spans="2:13" ht="15.75" thickBot="1">
      <c r="B69" s="34">
        <v>80</v>
      </c>
      <c r="C69" s="93">
        <v>3.84</v>
      </c>
      <c r="D69">
        <f t="shared" si="9"/>
        <v>9.6</v>
      </c>
      <c r="G69">
        <f>G57/2</f>
        <v>0.84</v>
      </c>
      <c r="H69">
        <f t="shared" ref="H69:M69" si="10">H57/2</f>
        <v>1.0799999999999998</v>
      </c>
      <c r="I69">
        <f t="shared" si="10"/>
        <v>1.3199999999999998</v>
      </c>
      <c r="J69">
        <f t="shared" si="10"/>
        <v>1.68</v>
      </c>
      <c r="K69">
        <f t="shared" si="10"/>
        <v>1.92</v>
      </c>
      <c r="L69">
        <f t="shared" si="10"/>
        <v>2.16</v>
      </c>
      <c r="M69">
        <f t="shared" si="10"/>
        <v>2.5200000000000005</v>
      </c>
    </row>
    <row r="70" spans="2:13">
      <c r="G70">
        <f t="shared" ref="G70:M70" si="11">G58/2</f>
        <v>1.68</v>
      </c>
      <c r="H70">
        <f t="shared" si="11"/>
        <v>2.04</v>
      </c>
      <c r="I70">
        <f t="shared" si="11"/>
        <v>2.6999999999999997</v>
      </c>
      <c r="J70">
        <f t="shared" si="11"/>
        <v>3.2399999999999998</v>
      </c>
      <c r="K70">
        <f t="shared" si="11"/>
        <v>3.5999999999999996</v>
      </c>
      <c r="L70">
        <f t="shared" si="11"/>
        <v>4.26</v>
      </c>
      <c r="M70">
        <f t="shared" si="11"/>
        <v>4.8</v>
      </c>
    </row>
    <row r="71" spans="2:13">
      <c r="G71">
        <f t="shared" ref="G71:M71" si="12">G59/2</f>
        <v>1.7999999999999998</v>
      </c>
      <c r="H71">
        <f t="shared" si="12"/>
        <v>2.2199999999999998</v>
      </c>
      <c r="I71">
        <f t="shared" si="12"/>
        <v>2.94</v>
      </c>
      <c r="J71">
        <f t="shared" si="12"/>
        <v>3.54</v>
      </c>
      <c r="K71">
        <f t="shared" si="12"/>
        <v>3.96</v>
      </c>
      <c r="L71">
        <f t="shared" si="12"/>
        <v>4.68</v>
      </c>
      <c r="M71">
        <f t="shared" si="12"/>
        <v>5.2799999999999994</v>
      </c>
    </row>
    <row r="72" spans="2:13">
      <c r="G72">
        <f t="shared" ref="G72:M72" si="13">G60/2</f>
        <v>2.04</v>
      </c>
      <c r="H72">
        <f t="shared" si="13"/>
        <v>2.5799999999999996</v>
      </c>
      <c r="I72">
        <f t="shared" si="13"/>
        <v>3.2399999999999998</v>
      </c>
      <c r="J72">
        <f t="shared" si="13"/>
        <v>3.96</v>
      </c>
      <c r="K72">
        <f t="shared" si="13"/>
        <v>4.5</v>
      </c>
      <c r="L72">
        <f t="shared" si="13"/>
        <v>5.16</v>
      </c>
      <c r="M72">
        <f t="shared" si="13"/>
        <v>5.8800000000000008</v>
      </c>
    </row>
    <row r="73" spans="2:13">
      <c r="G73">
        <f t="shared" ref="G73:M73" si="14">G61/2</f>
        <v>2.2799999999999998</v>
      </c>
      <c r="H73">
        <f t="shared" si="14"/>
        <v>2.88</v>
      </c>
      <c r="I73">
        <f t="shared" si="14"/>
        <v>3.7199999999999998</v>
      </c>
      <c r="J73">
        <f t="shared" si="14"/>
        <v>4.8600000000000003</v>
      </c>
      <c r="K73">
        <f t="shared" si="14"/>
        <v>5.4600000000000009</v>
      </c>
      <c r="L73">
        <f t="shared" si="14"/>
        <v>6.3000000000000007</v>
      </c>
      <c r="M73">
        <f t="shared" si="14"/>
        <v>7.4400000000000013</v>
      </c>
    </row>
    <row r="74" spans="2:13">
      <c r="G74">
        <f t="shared" ref="G74:M74" si="15">G62/2</f>
        <v>2.5799999999999996</v>
      </c>
      <c r="H74">
        <f t="shared" si="15"/>
        <v>3.3</v>
      </c>
      <c r="I74">
        <f t="shared" si="15"/>
        <v>4.26</v>
      </c>
      <c r="J74">
        <f t="shared" si="15"/>
        <v>5.1000000000000005</v>
      </c>
      <c r="K74">
        <f t="shared" si="15"/>
        <v>5.82</v>
      </c>
      <c r="L74">
        <f t="shared" si="15"/>
        <v>6.78</v>
      </c>
      <c r="M74">
        <f t="shared" si="15"/>
        <v>7.620000000000001</v>
      </c>
    </row>
    <row r="75" spans="2:13">
      <c r="G75">
        <f t="shared" ref="G75:M75" si="16">G63/2</f>
        <v>3.1199999999999997</v>
      </c>
      <c r="H75">
        <f t="shared" si="16"/>
        <v>3.96</v>
      </c>
      <c r="I75">
        <f t="shared" si="16"/>
        <v>5.1000000000000005</v>
      </c>
      <c r="J75">
        <f t="shared" si="16"/>
        <v>6</v>
      </c>
      <c r="K75">
        <f t="shared" si="16"/>
        <v>6.84</v>
      </c>
      <c r="L75">
        <f t="shared" si="16"/>
        <v>7.98</v>
      </c>
      <c r="M75">
        <f t="shared" si="16"/>
        <v>8.879999999999999</v>
      </c>
    </row>
    <row r="76" spans="2:13">
      <c r="G76">
        <f t="shared" ref="G76:M76" si="17">G64/2</f>
        <v>3.54</v>
      </c>
      <c r="H76">
        <f t="shared" si="17"/>
        <v>4.5599999999999996</v>
      </c>
      <c r="I76">
        <f t="shared" si="17"/>
        <v>5.76</v>
      </c>
      <c r="J76">
        <f t="shared" si="17"/>
        <v>6.7799999999999994</v>
      </c>
      <c r="K76">
        <f t="shared" si="17"/>
        <v>7.9799999999999995</v>
      </c>
      <c r="L76">
        <f t="shared" si="17"/>
        <v>9.16</v>
      </c>
      <c r="M76">
        <f t="shared" si="17"/>
        <v>0</v>
      </c>
    </row>
    <row r="77" spans="2:13">
      <c r="G77">
        <f t="shared" ref="G77:M77" si="18">G65/2</f>
        <v>3.96</v>
      </c>
      <c r="H77">
        <f t="shared" si="18"/>
        <v>5.1000000000000005</v>
      </c>
      <c r="I77">
        <f t="shared" si="18"/>
        <v>6.3</v>
      </c>
      <c r="J77">
        <f t="shared" si="18"/>
        <v>7.44</v>
      </c>
      <c r="K77">
        <f t="shared" si="18"/>
        <v>8.64</v>
      </c>
      <c r="L77">
        <f t="shared" si="18"/>
        <v>0</v>
      </c>
      <c r="M77">
        <f t="shared" si="18"/>
        <v>0</v>
      </c>
    </row>
    <row r="78" spans="2:13">
      <c r="G78">
        <f t="shared" ref="G78:M78" si="19">G66/2</f>
        <v>4.8600000000000003</v>
      </c>
      <c r="H78">
        <f t="shared" si="19"/>
        <v>6</v>
      </c>
      <c r="I78">
        <f t="shared" si="19"/>
        <v>7.14</v>
      </c>
      <c r="J78">
        <f t="shared" si="19"/>
        <v>8.2799999999999994</v>
      </c>
      <c r="K78">
        <f t="shared" si="19"/>
        <v>0</v>
      </c>
      <c r="L78">
        <f t="shared" si="19"/>
        <v>0</v>
      </c>
      <c r="M78">
        <f t="shared" si="19"/>
        <v>0</v>
      </c>
    </row>
    <row r="79" spans="2:13">
      <c r="G79">
        <f t="shared" ref="G79:M79" si="20">G67/2</f>
        <v>5.52</v>
      </c>
      <c r="H79">
        <f t="shared" si="20"/>
        <v>6.6</v>
      </c>
      <c r="I79">
        <f t="shared" si="20"/>
        <v>7.68</v>
      </c>
      <c r="J79">
        <f t="shared" si="20"/>
        <v>0</v>
      </c>
      <c r="K79">
        <f t="shared" si="20"/>
        <v>0</v>
      </c>
      <c r="L79">
        <f t="shared" si="20"/>
        <v>0</v>
      </c>
      <c r="M79">
        <f t="shared" si="20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20"/>
  <sheetViews>
    <sheetView workbookViewId="0">
      <selection activeCell="H3" sqref="H3"/>
    </sheetView>
  </sheetViews>
  <sheetFormatPr defaultRowHeight="15"/>
  <cols>
    <col min="2" max="2" width="10.42578125" customWidth="1"/>
  </cols>
  <sheetData>
    <row r="2" spans="1:8">
      <c r="A2" s="8" t="s">
        <v>6</v>
      </c>
    </row>
    <row r="3" spans="1:8">
      <c r="A3" t="s">
        <v>28</v>
      </c>
      <c r="H3" s="100" t="s">
        <v>407</v>
      </c>
    </row>
    <row r="4" spans="1:8">
      <c r="A4" t="s">
        <v>29</v>
      </c>
    </row>
    <row r="5" spans="1:8">
      <c r="A5" t="s">
        <v>30</v>
      </c>
    </row>
    <row r="6" spans="1:8" ht="15.75" thickBot="1"/>
    <row r="7" spans="1:8" ht="15.75" thickBot="1">
      <c r="A7" s="113" t="s">
        <v>69</v>
      </c>
      <c r="B7" s="114"/>
    </row>
    <row r="8" spans="1:8" ht="45.75" thickBot="1">
      <c r="A8" s="14" t="s">
        <v>31</v>
      </c>
      <c r="B8" s="15" t="s">
        <v>271</v>
      </c>
    </row>
    <row r="9" spans="1:8">
      <c r="A9" s="16" t="s">
        <v>70</v>
      </c>
      <c r="B9" s="52">
        <v>0.89999999999999991</v>
      </c>
    </row>
    <row r="10" spans="1:8">
      <c r="A10" s="17" t="s">
        <v>71</v>
      </c>
      <c r="B10" s="32">
        <v>1.5</v>
      </c>
    </row>
    <row r="11" spans="1:8">
      <c r="A11" s="18" t="s">
        <v>72</v>
      </c>
      <c r="B11" s="32">
        <v>1.7999999999999998</v>
      </c>
    </row>
    <row r="12" spans="1:8">
      <c r="A12" s="17" t="s">
        <v>76</v>
      </c>
      <c r="B12" s="32">
        <v>2.4</v>
      </c>
    </row>
    <row r="13" spans="1:8">
      <c r="A13" s="17" t="s">
        <v>73</v>
      </c>
      <c r="B13" s="32">
        <v>4.2</v>
      </c>
    </row>
    <row r="14" spans="1:8">
      <c r="A14" s="17" t="s">
        <v>74</v>
      </c>
      <c r="B14" s="32">
        <v>21</v>
      </c>
    </row>
    <row r="15" spans="1:8" ht="15.75" thickBot="1">
      <c r="A15" s="19" t="s">
        <v>75</v>
      </c>
      <c r="B15" s="33">
        <v>30</v>
      </c>
    </row>
    <row r="20" spans="1:6">
      <c r="A20" s="87" t="s">
        <v>398</v>
      </c>
      <c r="B20" s="87"/>
      <c r="C20" s="87"/>
      <c r="D20" s="87"/>
      <c r="E20" s="87"/>
      <c r="F20" s="87"/>
    </row>
  </sheetData>
  <mergeCells count="1">
    <mergeCell ref="A7:B7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F14"/>
  <sheetViews>
    <sheetView workbookViewId="0">
      <selection activeCell="F2" sqref="F2"/>
    </sheetView>
  </sheetViews>
  <sheetFormatPr defaultRowHeight="15"/>
  <cols>
    <col min="2" max="2" width="14.85546875" customWidth="1"/>
    <col min="3" max="3" width="18.85546875" customWidth="1"/>
  </cols>
  <sheetData>
    <row r="2" spans="2:6" ht="15.75" thickBot="1">
      <c r="B2" s="81" t="s">
        <v>396</v>
      </c>
      <c r="C2" s="82" t="s">
        <v>397</v>
      </c>
      <c r="F2" s="100" t="s">
        <v>407</v>
      </c>
    </row>
    <row r="3" spans="2:6">
      <c r="B3" s="83"/>
      <c r="C3" s="84"/>
    </row>
    <row r="4" spans="2:6">
      <c r="B4" s="85">
        <v>4</v>
      </c>
      <c r="C4" s="86">
        <v>8.4</v>
      </c>
    </row>
    <row r="5" spans="2:6">
      <c r="B5" s="85">
        <v>5</v>
      </c>
      <c r="C5" s="86">
        <v>9.6</v>
      </c>
    </row>
    <row r="6" spans="2:6">
      <c r="B6" s="85">
        <v>6</v>
      </c>
      <c r="C6" s="86">
        <v>10.8</v>
      </c>
    </row>
    <row r="7" spans="2:6">
      <c r="B7" s="85">
        <v>7</v>
      </c>
      <c r="C7" s="86">
        <v>12.6</v>
      </c>
    </row>
    <row r="8" spans="2:6">
      <c r="B8" s="85">
        <v>8</v>
      </c>
      <c r="C8" s="86">
        <v>14.4</v>
      </c>
    </row>
    <row r="9" spans="2:6">
      <c r="B9" s="85">
        <v>10</v>
      </c>
      <c r="C9" s="86">
        <v>19.2</v>
      </c>
    </row>
    <row r="10" spans="2:6">
      <c r="B10" s="85">
        <v>12</v>
      </c>
      <c r="C10" s="86">
        <v>22.8</v>
      </c>
    </row>
    <row r="11" spans="2:6">
      <c r="B11" s="85">
        <v>14</v>
      </c>
      <c r="C11" s="86">
        <v>28.2</v>
      </c>
    </row>
    <row r="12" spans="2:6">
      <c r="B12" s="85">
        <v>16</v>
      </c>
      <c r="C12" s="86">
        <v>34.200000000000003</v>
      </c>
    </row>
    <row r="13" spans="2:6">
      <c r="B13" s="85">
        <v>18</v>
      </c>
      <c r="C13" s="86">
        <v>40.200000000000003</v>
      </c>
    </row>
    <row r="14" spans="2:6">
      <c r="B14" s="85">
        <v>20</v>
      </c>
      <c r="C14" s="86">
        <v>46.2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J2" sqref="J2"/>
    </sheetView>
  </sheetViews>
  <sheetFormatPr defaultRowHeight="15"/>
  <cols>
    <col min="4" max="4" width="10.42578125" customWidth="1"/>
  </cols>
  <sheetData>
    <row r="1" spans="1:10">
      <c r="A1" s="8" t="s">
        <v>6</v>
      </c>
    </row>
    <row r="2" spans="1:10">
      <c r="A2" s="21" t="s">
        <v>77</v>
      </c>
      <c r="J2" s="100" t="s">
        <v>407</v>
      </c>
    </row>
    <row r="3" spans="1:10">
      <c r="A3" t="s">
        <v>78</v>
      </c>
    </row>
    <row r="4" spans="1:10">
      <c r="A4" t="s">
        <v>79</v>
      </c>
    </row>
    <row r="5" spans="1:10">
      <c r="A5" t="s">
        <v>80</v>
      </c>
    </row>
    <row r="6" spans="1:10">
      <c r="A6" t="s">
        <v>84</v>
      </c>
    </row>
    <row r="7" spans="1:10">
      <c r="A7" t="s">
        <v>81</v>
      </c>
    </row>
    <row r="8" spans="1:10">
      <c r="A8" t="s">
        <v>82</v>
      </c>
    </row>
    <row r="9" spans="1:10">
      <c r="A9" t="s">
        <v>83</v>
      </c>
    </row>
    <row r="12" spans="1:10">
      <c r="A12" t="s">
        <v>67</v>
      </c>
      <c r="D12" t="s">
        <v>66</v>
      </c>
    </row>
    <row r="13" spans="1:10">
      <c r="A13" s="115" t="s">
        <v>62</v>
      </c>
      <c r="B13" s="115"/>
      <c r="D13" s="115" t="s">
        <v>62</v>
      </c>
      <c r="E13" s="115"/>
    </row>
    <row r="14" spans="1:10" ht="60">
      <c r="A14" s="12" t="s">
        <v>68</v>
      </c>
      <c r="B14" s="12" t="s">
        <v>141</v>
      </c>
      <c r="D14" s="12" t="s">
        <v>68</v>
      </c>
      <c r="E14" s="12" t="s">
        <v>141</v>
      </c>
      <c r="J14" s="13"/>
    </row>
    <row r="15" spans="1:10">
      <c r="A15" s="6"/>
      <c r="B15" s="6"/>
      <c r="D15" s="6"/>
      <c r="E15" s="6"/>
      <c r="J15" s="13"/>
    </row>
    <row r="16" spans="1:10">
      <c r="A16" s="6">
        <v>4</v>
      </c>
      <c r="B16" s="6">
        <v>16.380000000000003</v>
      </c>
      <c r="D16" s="6">
        <v>4</v>
      </c>
      <c r="E16" s="6">
        <v>21.06</v>
      </c>
      <c r="J16" s="13"/>
    </row>
    <row r="17" spans="1:10">
      <c r="A17" s="6">
        <v>8</v>
      </c>
      <c r="B17" s="6">
        <v>21.06</v>
      </c>
      <c r="D17" s="6">
        <v>8</v>
      </c>
      <c r="E17" s="6">
        <v>24.570000000000004</v>
      </c>
      <c r="J17" s="13"/>
    </row>
    <row r="18" spans="1:10">
      <c r="A18" s="6">
        <v>12</v>
      </c>
      <c r="B18" s="6">
        <v>24.570000000000004</v>
      </c>
      <c r="D18" s="6">
        <v>12</v>
      </c>
      <c r="E18" s="6">
        <v>31.590000000000003</v>
      </c>
      <c r="J18" s="13"/>
    </row>
    <row r="19" spans="1:10">
      <c r="A19" s="6">
        <v>16</v>
      </c>
      <c r="B19" s="6">
        <v>28.08</v>
      </c>
      <c r="D19" s="6">
        <v>16</v>
      </c>
      <c r="E19" s="6">
        <v>38.61</v>
      </c>
      <c r="J19" s="13"/>
    </row>
    <row r="20" spans="1:10">
      <c r="A20" s="6">
        <v>20</v>
      </c>
      <c r="B20" s="6">
        <v>31.590000000000003</v>
      </c>
      <c r="D20" s="6">
        <v>20</v>
      </c>
      <c r="E20" s="6">
        <v>40.949999999999996</v>
      </c>
      <c r="J20" s="13"/>
    </row>
    <row r="21" spans="1:10">
      <c r="A21" s="6">
        <v>30</v>
      </c>
      <c r="B21" s="6">
        <v>38.61</v>
      </c>
      <c r="D21" s="6">
        <v>30</v>
      </c>
      <c r="E21" s="6">
        <v>52.650000000000006</v>
      </c>
      <c r="J21" s="13"/>
    </row>
    <row r="22" spans="1:10">
      <c r="A22" s="6">
        <v>40</v>
      </c>
      <c r="B22" s="6">
        <v>46.800000000000004</v>
      </c>
      <c r="D22" s="6">
        <v>40</v>
      </c>
      <c r="E22" s="6">
        <v>64.350000000000009</v>
      </c>
      <c r="J22" s="13"/>
    </row>
    <row r="23" spans="1:10">
      <c r="J23" s="13"/>
    </row>
  </sheetData>
  <mergeCells count="2">
    <mergeCell ref="A13:B13"/>
    <mergeCell ref="D13:E13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D13" sqref="D13"/>
    </sheetView>
  </sheetViews>
  <sheetFormatPr defaultRowHeight="15"/>
  <cols>
    <col min="1" max="1" width="37.140625" bestFit="1" customWidth="1"/>
    <col min="2" max="2" width="8.85546875" bestFit="1" customWidth="1"/>
    <col min="3" max="3" width="19.140625" bestFit="1" customWidth="1"/>
    <col min="4" max="4" width="21.85546875" bestFit="1" customWidth="1"/>
    <col min="5" max="5" width="15" bestFit="1" customWidth="1"/>
    <col min="6" max="6" width="13.7109375" bestFit="1" customWidth="1"/>
  </cols>
  <sheetData>
    <row r="1" spans="1:6">
      <c r="A1" s="29" t="s">
        <v>6</v>
      </c>
      <c r="B1" s="1"/>
      <c r="C1" s="1"/>
      <c r="D1" s="1"/>
      <c r="E1" s="1"/>
    </row>
    <row r="2" spans="1:6">
      <c r="A2" s="1" t="s">
        <v>238</v>
      </c>
      <c r="B2" s="1"/>
      <c r="C2" s="1"/>
      <c r="D2" s="1"/>
      <c r="E2" s="1"/>
    </row>
    <row r="3" spans="1:6">
      <c r="A3" s="1" t="s">
        <v>239</v>
      </c>
      <c r="B3" s="1"/>
      <c r="C3" s="1"/>
      <c r="D3" s="1"/>
      <c r="E3" s="1"/>
    </row>
    <row r="4" spans="1:6">
      <c r="A4" s="1" t="s">
        <v>240</v>
      </c>
      <c r="B4" s="1"/>
      <c r="C4" s="1"/>
      <c r="D4" s="1"/>
      <c r="E4" s="1"/>
    </row>
    <row r="5" spans="1:6">
      <c r="A5" s="1" t="s">
        <v>88</v>
      </c>
      <c r="B5" s="1"/>
      <c r="C5" s="1"/>
      <c r="D5" s="1"/>
      <c r="E5" s="1"/>
    </row>
    <row r="6" spans="1:6">
      <c r="A6" s="1" t="s">
        <v>89</v>
      </c>
      <c r="B6" s="1"/>
      <c r="C6" s="1"/>
      <c r="D6" s="1"/>
      <c r="E6" s="1"/>
    </row>
    <row r="7" spans="1:6">
      <c r="A7" s="1" t="s">
        <v>90</v>
      </c>
      <c r="B7" s="1"/>
      <c r="C7" s="1"/>
      <c r="D7" s="1"/>
      <c r="E7" s="1"/>
    </row>
    <row r="8" spans="1:6">
      <c r="A8" s="1" t="s">
        <v>91</v>
      </c>
      <c r="B8" s="1"/>
      <c r="C8" s="1"/>
      <c r="D8" s="1"/>
      <c r="E8" s="1"/>
    </row>
    <row r="9" spans="1:6">
      <c r="A9" s="1" t="s">
        <v>92</v>
      </c>
      <c r="B9" s="1"/>
      <c r="C9" s="1"/>
      <c r="D9" s="1"/>
      <c r="E9" s="1"/>
    </row>
    <row r="10" spans="1:6">
      <c r="A10" s="1"/>
      <c r="B10" s="1"/>
      <c r="C10" s="1"/>
      <c r="D10" s="1"/>
      <c r="E10" s="1"/>
      <c r="F10" s="1"/>
    </row>
    <row r="13" spans="1:6">
      <c r="A13" t="s">
        <v>391</v>
      </c>
      <c r="B13" t="s">
        <v>392</v>
      </c>
      <c r="D13" s="100" t="s">
        <v>407</v>
      </c>
    </row>
    <row r="14" spans="1:6">
      <c r="A14" t="s">
        <v>393</v>
      </c>
      <c r="B14" t="s">
        <v>394</v>
      </c>
    </row>
    <row r="17" spans="1:1">
      <c r="A17" t="s">
        <v>395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9" sqref="A9:A13"/>
    </sheetView>
  </sheetViews>
  <sheetFormatPr defaultRowHeight="15"/>
  <cols>
    <col min="1" max="1" width="29" customWidth="1"/>
    <col min="2" max="2" width="19.5703125" customWidth="1"/>
    <col min="3" max="3" width="16.5703125" customWidth="1"/>
  </cols>
  <sheetData>
    <row r="1" spans="1:5">
      <c r="A1" s="29" t="s">
        <v>6</v>
      </c>
      <c r="B1" s="1"/>
      <c r="C1" s="1"/>
    </row>
    <row r="2" spans="1:5">
      <c r="A2" s="1" t="s">
        <v>241</v>
      </c>
      <c r="B2" s="1"/>
      <c r="C2" s="1"/>
      <c r="E2" s="100" t="s">
        <v>407</v>
      </c>
    </row>
    <row r="3" spans="1:5">
      <c r="A3" s="1" t="s">
        <v>242</v>
      </c>
      <c r="B3" s="1"/>
      <c r="C3" s="1"/>
    </row>
    <row r="4" spans="1:5">
      <c r="A4" s="1" t="s">
        <v>243</v>
      </c>
      <c r="B4" s="1"/>
      <c r="C4" s="1"/>
    </row>
    <row r="5" spans="1:5">
      <c r="A5" s="1" t="s">
        <v>244</v>
      </c>
      <c r="B5" s="1"/>
      <c r="C5" s="1"/>
    </row>
    <row r="6" spans="1:5">
      <c r="A6" s="1" t="s">
        <v>245</v>
      </c>
      <c r="B6" s="1"/>
      <c r="C6" s="1"/>
    </row>
    <row r="7" spans="1:5">
      <c r="A7" s="1"/>
      <c r="B7" s="1"/>
      <c r="C7" s="1"/>
    </row>
    <row r="8" spans="1:5">
      <c r="A8" s="46" t="s">
        <v>1</v>
      </c>
      <c r="B8" s="46" t="s">
        <v>246</v>
      </c>
      <c r="C8" s="46" t="s">
        <v>141</v>
      </c>
    </row>
    <row r="9" spans="1:5">
      <c r="A9" s="116" t="s">
        <v>2</v>
      </c>
      <c r="B9" s="44" t="s">
        <v>236</v>
      </c>
      <c r="C9" s="45">
        <v>6.5</v>
      </c>
    </row>
    <row r="10" spans="1:5">
      <c r="A10" s="116"/>
      <c r="B10" s="44" t="s">
        <v>237</v>
      </c>
      <c r="C10" s="45">
        <v>11</v>
      </c>
    </row>
    <row r="11" spans="1:5">
      <c r="A11" s="116"/>
      <c r="B11" s="44" t="s">
        <v>235</v>
      </c>
      <c r="C11" s="45">
        <v>15</v>
      </c>
    </row>
    <row r="12" spans="1:5">
      <c r="A12" s="116"/>
      <c r="B12" s="44" t="s">
        <v>3</v>
      </c>
      <c r="C12" s="45">
        <v>20</v>
      </c>
    </row>
    <row r="13" spans="1:5">
      <c r="A13" s="116"/>
      <c r="B13" s="44" t="s">
        <v>4</v>
      </c>
      <c r="C13" s="45">
        <v>25</v>
      </c>
    </row>
  </sheetData>
  <mergeCells count="1">
    <mergeCell ref="A9:A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2"/>
  <sheetViews>
    <sheetView workbookViewId="0">
      <selection activeCell="J9" sqref="J9:K10"/>
    </sheetView>
  </sheetViews>
  <sheetFormatPr defaultRowHeight="15"/>
  <cols>
    <col min="1" max="1" width="4" customWidth="1"/>
    <col min="2" max="2" width="56" customWidth="1"/>
    <col min="3" max="3" width="15" customWidth="1"/>
    <col min="4" max="4" width="17.5703125" customWidth="1"/>
    <col min="5" max="7" width="17.85546875" bestFit="1" customWidth="1"/>
    <col min="9" max="9" width="12.28515625" customWidth="1"/>
    <col min="10" max="10" width="10.140625" customWidth="1"/>
    <col min="14" max="14" width="13.28515625" customWidth="1"/>
    <col min="15" max="15" width="12.140625" customWidth="1"/>
    <col min="21" max="21" width="14.7109375" customWidth="1"/>
    <col min="25" max="25" width="9.85546875" customWidth="1"/>
  </cols>
  <sheetData>
    <row r="1" spans="1:11" ht="60.75" customHeight="1">
      <c r="A1" s="117" t="s">
        <v>340</v>
      </c>
      <c r="B1" s="118"/>
      <c r="C1" s="59"/>
      <c r="D1" s="120" t="s">
        <v>336</v>
      </c>
      <c r="E1" s="121"/>
      <c r="F1" s="121"/>
      <c r="G1" s="122"/>
      <c r="H1" s="69"/>
      <c r="K1" s="100" t="s">
        <v>407</v>
      </c>
    </row>
    <row r="2" spans="1:11" ht="45">
      <c r="A2" s="31" t="s">
        <v>0</v>
      </c>
      <c r="B2" s="28" t="s">
        <v>272</v>
      </c>
      <c r="C2" s="57" t="s">
        <v>339</v>
      </c>
      <c r="D2" s="57" t="s">
        <v>330</v>
      </c>
      <c r="E2" s="57" t="s">
        <v>276</v>
      </c>
      <c r="F2" s="57" t="s">
        <v>331</v>
      </c>
      <c r="G2" s="57" t="s">
        <v>277</v>
      </c>
    </row>
    <row r="3" spans="1:11">
      <c r="A3" s="74">
        <v>1</v>
      </c>
      <c r="B3" s="68" t="s">
        <v>322</v>
      </c>
      <c r="C3" s="70"/>
      <c r="D3" s="123" t="s">
        <v>332</v>
      </c>
      <c r="E3" s="124"/>
      <c r="F3" s="124"/>
      <c r="G3" s="125"/>
    </row>
    <row r="4" spans="1:11">
      <c r="A4" s="74">
        <v>2</v>
      </c>
      <c r="B4" s="68" t="s">
        <v>323</v>
      </c>
      <c r="C4" s="20" t="s">
        <v>333</v>
      </c>
      <c r="D4" s="72">
        <v>15</v>
      </c>
      <c r="E4" s="72">
        <v>18</v>
      </c>
      <c r="F4" s="73">
        <v>22</v>
      </c>
      <c r="G4" s="73">
        <v>27</v>
      </c>
    </row>
    <row r="5" spans="1:11">
      <c r="A5" s="20">
        <v>3</v>
      </c>
      <c r="B5" s="2" t="s">
        <v>274</v>
      </c>
      <c r="C5" s="20" t="s">
        <v>334</v>
      </c>
      <c r="D5" s="126" t="s">
        <v>337</v>
      </c>
      <c r="E5" s="127"/>
      <c r="F5" s="127"/>
      <c r="G5" s="128"/>
    </row>
    <row r="6" spans="1:11">
      <c r="A6" s="20">
        <v>4</v>
      </c>
      <c r="B6" s="2" t="s">
        <v>324</v>
      </c>
      <c r="C6" s="20" t="s">
        <v>343</v>
      </c>
      <c r="D6" s="60">
        <v>12</v>
      </c>
      <c r="E6" s="60">
        <v>13</v>
      </c>
      <c r="F6" s="60">
        <v>14</v>
      </c>
      <c r="G6" s="60">
        <v>15</v>
      </c>
    </row>
    <row r="7" spans="1:11">
      <c r="A7" s="20">
        <v>5</v>
      </c>
      <c r="B7" s="2" t="s">
        <v>275</v>
      </c>
      <c r="C7" s="20" t="s">
        <v>335</v>
      </c>
      <c r="D7" s="60">
        <v>10</v>
      </c>
      <c r="E7" s="60">
        <v>10</v>
      </c>
      <c r="F7" s="60">
        <v>10</v>
      </c>
      <c r="G7" s="60">
        <v>10</v>
      </c>
    </row>
    <row r="8" spans="1:11">
      <c r="A8" s="20">
        <v>6</v>
      </c>
      <c r="B8" s="2" t="s">
        <v>326</v>
      </c>
      <c r="C8" s="20" t="s">
        <v>334</v>
      </c>
      <c r="D8" s="126" t="s">
        <v>338</v>
      </c>
      <c r="E8" s="127"/>
      <c r="F8" s="127"/>
      <c r="G8" s="128"/>
    </row>
    <row r="9" spans="1:11">
      <c r="A9" s="20">
        <v>7</v>
      </c>
      <c r="B9" s="2" t="s">
        <v>325</v>
      </c>
      <c r="C9" s="20" t="s">
        <v>334</v>
      </c>
      <c r="D9" s="60">
        <v>10</v>
      </c>
      <c r="E9" s="60">
        <v>12</v>
      </c>
      <c r="F9" s="60">
        <v>14</v>
      </c>
      <c r="G9" s="60">
        <v>16</v>
      </c>
    </row>
    <row r="10" spans="1:11">
      <c r="A10" s="20">
        <v>8</v>
      </c>
      <c r="B10" s="2" t="s">
        <v>327</v>
      </c>
      <c r="C10" s="20" t="s">
        <v>334</v>
      </c>
      <c r="D10" s="126" t="s">
        <v>338</v>
      </c>
      <c r="E10" s="127"/>
      <c r="F10" s="127"/>
      <c r="G10" s="128"/>
    </row>
    <row r="11" spans="1:11">
      <c r="A11" s="20">
        <v>9</v>
      </c>
      <c r="B11" s="2" t="s">
        <v>329</v>
      </c>
      <c r="C11" s="20" t="s">
        <v>335</v>
      </c>
      <c r="D11" s="60">
        <v>10</v>
      </c>
      <c r="E11" s="60">
        <v>10</v>
      </c>
      <c r="F11" s="60">
        <v>10</v>
      </c>
      <c r="G11" s="60">
        <v>10</v>
      </c>
    </row>
    <row r="12" spans="1:11">
      <c r="A12" s="2">
        <v>10</v>
      </c>
      <c r="B12" s="39" t="s">
        <v>328</v>
      </c>
      <c r="C12" s="7" t="s">
        <v>334</v>
      </c>
      <c r="D12" s="20">
        <v>10</v>
      </c>
      <c r="E12" s="20">
        <v>14</v>
      </c>
      <c r="F12" s="20">
        <v>18</v>
      </c>
      <c r="G12" s="20">
        <v>22</v>
      </c>
    </row>
    <row r="13" spans="1:11">
      <c r="B13" s="42"/>
      <c r="C13" s="42"/>
    </row>
    <row r="15" spans="1:11" ht="42" customHeight="1">
      <c r="A15" s="119" t="s">
        <v>341</v>
      </c>
      <c r="B15" s="119"/>
      <c r="C15" s="71"/>
    </row>
    <row r="16" spans="1:11" ht="45">
      <c r="A16" s="53" t="s">
        <v>0</v>
      </c>
      <c r="B16" s="55" t="s">
        <v>272</v>
      </c>
      <c r="C16" s="57"/>
      <c r="D16" s="53" t="s">
        <v>283</v>
      </c>
      <c r="E16" s="53" t="s">
        <v>257</v>
      </c>
      <c r="F16" s="53" t="s">
        <v>284</v>
      </c>
      <c r="G16" s="54" t="s">
        <v>285</v>
      </c>
      <c r="H16" s="54" t="s">
        <v>286</v>
      </c>
    </row>
    <row r="17" spans="1:8">
      <c r="A17" s="74">
        <v>1</v>
      </c>
      <c r="B17" s="67" t="s">
        <v>342</v>
      </c>
      <c r="C17" s="72" t="s">
        <v>343</v>
      </c>
      <c r="D17" s="129" t="s">
        <v>337</v>
      </c>
      <c r="E17" s="130"/>
      <c r="F17" s="130"/>
      <c r="G17" s="130"/>
      <c r="H17" s="131"/>
    </row>
    <row r="18" spans="1:8">
      <c r="A18" s="20">
        <v>2</v>
      </c>
      <c r="B18" s="2" t="s">
        <v>273</v>
      </c>
      <c r="C18" s="20" t="s">
        <v>343</v>
      </c>
      <c r="D18" s="20">
        <v>8</v>
      </c>
      <c r="E18" s="20">
        <v>9</v>
      </c>
      <c r="F18" s="20">
        <v>10</v>
      </c>
      <c r="G18" s="20">
        <v>9</v>
      </c>
      <c r="H18" s="20">
        <v>11</v>
      </c>
    </row>
    <row r="19" spans="1:8">
      <c r="A19" s="20">
        <v>3</v>
      </c>
      <c r="B19" s="2" t="s">
        <v>344</v>
      </c>
      <c r="C19" s="20" t="s">
        <v>343</v>
      </c>
      <c r="D19" s="20">
        <v>10</v>
      </c>
      <c r="E19" s="20">
        <v>12</v>
      </c>
      <c r="F19" s="20">
        <v>14</v>
      </c>
      <c r="G19" s="20">
        <v>0</v>
      </c>
      <c r="H19" s="20">
        <v>20</v>
      </c>
    </row>
    <row r="20" spans="1:8">
      <c r="A20" s="20">
        <v>4</v>
      </c>
      <c r="B20" s="2" t="s">
        <v>282</v>
      </c>
      <c r="C20" s="20" t="s">
        <v>343</v>
      </c>
      <c r="D20" s="20">
        <v>8</v>
      </c>
      <c r="E20" s="20">
        <v>9</v>
      </c>
      <c r="F20" s="20">
        <v>10</v>
      </c>
      <c r="G20" s="20">
        <v>9</v>
      </c>
      <c r="H20" s="20">
        <v>12</v>
      </c>
    </row>
    <row r="21" spans="1:8">
      <c r="A21" s="20">
        <v>5</v>
      </c>
      <c r="B21" s="2" t="s">
        <v>281</v>
      </c>
      <c r="C21" s="20" t="s">
        <v>343</v>
      </c>
      <c r="D21" s="20">
        <v>12</v>
      </c>
      <c r="E21" s="20">
        <v>15</v>
      </c>
      <c r="F21" s="20">
        <v>20</v>
      </c>
      <c r="G21" s="20">
        <v>20</v>
      </c>
      <c r="H21" s="20">
        <v>30</v>
      </c>
    </row>
    <row r="22" spans="1:8">
      <c r="A22" s="20">
        <v>6</v>
      </c>
      <c r="B22" s="2" t="s">
        <v>278</v>
      </c>
      <c r="C22" s="20"/>
      <c r="D22" s="20">
        <v>12</v>
      </c>
      <c r="E22" s="20">
        <v>15</v>
      </c>
      <c r="F22" s="20">
        <v>20</v>
      </c>
      <c r="G22" s="20">
        <v>20</v>
      </c>
      <c r="H22" s="20">
        <v>30</v>
      </c>
    </row>
    <row r="23" spans="1:8">
      <c r="A23" s="20">
        <v>7</v>
      </c>
      <c r="B23" s="2" t="s">
        <v>279</v>
      </c>
      <c r="C23" s="20"/>
      <c r="D23" s="20"/>
      <c r="E23" s="20">
        <v>15</v>
      </c>
      <c r="F23" s="20">
        <v>20</v>
      </c>
      <c r="G23" s="20">
        <v>20</v>
      </c>
      <c r="H23" s="20">
        <v>30</v>
      </c>
    </row>
    <row r="24" spans="1:8">
      <c r="A24" s="20">
        <v>8</v>
      </c>
      <c r="B24" s="2" t="s">
        <v>280</v>
      </c>
      <c r="C24" s="20"/>
      <c r="D24" s="20"/>
      <c r="E24" s="20"/>
      <c r="F24" s="20">
        <v>20</v>
      </c>
      <c r="G24" s="20"/>
      <c r="H24" s="20">
        <v>30</v>
      </c>
    </row>
    <row r="25" spans="1:8">
      <c r="A25" s="20">
        <v>9</v>
      </c>
      <c r="B25" s="2" t="s">
        <v>345</v>
      </c>
      <c r="C25" s="20"/>
      <c r="D25" s="20">
        <v>5</v>
      </c>
      <c r="E25" s="20">
        <v>6</v>
      </c>
      <c r="F25" s="20">
        <v>8</v>
      </c>
      <c r="G25" s="20">
        <v>8</v>
      </c>
      <c r="H25" s="20">
        <v>10</v>
      </c>
    </row>
    <row r="26" spans="1:8">
      <c r="A26" s="7">
        <v>10</v>
      </c>
      <c r="B26" s="39" t="s">
        <v>346</v>
      </c>
      <c r="C26" s="2"/>
      <c r="D26" s="2"/>
      <c r="E26" s="2"/>
      <c r="F26" s="2"/>
      <c r="G26" s="2"/>
      <c r="H26" s="2"/>
    </row>
    <row r="31" spans="1:8" ht="18.75">
      <c r="A31" s="117" t="s">
        <v>347</v>
      </c>
      <c r="B31" s="118"/>
      <c r="C31" s="59"/>
      <c r="D31" s="120" t="s">
        <v>336</v>
      </c>
      <c r="E31" s="121"/>
      <c r="F31" s="121"/>
      <c r="G31" s="122"/>
    </row>
    <row r="32" spans="1:8" ht="45">
      <c r="A32" s="56" t="s">
        <v>0</v>
      </c>
      <c r="B32" s="57" t="s">
        <v>272</v>
      </c>
      <c r="C32" s="57" t="s">
        <v>339</v>
      </c>
      <c r="D32" s="57" t="s">
        <v>349</v>
      </c>
      <c r="E32" s="57" t="s">
        <v>330</v>
      </c>
      <c r="F32" s="57" t="s">
        <v>331</v>
      </c>
      <c r="G32" s="57" t="s">
        <v>277</v>
      </c>
    </row>
    <row r="33" spans="1:7">
      <c r="A33" s="74">
        <v>1</v>
      </c>
      <c r="B33" s="68" t="s">
        <v>322</v>
      </c>
      <c r="C33" s="70"/>
      <c r="D33" s="123" t="s">
        <v>332</v>
      </c>
      <c r="E33" s="124"/>
      <c r="F33" s="124"/>
      <c r="G33" s="125"/>
    </row>
    <row r="34" spans="1:7">
      <c r="A34" s="74">
        <v>2</v>
      </c>
      <c r="B34" s="68" t="s">
        <v>323</v>
      </c>
      <c r="C34" s="20" t="s">
        <v>333</v>
      </c>
      <c r="D34" s="72">
        <v>0</v>
      </c>
      <c r="E34" s="72">
        <v>15</v>
      </c>
      <c r="F34" s="73">
        <v>22</v>
      </c>
      <c r="G34" s="73">
        <v>27</v>
      </c>
    </row>
    <row r="35" spans="1:7">
      <c r="A35" s="20">
        <v>3</v>
      </c>
      <c r="B35" s="2" t="s">
        <v>350</v>
      </c>
      <c r="C35" s="20" t="s">
        <v>334</v>
      </c>
      <c r="D35" s="126" t="s">
        <v>337</v>
      </c>
      <c r="E35" s="127"/>
      <c r="F35" s="127"/>
      <c r="G35" s="128"/>
    </row>
    <row r="36" spans="1:7">
      <c r="A36" s="20">
        <v>4</v>
      </c>
      <c r="B36" s="2" t="s">
        <v>348</v>
      </c>
      <c r="C36" s="20" t="s">
        <v>343</v>
      </c>
      <c r="D36" s="60">
        <v>10</v>
      </c>
      <c r="E36" s="60">
        <v>12</v>
      </c>
      <c r="F36" s="60">
        <v>14</v>
      </c>
      <c r="G36" s="60">
        <v>15</v>
      </c>
    </row>
    <row r="37" spans="1:7">
      <c r="A37" s="20">
        <v>5</v>
      </c>
      <c r="B37" s="2" t="s">
        <v>275</v>
      </c>
      <c r="C37" s="20" t="s">
        <v>335</v>
      </c>
      <c r="D37" s="60">
        <v>5</v>
      </c>
      <c r="E37" s="60">
        <v>10</v>
      </c>
      <c r="F37" s="60">
        <v>10</v>
      </c>
      <c r="G37" s="60">
        <v>10</v>
      </c>
    </row>
    <row r="38" spans="1:7">
      <c r="A38" s="20">
        <v>6</v>
      </c>
      <c r="B38" s="2" t="s">
        <v>351</v>
      </c>
      <c r="C38" s="20" t="s">
        <v>334</v>
      </c>
      <c r="D38" s="126" t="s">
        <v>337</v>
      </c>
      <c r="E38" s="127"/>
      <c r="F38" s="127"/>
      <c r="G38" s="128"/>
    </row>
    <row r="39" spans="1:7">
      <c r="A39" s="20">
        <v>7</v>
      </c>
      <c r="B39" s="2" t="s">
        <v>325</v>
      </c>
      <c r="C39" s="20" t="s">
        <v>334</v>
      </c>
      <c r="D39" s="60"/>
      <c r="E39" s="60">
        <v>10</v>
      </c>
      <c r="F39" s="60">
        <v>14</v>
      </c>
      <c r="G39" s="60">
        <v>16</v>
      </c>
    </row>
    <row r="40" spans="1:7">
      <c r="A40" s="20">
        <v>8</v>
      </c>
      <c r="B40" s="2" t="s">
        <v>352</v>
      </c>
      <c r="C40" s="20" t="s">
        <v>334</v>
      </c>
      <c r="D40" s="126" t="s">
        <v>337</v>
      </c>
      <c r="E40" s="127"/>
      <c r="F40" s="127"/>
      <c r="G40" s="128"/>
    </row>
    <row r="41" spans="1:7">
      <c r="A41" s="20">
        <v>9</v>
      </c>
      <c r="B41" s="2" t="s">
        <v>329</v>
      </c>
      <c r="C41" s="20" t="s">
        <v>335</v>
      </c>
      <c r="D41" s="60"/>
      <c r="E41" s="60">
        <v>10</v>
      </c>
      <c r="F41" s="60">
        <v>10</v>
      </c>
      <c r="G41" s="60">
        <v>10</v>
      </c>
    </row>
    <row r="42" spans="1:7">
      <c r="A42" s="2">
        <v>10</v>
      </c>
      <c r="B42" s="39" t="s">
        <v>328</v>
      </c>
      <c r="C42" s="7" t="s">
        <v>334</v>
      </c>
      <c r="D42" s="20"/>
      <c r="E42" s="20">
        <v>10</v>
      </c>
      <c r="F42" s="20">
        <v>18</v>
      </c>
      <c r="G42" s="20">
        <v>22</v>
      </c>
    </row>
  </sheetData>
  <mergeCells count="14">
    <mergeCell ref="D38:G38"/>
    <mergeCell ref="D40:G40"/>
    <mergeCell ref="D17:H17"/>
    <mergeCell ref="A31:B31"/>
    <mergeCell ref="D31:G31"/>
    <mergeCell ref="D33:G33"/>
    <mergeCell ref="D35:G35"/>
    <mergeCell ref="A1:B1"/>
    <mergeCell ref="A15:B15"/>
    <mergeCell ref="D1:G1"/>
    <mergeCell ref="D3:G3"/>
    <mergeCell ref="D5:G5"/>
    <mergeCell ref="D8:G8"/>
    <mergeCell ref="D10:G10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U30" sqref="U30"/>
    </sheetView>
  </sheetViews>
  <sheetFormatPr defaultRowHeight="15"/>
  <sheetData>
    <row r="1" spans="1:9" ht="18.75">
      <c r="A1" s="58" t="s">
        <v>287</v>
      </c>
      <c r="B1" s="58"/>
      <c r="C1" s="58"/>
    </row>
    <row r="2" spans="1:9">
      <c r="I2" s="100" t="s">
        <v>407</v>
      </c>
    </row>
    <row r="3" spans="1:9">
      <c r="A3" t="s">
        <v>272</v>
      </c>
    </row>
    <row r="4" spans="1:9">
      <c r="A4" t="s">
        <v>288</v>
      </c>
    </row>
    <row r="5" spans="1:9">
      <c r="A5" t="s">
        <v>289</v>
      </c>
    </row>
    <row r="7" spans="1:9">
      <c r="A7" s="8" t="s">
        <v>290</v>
      </c>
    </row>
    <row r="9" spans="1:9">
      <c r="A9" s="55" t="s">
        <v>291</v>
      </c>
      <c r="B9" s="55" t="s">
        <v>292</v>
      </c>
      <c r="C9" s="55" t="s">
        <v>293</v>
      </c>
      <c r="D9" s="55" t="s">
        <v>294</v>
      </c>
      <c r="E9" s="55" t="s">
        <v>295</v>
      </c>
      <c r="F9" s="55" t="s">
        <v>296</v>
      </c>
      <c r="G9" s="55" t="s">
        <v>297</v>
      </c>
    </row>
    <row r="10" spans="1:9">
      <c r="A10" s="20">
        <v>5</v>
      </c>
      <c r="B10" s="20">
        <v>7</v>
      </c>
      <c r="C10" s="20">
        <v>10</v>
      </c>
      <c r="D10" s="20">
        <v>12</v>
      </c>
      <c r="E10" s="20">
        <v>14</v>
      </c>
      <c r="F10" s="20">
        <v>16</v>
      </c>
      <c r="G10" s="20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41" sqref="F41"/>
    </sheetView>
  </sheetViews>
  <sheetFormatPr defaultRowHeight="15"/>
  <cols>
    <col min="1" max="1" width="11.85546875" customWidth="1"/>
    <col min="2" max="2" width="11.5703125" customWidth="1"/>
    <col min="3" max="3" width="12.28515625" customWidth="1"/>
    <col min="4" max="5" width="11.42578125" customWidth="1"/>
  </cols>
  <sheetData>
    <row r="1" spans="1:7" ht="18.75">
      <c r="A1" s="58" t="s">
        <v>298</v>
      </c>
    </row>
    <row r="2" spans="1:7">
      <c r="G2" s="100" t="s">
        <v>407</v>
      </c>
    </row>
    <row r="3" spans="1:7">
      <c r="A3" t="s">
        <v>272</v>
      </c>
    </row>
    <row r="4" spans="1:7">
      <c r="A4" t="s">
        <v>299</v>
      </c>
    </row>
    <row r="5" spans="1:7">
      <c r="A5" t="s">
        <v>300</v>
      </c>
    </row>
    <row r="6" spans="1:7">
      <c r="A6" t="s">
        <v>301</v>
      </c>
    </row>
    <row r="8" spans="1:7">
      <c r="A8" s="8" t="s">
        <v>302</v>
      </c>
      <c r="B8" s="8"/>
    </row>
    <row r="10" spans="1:7">
      <c r="A10" s="61" t="s">
        <v>303</v>
      </c>
      <c r="B10" s="61" t="s">
        <v>309</v>
      </c>
      <c r="C10" s="61" t="s">
        <v>310</v>
      </c>
      <c r="D10" s="61" t="s">
        <v>311</v>
      </c>
      <c r="E10" s="61" t="s">
        <v>312</v>
      </c>
    </row>
    <row r="11" spans="1:7">
      <c r="A11" s="2" t="s">
        <v>304</v>
      </c>
      <c r="B11" s="20">
        <v>1</v>
      </c>
      <c r="C11" s="20">
        <v>2</v>
      </c>
      <c r="D11" s="20">
        <v>2.5</v>
      </c>
      <c r="E11" s="20">
        <v>3</v>
      </c>
    </row>
    <row r="12" spans="1:7">
      <c r="A12" s="2" t="s">
        <v>305</v>
      </c>
      <c r="B12" s="20">
        <v>2</v>
      </c>
      <c r="C12" s="20">
        <v>3</v>
      </c>
      <c r="D12" s="20">
        <v>3.5</v>
      </c>
      <c r="E12" s="20">
        <v>4</v>
      </c>
    </row>
    <row r="13" spans="1:7">
      <c r="A13" s="2" t="s">
        <v>306</v>
      </c>
      <c r="B13" s="20">
        <v>2.5</v>
      </c>
      <c r="C13" s="20">
        <v>3.5</v>
      </c>
      <c r="D13" s="20">
        <v>4</v>
      </c>
      <c r="E13" s="20">
        <v>5</v>
      </c>
    </row>
    <row r="14" spans="1:7">
      <c r="A14" s="2" t="s">
        <v>307</v>
      </c>
      <c r="B14" s="20">
        <v>3</v>
      </c>
      <c r="C14" s="20">
        <v>4</v>
      </c>
      <c r="D14" s="20">
        <v>5</v>
      </c>
      <c r="E14" s="20">
        <v>6</v>
      </c>
    </row>
    <row r="15" spans="1:7">
      <c r="A15" s="2" t="s">
        <v>308</v>
      </c>
      <c r="B15" s="20"/>
      <c r="C15" s="20">
        <v>5</v>
      </c>
      <c r="D15" s="20">
        <v>6</v>
      </c>
      <c r="E15" s="20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Пиление проката</vt:lpstr>
      <vt:lpstr>Резка плазмой</vt:lpstr>
      <vt:lpstr>Сварка</vt:lpstr>
      <vt:lpstr>Вырезка пазов и фаска</vt:lpstr>
      <vt:lpstr>Покраска</vt:lpstr>
      <vt:lpstr>Фрезеровка листа</vt:lpstr>
      <vt:lpstr>Стыковка листа и проката</vt:lpstr>
      <vt:lpstr>Снятие усиления шва</vt:lpstr>
      <vt:lpstr>Рубка листа на гильотине</vt:lpstr>
      <vt:lpstr>Стыковка сорт.проката(нормы БНП</vt:lpstr>
      <vt:lpstr>Дробеструйка</vt:lpstr>
      <vt:lpstr>Сверление (ЕНиР)</vt:lpstr>
      <vt:lpstr>Правка (ЕНиР)</vt:lpstr>
      <vt:lpstr>Зачистка после плазмы (ЕНиР)</vt:lpstr>
      <vt:lpstr>Сборка (ЕНиР)</vt:lpstr>
      <vt:lpstr>Вальцовка со сваркой</vt:lpstr>
      <vt:lpstr>Вальцовка (ЕНиР)</vt:lpstr>
      <vt:lpstr>Гибка (ЕНиР)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Гнебедюк</dc:creator>
  <cp:lastModifiedBy>Ushnurtseva_M</cp:lastModifiedBy>
  <cp:lastPrinted>2020-12-10T09:55:14Z</cp:lastPrinted>
  <dcterms:created xsi:type="dcterms:W3CDTF">2020-12-03T03:35:02Z</dcterms:created>
  <dcterms:modified xsi:type="dcterms:W3CDTF">2021-12-21T08:53:02Z</dcterms:modified>
</cp:coreProperties>
</file>